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42E5BF66-828C-4CDE-9D0B-E66149D421FC}" xr6:coauthVersionLast="47" xr6:coauthVersionMax="47" xr10:uidLastSave="{00000000-0000-0000-0000-000000000000}"/>
  <bookViews>
    <workbookView xWindow="2280" yWindow="2445" windowWidth="18525" windowHeight="14865" xr2:uid="{B1CE91EC-0DE3-4F38-BC70-60547E21D489}"/>
  </bookViews>
  <sheets>
    <sheet name="fit_5NN_FCC" sheetId="11" r:id="rId1"/>
    <sheet name="fit_5NN_BCC" sheetId="10" r:id="rId2"/>
    <sheet name="fit_5NN_HCP" sheetId="5" r:id="rId3"/>
    <sheet name="table" sheetId="3" r:id="rId4"/>
  </sheets>
  <definedNames>
    <definedName name="solver_adj" localSheetId="1" hidden="1">fit_5NN_BCC!$O$4:$O$6</definedName>
    <definedName name="solver_adj" localSheetId="0" hidden="1">fit_5NN_FCC!$O$4:$O$6</definedName>
    <definedName name="solver_adj" localSheetId="2" hidden="1">fit_5NN_HCP!$O$4:$O$6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fit_5NN_BCC!$O$8</definedName>
    <definedName name="solver_lhs1" localSheetId="0" hidden="1">fit_5NN_FCC!$O$8</definedName>
    <definedName name="solver_lhs1" localSheetId="2" hidden="1">fit_5NN_HCP!$O$8</definedName>
    <definedName name="solver_lhs2" localSheetId="1" hidden="1">fit_5NN_BCC!$O$4</definedName>
    <definedName name="solver_lhs2" localSheetId="0" hidden="1">fit_5NN_FCC!$O$4</definedName>
    <definedName name="solver_lhs2" localSheetId="2" hidden="1">fit_5NN_HCP!$O$4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fit_5NN_BCC!$P$19</definedName>
    <definedName name="solver_opt" localSheetId="0" hidden="1">fit_5NN_FCC!$P$19</definedName>
    <definedName name="solver_opt" localSheetId="2" hidden="1">fit_5NN_HCP!$P$19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" i="5" l="1"/>
  <c r="S9" i="5"/>
  <c r="R9" i="5"/>
  <c r="T5" i="5"/>
  <c r="S5" i="5"/>
  <c r="R5" i="5"/>
  <c r="T9" i="11"/>
  <c r="S9" i="11"/>
  <c r="R9" i="11"/>
  <c r="T5" i="11"/>
  <c r="S5" i="11"/>
  <c r="R5" i="11"/>
  <c r="L5" i="5"/>
  <c r="L7" i="5" s="1"/>
  <c r="L4" i="5"/>
  <c r="O8" i="5"/>
  <c r="O7" i="5"/>
  <c r="T9" i="10"/>
  <c r="S9" i="10"/>
  <c r="R9" i="10"/>
  <c r="M87" i="5" l="1"/>
  <c r="M331" i="5"/>
  <c r="M63" i="5"/>
  <c r="M62" i="5"/>
  <c r="M355" i="5"/>
  <c r="M348" i="5"/>
  <c r="M326" i="5"/>
  <c r="M64" i="5"/>
  <c r="M321" i="5"/>
  <c r="M319" i="5"/>
  <c r="M311" i="5"/>
  <c r="M451" i="5"/>
  <c r="M303" i="5"/>
  <c r="M450" i="5"/>
  <c r="M273" i="5"/>
  <c r="M449" i="5"/>
  <c r="M214" i="5"/>
  <c r="M448" i="5"/>
  <c r="M208" i="5"/>
  <c r="M447" i="5"/>
  <c r="M207" i="5"/>
  <c r="M443" i="5"/>
  <c r="M199" i="5"/>
  <c r="M419" i="5"/>
  <c r="M197" i="5"/>
  <c r="M418" i="5"/>
  <c r="M155" i="5"/>
  <c r="M417" i="5"/>
  <c r="M138" i="5"/>
  <c r="M416" i="5"/>
  <c r="M137" i="5"/>
  <c r="M415" i="5"/>
  <c r="M136" i="5"/>
  <c r="M361" i="5"/>
  <c r="M135" i="5"/>
  <c r="M359" i="5"/>
  <c r="M134" i="5"/>
  <c r="M403" i="5"/>
  <c r="M267" i="5"/>
  <c r="M133" i="5"/>
  <c r="M402" i="5"/>
  <c r="M266" i="5"/>
  <c r="M123" i="5"/>
  <c r="M395" i="5"/>
  <c r="M265" i="5"/>
  <c r="M122" i="5"/>
  <c r="M378" i="5"/>
  <c r="M264" i="5"/>
  <c r="M78" i="5"/>
  <c r="M462" i="5"/>
  <c r="M369" i="5"/>
  <c r="M263" i="5"/>
  <c r="M77" i="5"/>
  <c r="M461" i="5"/>
  <c r="M368" i="5"/>
  <c r="M254" i="5"/>
  <c r="M76" i="5"/>
  <c r="M460" i="5"/>
  <c r="M367" i="5"/>
  <c r="M253" i="5"/>
  <c r="M75" i="5"/>
  <c r="M456" i="5"/>
  <c r="M366" i="5"/>
  <c r="M252" i="5"/>
  <c r="M74" i="5"/>
  <c r="M452" i="5"/>
  <c r="M364" i="5"/>
  <c r="M215" i="5"/>
  <c r="M414" i="5"/>
  <c r="M314" i="5"/>
  <c r="M196" i="5"/>
  <c r="M61" i="5"/>
  <c r="M411" i="5"/>
  <c r="M313" i="5"/>
  <c r="M195" i="5"/>
  <c r="M54" i="5"/>
  <c r="M404" i="5"/>
  <c r="M312" i="5"/>
  <c r="M194" i="5"/>
  <c r="M53" i="5"/>
  <c r="M352" i="5"/>
  <c r="M302" i="5"/>
  <c r="M251" i="5"/>
  <c r="M193" i="5"/>
  <c r="M121" i="5"/>
  <c r="M56" i="5"/>
  <c r="M445" i="5"/>
  <c r="M396" i="5"/>
  <c r="M349" i="5"/>
  <c r="M301" i="5"/>
  <c r="M237" i="5"/>
  <c r="M181" i="5"/>
  <c r="M119" i="5"/>
  <c r="M55" i="5"/>
  <c r="M174" i="5"/>
  <c r="M113" i="5"/>
  <c r="M43" i="5"/>
  <c r="M173" i="5"/>
  <c r="M101" i="5"/>
  <c r="M42" i="5"/>
  <c r="M434" i="5"/>
  <c r="M99" i="5"/>
  <c r="M41" i="5"/>
  <c r="M179" i="5"/>
  <c r="M442" i="5"/>
  <c r="M298" i="5"/>
  <c r="M346" i="5"/>
  <c r="M39" i="5"/>
  <c r="M299" i="5"/>
  <c r="M27" i="5"/>
  <c r="M114" i="5"/>
  <c r="M297" i="5"/>
  <c r="M287" i="5"/>
  <c r="M38" i="5"/>
  <c r="M235" i="5"/>
  <c r="M394" i="5"/>
  <c r="M233" i="5"/>
  <c r="M436" i="5"/>
  <c r="M172" i="5"/>
  <c r="M157" i="5"/>
  <c r="M115" i="5"/>
  <c r="M347" i="5"/>
  <c r="M178" i="5"/>
  <c r="M437" i="5"/>
  <c r="M387" i="5"/>
  <c r="M232" i="5"/>
  <c r="M385" i="5"/>
  <c r="M345" i="5"/>
  <c r="M296" i="5"/>
  <c r="M231" i="5"/>
  <c r="M469" i="5"/>
  <c r="M384" i="5"/>
  <c r="M336" i="5"/>
  <c r="M229" i="5"/>
  <c r="M467" i="5"/>
  <c r="M431" i="5"/>
  <c r="M383" i="5"/>
  <c r="M335" i="5"/>
  <c r="M286" i="5"/>
  <c r="M228" i="5"/>
  <c r="M159" i="5"/>
  <c r="M98" i="5"/>
  <c r="M465" i="5"/>
  <c r="M430" i="5"/>
  <c r="M382" i="5"/>
  <c r="M334" i="5"/>
  <c r="M285" i="5"/>
  <c r="M227" i="5"/>
  <c r="M158" i="5"/>
  <c r="M97" i="5"/>
  <c r="M464" i="5"/>
  <c r="M429" i="5"/>
  <c r="M381" i="5"/>
  <c r="M333" i="5"/>
  <c r="M282" i="5"/>
  <c r="M217" i="5"/>
  <c r="M96" i="5"/>
  <c r="M37" i="5"/>
  <c r="M463" i="5"/>
  <c r="M428" i="5"/>
  <c r="M379" i="5"/>
  <c r="M332" i="5"/>
  <c r="M279" i="5"/>
  <c r="M216" i="5"/>
  <c r="M156" i="5"/>
  <c r="M79" i="5"/>
  <c r="M33" i="5"/>
  <c r="M328" i="5"/>
  <c r="M278" i="5"/>
  <c r="M244" i="5"/>
  <c r="M192" i="5"/>
  <c r="M171" i="5"/>
  <c r="M149" i="5"/>
  <c r="M112" i="5"/>
  <c r="M91" i="5"/>
  <c r="M32" i="5"/>
  <c r="M277" i="5"/>
  <c r="M262" i="5"/>
  <c r="M243" i="5"/>
  <c r="M169" i="5"/>
  <c r="M148" i="5"/>
  <c r="M111" i="5"/>
  <c r="M89" i="5"/>
  <c r="M73" i="5"/>
  <c r="M52" i="5"/>
  <c r="M31" i="5"/>
  <c r="M459" i="5"/>
  <c r="M427" i="5"/>
  <c r="M408" i="5"/>
  <c r="M344" i="5"/>
  <c r="M325" i="5"/>
  <c r="M310" i="5"/>
  <c r="M294" i="5"/>
  <c r="M242" i="5"/>
  <c r="M206" i="5"/>
  <c r="M441" i="5"/>
  <c r="M393" i="5"/>
  <c r="M358" i="5"/>
  <c r="M309" i="5"/>
  <c r="M276" i="5"/>
  <c r="M261" i="5"/>
  <c r="M185" i="5"/>
  <c r="M168" i="5"/>
  <c r="M147" i="5"/>
  <c r="M126" i="5"/>
  <c r="M109" i="5"/>
  <c r="M88" i="5"/>
  <c r="M67" i="5"/>
  <c r="M51" i="5"/>
  <c r="M29" i="5"/>
  <c r="M458" i="5"/>
  <c r="M426" i="5"/>
  <c r="M407" i="5"/>
  <c r="M392" i="5"/>
  <c r="M343" i="5"/>
  <c r="M324" i="5"/>
  <c r="M291" i="5"/>
  <c r="M258" i="5"/>
  <c r="M241" i="5"/>
  <c r="M221" i="5"/>
  <c r="M205" i="5"/>
  <c r="M357" i="5"/>
  <c r="M256" i="5"/>
  <c r="M184" i="5"/>
  <c r="M146" i="5"/>
  <c r="M66" i="5"/>
  <c r="M28" i="5"/>
  <c r="M425" i="5"/>
  <c r="M289" i="5"/>
  <c r="M239" i="5"/>
  <c r="M219" i="5"/>
  <c r="M204" i="5"/>
  <c r="M356" i="5"/>
  <c r="M337" i="5"/>
  <c r="M322" i="5"/>
  <c r="M274" i="5"/>
  <c r="M255" i="5"/>
  <c r="M183" i="5"/>
  <c r="M145" i="5"/>
  <c r="M124" i="5"/>
  <c r="M103" i="5"/>
  <c r="M86" i="5"/>
  <c r="M65" i="5"/>
  <c r="M44" i="5"/>
  <c r="M440" i="5"/>
  <c r="M373" i="5"/>
  <c r="M308" i="5"/>
  <c r="M275" i="5"/>
  <c r="M125" i="5"/>
  <c r="M19" i="5"/>
  <c r="M20" i="5"/>
  <c r="M40" i="5"/>
  <c r="M50" i="5"/>
  <c r="M60" i="5"/>
  <c r="M70" i="5"/>
  <c r="M80" i="5"/>
  <c r="M90" i="5"/>
  <c r="M100" i="5"/>
  <c r="M110" i="5"/>
  <c r="M120" i="5"/>
  <c r="M130" i="5"/>
  <c r="M140" i="5"/>
  <c r="M150" i="5"/>
  <c r="M160" i="5"/>
  <c r="M170" i="5"/>
  <c r="M180" i="5"/>
  <c r="M190" i="5"/>
  <c r="M200" i="5"/>
  <c r="M210" i="5"/>
  <c r="M220" i="5"/>
  <c r="M230" i="5"/>
  <c r="M240" i="5"/>
  <c r="M250" i="5"/>
  <c r="M260" i="5"/>
  <c r="M270" i="5"/>
  <c r="M280" i="5"/>
  <c r="M290" i="5"/>
  <c r="M300" i="5"/>
  <c r="M320" i="5"/>
  <c r="M330" i="5"/>
  <c r="M340" i="5"/>
  <c r="M350" i="5"/>
  <c r="M360" i="5"/>
  <c r="M370" i="5"/>
  <c r="M380" i="5"/>
  <c r="M390" i="5"/>
  <c r="M400" i="5"/>
  <c r="M410" i="5"/>
  <c r="M420" i="5"/>
  <c r="M30" i="5"/>
  <c r="M22" i="5"/>
  <c r="M45" i="5"/>
  <c r="M68" i="5"/>
  <c r="M92" i="5"/>
  <c r="M104" i="5"/>
  <c r="M127" i="5"/>
  <c r="M151" i="5"/>
  <c r="M163" i="5"/>
  <c r="M186" i="5"/>
  <c r="M209" i="5"/>
  <c r="M245" i="5"/>
  <c r="M268" i="5"/>
  <c r="M292" i="5"/>
  <c r="M304" i="5"/>
  <c r="M315" i="5"/>
  <c r="M338" i="5"/>
  <c r="M362" i="5"/>
  <c r="M374" i="5"/>
  <c r="M397" i="5"/>
  <c r="M421" i="5"/>
  <c r="M432" i="5"/>
  <c r="M422" i="5"/>
  <c r="M35" i="5"/>
  <c r="M117" i="5"/>
  <c r="M21" i="5"/>
  <c r="M34" i="5"/>
  <c r="M57" i="5"/>
  <c r="M81" i="5"/>
  <c r="M93" i="5"/>
  <c r="M116" i="5"/>
  <c r="M139" i="5"/>
  <c r="M175" i="5"/>
  <c r="M198" i="5"/>
  <c r="M222" i="5"/>
  <c r="M234" i="5"/>
  <c r="M257" i="5"/>
  <c r="M281" i="5"/>
  <c r="M293" i="5"/>
  <c r="M327" i="5"/>
  <c r="M351" i="5"/>
  <c r="M363" i="5"/>
  <c r="M386" i="5"/>
  <c r="M409" i="5"/>
  <c r="M433" i="5"/>
  <c r="M444" i="5"/>
  <c r="M455" i="5"/>
  <c r="M466" i="5"/>
  <c r="M23" i="5"/>
  <c r="M46" i="5"/>
  <c r="M69" i="5"/>
  <c r="M105" i="5"/>
  <c r="M128" i="5"/>
  <c r="M152" i="5"/>
  <c r="M164" i="5"/>
  <c r="M187" i="5"/>
  <c r="M211" i="5"/>
  <c r="M223" i="5"/>
  <c r="M246" i="5"/>
  <c r="M269" i="5"/>
  <c r="M305" i="5"/>
  <c r="M316" i="5"/>
  <c r="M339" i="5"/>
  <c r="M375" i="5"/>
  <c r="M398" i="5"/>
  <c r="M58" i="5"/>
  <c r="M82" i="5"/>
  <c r="M94" i="5"/>
  <c r="M141" i="5"/>
  <c r="M153" i="5"/>
  <c r="M176" i="5"/>
  <c r="M24" i="5"/>
  <c r="M47" i="5"/>
  <c r="M71" i="5"/>
  <c r="M83" i="5"/>
  <c r="M106" i="5"/>
  <c r="M129" i="5"/>
  <c r="M165" i="5"/>
  <c r="M188" i="5"/>
  <c r="M212" i="5"/>
  <c r="M224" i="5"/>
  <c r="M247" i="5"/>
  <c r="M271" i="5"/>
  <c r="M283" i="5"/>
  <c r="M306" i="5"/>
  <c r="M317" i="5"/>
  <c r="M341" i="5"/>
  <c r="M353" i="5"/>
  <c r="M376" i="5"/>
  <c r="M399" i="5"/>
  <c r="M48" i="5"/>
  <c r="M143" i="5"/>
  <c r="M284" i="5"/>
  <c r="M318" i="5"/>
  <c r="M342" i="5"/>
  <c r="M413" i="5"/>
  <c r="M36" i="5"/>
  <c r="M59" i="5"/>
  <c r="M95" i="5"/>
  <c r="M118" i="5"/>
  <c r="M142" i="5"/>
  <c r="M154" i="5"/>
  <c r="M177" i="5"/>
  <c r="M201" i="5"/>
  <c r="M213" i="5"/>
  <c r="M236" i="5"/>
  <c r="M259" i="5"/>
  <c r="M295" i="5"/>
  <c r="M329" i="5"/>
  <c r="M365" i="5"/>
  <c r="M388" i="5"/>
  <c r="M412" i="5"/>
  <c r="M424" i="5"/>
  <c r="M435" i="5"/>
  <c r="M446" i="5"/>
  <c r="M457" i="5"/>
  <c r="M468" i="5"/>
  <c r="M72" i="5"/>
  <c r="M166" i="5"/>
  <c r="M189" i="5"/>
  <c r="M225" i="5"/>
  <c r="M248" i="5"/>
  <c r="M272" i="5"/>
  <c r="M307" i="5"/>
  <c r="M354" i="5"/>
  <c r="M377" i="5"/>
  <c r="M401" i="5"/>
  <c r="M25" i="5"/>
  <c r="M84" i="5"/>
  <c r="M107" i="5"/>
  <c r="M131" i="5"/>
  <c r="M26" i="5"/>
  <c r="M49" i="5"/>
  <c r="M85" i="5"/>
  <c r="M108" i="5"/>
  <c r="M132" i="5"/>
  <c r="M144" i="5"/>
  <c r="M167" i="5"/>
  <c r="M191" i="5"/>
  <c r="M203" i="5"/>
  <c r="M226" i="5"/>
  <c r="M249" i="5"/>
  <c r="M454" i="5"/>
  <c r="M439" i="5"/>
  <c r="M406" i="5"/>
  <c r="M391" i="5"/>
  <c r="M372" i="5"/>
  <c r="M323" i="5"/>
  <c r="M162" i="5"/>
  <c r="M423" i="5"/>
  <c r="M453" i="5"/>
  <c r="M438" i="5"/>
  <c r="M405" i="5"/>
  <c r="M389" i="5"/>
  <c r="M371" i="5"/>
  <c r="M288" i="5"/>
  <c r="M238" i="5"/>
  <c r="M218" i="5"/>
  <c r="M202" i="5"/>
  <c r="M182" i="5"/>
  <c r="M161" i="5"/>
  <c r="M102" i="5"/>
  <c r="L6" i="5"/>
  <c r="K304" i="5" s="1"/>
  <c r="T5" i="10"/>
  <c r="S5" i="10"/>
  <c r="R5" i="10"/>
  <c r="O8" i="10"/>
  <c r="O9" i="10" s="1"/>
  <c r="O7" i="10"/>
  <c r="L5" i="10"/>
  <c r="L4" i="10"/>
  <c r="L4" i="11"/>
  <c r="L5" i="11"/>
  <c r="E4" i="11"/>
  <c r="O7" i="11"/>
  <c r="O8" i="11"/>
  <c r="O9" i="5"/>
  <c r="B11" i="5"/>
  <c r="H14" i="5"/>
  <c r="R29" i="5"/>
  <c r="L3" i="11"/>
  <c r="O3" i="11" s="1"/>
  <c r="H11" i="5"/>
  <c r="H13" i="5" s="1"/>
  <c r="G3" i="5"/>
  <c r="R29" i="11"/>
  <c r="Y27" i="11"/>
  <c r="W25" i="11"/>
  <c r="W30" i="11" s="1"/>
  <c r="T21" i="11"/>
  <c r="E12" i="11"/>
  <c r="B14" i="11" s="1"/>
  <c r="B12" i="11"/>
  <c r="B11" i="11"/>
  <c r="E11" i="11" s="1"/>
  <c r="X9" i="11"/>
  <c r="W9" i="11"/>
  <c r="L9" i="11"/>
  <c r="E8" i="11"/>
  <c r="X5" i="11"/>
  <c r="W5" i="11"/>
  <c r="N3" i="11"/>
  <c r="K3" i="11"/>
  <c r="E3" i="11"/>
  <c r="W24" i="11" s="1"/>
  <c r="D3" i="11"/>
  <c r="V24" i="11" s="1"/>
  <c r="R29" i="10"/>
  <c r="Y27" i="10"/>
  <c r="W25" i="10"/>
  <c r="V24" i="10"/>
  <c r="E12" i="10"/>
  <c r="B12" i="10"/>
  <c r="B11" i="10"/>
  <c r="X9" i="10"/>
  <c r="W9" i="10"/>
  <c r="L9" i="10"/>
  <c r="E8" i="10"/>
  <c r="X5" i="10"/>
  <c r="W5" i="10"/>
  <c r="N3" i="10"/>
  <c r="L3" i="10"/>
  <c r="O3" i="10" s="1"/>
  <c r="K3" i="10"/>
  <c r="E3" i="10"/>
  <c r="W24" i="10" s="1"/>
  <c r="D3" i="10"/>
  <c r="AD4" i="3"/>
  <c r="K375" i="5" l="1"/>
  <c r="K24" i="5"/>
  <c r="K412" i="5"/>
  <c r="K61" i="5"/>
  <c r="K37" i="5"/>
  <c r="K166" i="5"/>
  <c r="K372" i="5"/>
  <c r="K356" i="5"/>
  <c r="K444" i="5"/>
  <c r="K443" i="5"/>
  <c r="K455" i="5"/>
  <c r="K243" i="5"/>
  <c r="K43" i="5"/>
  <c r="K300" i="5"/>
  <c r="K126" i="5"/>
  <c r="K100" i="5"/>
  <c r="K23" i="5"/>
  <c r="K403" i="5"/>
  <c r="K270" i="5"/>
  <c r="K393" i="5"/>
  <c r="K433" i="5"/>
  <c r="K469" i="5"/>
  <c r="K22" i="5"/>
  <c r="K411" i="5"/>
  <c r="K460" i="5"/>
  <c r="K48" i="5"/>
  <c r="K236" i="5"/>
  <c r="K183" i="5"/>
  <c r="K124" i="5"/>
  <c r="K177" i="5"/>
  <c r="K163" i="5"/>
  <c r="K27" i="5"/>
  <c r="K401" i="5"/>
  <c r="K389" i="5"/>
  <c r="K154" i="5"/>
  <c r="K282" i="5"/>
  <c r="K152" i="5"/>
  <c r="K222" i="5"/>
  <c r="K353" i="5"/>
  <c r="K153" i="5"/>
  <c r="K410" i="5"/>
  <c r="K210" i="5"/>
  <c r="K26" i="5"/>
  <c r="K434" i="5"/>
  <c r="K86" i="5"/>
  <c r="K25" i="5"/>
  <c r="K458" i="5"/>
  <c r="K145" i="5"/>
  <c r="K238" i="5"/>
  <c r="K377" i="5"/>
  <c r="K366" i="5"/>
  <c r="K142" i="5"/>
  <c r="K235" i="5"/>
  <c r="K128" i="5"/>
  <c r="K198" i="5"/>
  <c r="K343" i="5"/>
  <c r="K143" i="5"/>
  <c r="K400" i="5"/>
  <c r="K200" i="5"/>
  <c r="K204" i="5"/>
  <c r="K31" i="5"/>
  <c r="K90" i="5"/>
  <c r="K60" i="5"/>
  <c r="K105" i="5"/>
  <c r="K390" i="5"/>
  <c r="K219" i="5"/>
  <c r="K423" i="5"/>
  <c r="K450" i="5"/>
  <c r="K164" i="5"/>
  <c r="K199" i="5"/>
  <c r="K95" i="5"/>
  <c r="K123" i="5"/>
  <c r="K239" i="5"/>
  <c r="K467" i="5"/>
  <c r="K391" i="5"/>
  <c r="K365" i="5"/>
  <c r="K280" i="5"/>
  <c r="K329" i="5"/>
  <c r="K439" i="5"/>
  <c r="K295" i="5"/>
  <c r="K259" i="5"/>
  <c r="K50" i="5"/>
  <c r="K281" i="5"/>
  <c r="K240" i="5"/>
  <c r="K201" i="5"/>
  <c r="K230" i="5"/>
  <c r="K119" i="5"/>
  <c r="K234" i="5"/>
  <c r="K220" i="5"/>
  <c r="K215" i="5"/>
  <c r="K354" i="5"/>
  <c r="K261" i="5"/>
  <c r="K118" i="5"/>
  <c r="K175" i="5"/>
  <c r="K333" i="5"/>
  <c r="K133" i="5"/>
  <c r="K190" i="5"/>
  <c r="K179" i="5"/>
  <c r="K342" i="5"/>
  <c r="K237" i="5"/>
  <c r="K176" i="5"/>
  <c r="K69" i="5"/>
  <c r="K139" i="5"/>
  <c r="K323" i="5"/>
  <c r="K380" i="5"/>
  <c r="K180" i="5"/>
  <c r="K156" i="5"/>
  <c r="K318" i="5"/>
  <c r="K214" i="5"/>
  <c r="K59" i="5"/>
  <c r="K141" i="5"/>
  <c r="K46" i="5"/>
  <c r="K116" i="5"/>
  <c r="K313" i="5"/>
  <c r="K113" i="5"/>
  <c r="K370" i="5"/>
  <c r="K170" i="5"/>
  <c r="K131" i="5"/>
  <c r="K33" i="5"/>
  <c r="K107" i="5"/>
  <c r="K80" i="5"/>
  <c r="K386" i="5"/>
  <c r="K421" i="5"/>
  <c r="K327" i="5"/>
  <c r="K373" i="5"/>
  <c r="K436" i="5"/>
  <c r="K363" i="5"/>
  <c r="K20" i="5"/>
  <c r="K255" i="5"/>
  <c r="K307" i="5"/>
  <c r="K36" i="5"/>
  <c r="K81" i="5"/>
  <c r="K160" i="5"/>
  <c r="K339" i="5"/>
  <c r="K147" i="5"/>
  <c r="K316" i="5"/>
  <c r="K168" i="5"/>
  <c r="K84" i="5"/>
  <c r="K213" i="5"/>
  <c r="K72" i="5"/>
  <c r="K260" i="5"/>
  <c r="K387" i="5"/>
  <c r="K193" i="5"/>
  <c r="K202" i="5"/>
  <c r="K328" i="5"/>
  <c r="K30" i="5"/>
  <c r="K454" i="5"/>
  <c r="K294" i="5"/>
  <c r="K420" i="5"/>
  <c r="K121" i="5"/>
  <c r="K178" i="5"/>
  <c r="K117" i="5"/>
  <c r="K165" i="5"/>
  <c r="K303" i="5"/>
  <c r="K103" i="5"/>
  <c r="K360" i="5"/>
  <c r="K274" i="5"/>
  <c r="K97" i="5"/>
  <c r="K284" i="5"/>
  <c r="K468" i="5"/>
  <c r="K188" i="5"/>
  <c r="K94" i="5"/>
  <c r="K456" i="5"/>
  <c r="K57" i="5"/>
  <c r="K293" i="5"/>
  <c r="K93" i="5"/>
  <c r="K350" i="5"/>
  <c r="K150" i="5"/>
  <c r="K289" i="5"/>
  <c r="K29" i="5"/>
  <c r="K388" i="5"/>
  <c r="K290" i="5"/>
  <c r="K445" i="5"/>
  <c r="K406" i="5"/>
  <c r="K447" i="5"/>
  <c r="K413" i="5"/>
  <c r="K65" i="5"/>
  <c r="K246" i="5"/>
  <c r="K250" i="5"/>
  <c r="K352" i="5"/>
  <c r="K440" i="5"/>
  <c r="K155" i="5"/>
  <c r="K173" i="5"/>
  <c r="K129" i="5"/>
  <c r="K83" i="5"/>
  <c r="K51" i="5"/>
  <c r="K409" i="5"/>
  <c r="K185" i="5"/>
  <c r="K425" i="5"/>
  <c r="K203" i="5"/>
  <c r="K331" i="5"/>
  <c r="K211" i="5"/>
  <c r="K40" i="5"/>
  <c r="K257" i="5"/>
  <c r="K457" i="5"/>
  <c r="K34" i="5"/>
  <c r="K28" i="5"/>
  <c r="K87" i="5"/>
  <c r="K125" i="5"/>
  <c r="K184" i="5"/>
  <c r="K275" i="5"/>
  <c r="K338" i="5"/>
  <c r="K49" i="5"/>
  <c r="K167" i="5"/>
  <c r="K205" i="5"/>
  <c r="K241" i="5"/>
  <c r="K341" i="5"/>
  <c r="K407" i="5"/>
  <c r="K345" i="5"/>
  <c r="K91" i="5"/>
  <c r="K192" i="5"/>
  <c r="K395" i="5"/>
  <c r="K461" i="5"/>
  <c r="K92" i="5"/>
  <c r="K172" i="5"/>
  <c r="K245" i="5"/>
  <c r="K279" i="5"/>
  <c r="K114" i="5"/>
  <c r="K448" i="5"/>
  <c r="K212" i="5"/>
  <c r="K382" i="5"/>
  <c r="K39" i="5"/>
  <c r="K266" i="5"/>
  <c r="K158" i="5"/>
  <c r="K232" i="5"/>
  <c r="K101" i="5"/>
  <c r="K437" i="5"/>
  <c r="K144" i="5"/>
  <c r="K405" i="5"/>
  <c r="K45" i="5"/>
  <c r="K66" i="5"/>
  <c r="K104" i="5"/>
  <c r="K146" i="5"/>
  <c r="K256" i="5"/>
  <c r="K308" i="5"/>
  <c r="K357" i="5"/>
  <c r="K108" i="5"/>
  <c r="K221" i="5"/>
  <c r="K291" i="5"/>
  <c r="K324" i="5"/>
  <c r="K392" i="5"/>
  <c r="K426" i="5"/>
  <c r="K32" i="5"/>
  <c r="K112" i="5"/>
  <c r="K244" i="5"/>
  <c r="K278" i="5"/>
  <c r="K414" i="5"/>
  <c r="K381" i="5"/>
  <c r="K462" i="5"/>
  <c r="K209" i="5"/>
  <c r="K249" i="5"/>
  <c r="K431" i="5"/>
  <c r="K56" i="5"/>
  <c r="K251" i="5"/>
  <c r="K348" i="5"/>
  <c r="K432" i="5"/>
  <c r="K301" i="5"/>
  <c r="K451" i="5"/>
  <c r="K79" i="5"/>
  <c r="K217" i="5"/>
  <c r="K271" i="5"/>
  <c r="K336" i="5"/>
  <c r="K452" i="5"/>
  <c r="K85" i="5"/>
  <c r="K347" i="5"/>
  <c r="K397" i="5"/>
  <c r="K115" i="5"/>
  <c r="K285" i="5"/>
  <c r="K367" i="5"/>
  <c r="K449" i="5"/>
  <c r="K417" i="5"/>
  <c r="K41" i="5"/>
  <c r="K267" i="5"/>
  <c r="K384" i="5"/>
  <c r="K335" i="5"/>
  <c r="K197" i="5"/>
  <c r="K332" i="5"/>
  <c r="K136" i="5"/>
  <c r="K299" i="5"/>
  <c r="K399" i="5"/>
  <c r="K402" i="5"/>
  <c r="K78" i="5"/>
  <c r="K216" i="5"/>
  <c r="K349" i="5"/>
  <c r="K465" i="5"/>
  <c r="K159" i="5"/>
  <c r="K287" i="5"/>
  <c r="K385" i="5"/>
  <c r="K276" i="5"/>
  <c r="K309" i="5"/>
  <c r="K358" i="5"/>
  <c r="K374" i="5"/>
  <c r="K441" i="5"/>
  <c r="K206" i="5"/>
  <c r="K224" i="5"/>
  <c r="K242" i="5"/>
  <c r="K292" i="5"/>
  <c r="K325" i="5"/>
  <c r="K344" i="5"/>
  <c r="K376" i="5"/>
  <c r="K408" i="5"/>
  <c r="K427" i="5"/>
  <c r="K459" i="5"/>
  <c r="K311" i="5"/>
  <c r="K415" i="5"/>
  <c r="K194" i="5"/>
  <c r="K247" i="5"/>
  <c r="K314" i="5"/>
  <c r="K416" i="5"/>
  <c r="K98" i="5"/>
  <c r="K231" i="5"/>
  <c r="K334" i="5"/>
  <c r="K196" i="5"/>
  <c r="K317" i="5"/>
  <c r="K418" i="5"/>
  <c r="K254" i="5"/>
  <c r="K321" i="5"/>
  <c r="K419" i="5"/>
  <c r="K438" i="5"/>
  <c r="K195" i="5"/>
  <c r="K464" i="5"/>
  <c r="K315" i="5"/>
  <c r="K319" i="5"/>
  <c r="K181" i="5"/>
  <c r="K302" i="5"/>
  <c r="K355" i="5"/>
  <c r="K371" i="5"/>
  <c r="K52" i="5"/>
  <c r="K68" i="5"/>
  <c r="K89" i="5"/>
  <c r="K111" i="5"/>
  <c r="K127" i="5"/>
  <c r="K148" i="5"/>
  <c r="K169" i="5"/>
  <c r="K186" i="5"/>
  <c r="K226" i="5"/>
  <c r="K262" i="5"/>
  <c r="K277" i="5"/>
  <c r="K359" i="5"/>
  <c r="K378" i="5"/>
  <c r="K394" i="5"/>
  <c r="K442" i="5"/>
  <c r="K296" i="5"/>
  <c r="K171" i="5"/>
  <c r="K379" i="5"/>
  <c r="K362" i="5"/>
  <c r="K76" i="5"/>
  <c r="K298" i="5"/>
  <c r="K157" i="5"/>
  <c r="K137" i="5"/>
  <c r="K252" i="5"/>
  <c r="K368" i="5"/>
  <c r="K138" i="5"/>
  <c r="K404" i="5"/>
  <c r="K64" i="5"/>
  <c r="K102" i="5"/>
  <c r="K288" i="5"/>
  <c r="K132" i="5"/>
  <c r="K191" i="5"/>
  <c r="K207" i="5"/>
  <c r="K227" i="5"/>
  <c r="K326" i="5"/>
  <c r="K428" i="5"/>
  <c r="K149" i="5"/>
  <c r="K361" i="5"/>
  <c r="K174" i="5"/>
  <c r="K99" i="5"/>
  <c r="K42" i="5"/>
  <c r="K161" i="5"/>
  <c r="K218" i="5"/>
  <c r="K54" i="5"/>
  <c r="K75" i="5"/>
  <c r="K134" i="5"/>
  <c r="K208" i="5"/>
  <c r="K228" i="5"/>
  <c r="K264" i="5"/>
  <c r="K297" i="5"/>
  <c r="K312" i="5"/>
  <c r="K346" i="5"/>
  <c r="K429" i="5"/>
  <c r="K151" i="5"/>
  <c r="K396" i="5"/>
  <c r="K55" i="5"/>
  <c r="K135" i="5"/>
  <c r="K229" i="5"/>
  <c r="K265" i="5"/>
  <c r="K77" i="5"/>
  <c r="K286" i="5"/>
  <c r="K122" i="5"/>
  <c r="K268" i="5"/>
  <c r="K369" i="5"/>
  <c r="K19" i="5"/>
  <c r="K182" i="5"/>
  <c r="K223" i="5"/>
  <c r="K44" i="5"/>
  <c r="K70" i="5"/>
  <c r="K351" i="5"/>
  <c r="K383" i="5"/>
  <c r="K430" i="5"/>
  <c r="K272" i="5"/>
  <c r="K82" i="5"/>
  <c r="K283" i="5"/>
  <c r="K340" i="5"/>
  <c r="K306" i="5"/>
  <c r="K62" i="5"/>
  <c r="K446" i="5"/>
  <c r="K58" i="5"/>
  <c r="K258" i="5"/>
  <c r="K273" i="5"/>
  <c r="K330" i="5"/>
  <c r="K67" i="5"/>
  <c r="K322" i="5"/>
  <c r="K38" i="5"/>
  <c r="K225" i="5"/>
  <c r="K435" i="5"/>
  <c r="K71" i="5"/>
  <c r="K422" i="5"/>
  <c r="K35" i="5"/>
  <c r="K463" i="5"/>
  <c r="K263" i="5"/>
  <c r="K63" i="5"/>
  <c r="K320" i="5"/>
  <c r="K120" i="5"/>
  <c r="K88" i="5"/>
  <c r="K233" i="5"/>
  <c r="K305" i="5"/>
  <c r="K269" i="5"/>
  <c r="K187" i="5"/>
  <c r="K74" i="5"/>
  <c r="K364" i="5"/>
  <c r="K140" i="5"/>
  <c r="K248" i="5"/>
  <c r="K106" i="5"/>
  <c r="K21" i="5"/>
  <c r="K73" i="5"/>
  <c r="K130" i="5"/>
  <c r="K337" i="5"/>
  <c r="K96" i="5"/>
  <c r="K189" i="5"/>
  <c r="K424" i="5"/>
  <c r="K47" i="5"/>
  <c r="K398" i="5"/>
  <c r="K466" i="5"/>
  <c r="K453" i="5"/>
  <c r="K253" i="5"/>
  <c r="K53" i="5"/>
  <c r="K310" i="5"/>
  <c r="K110" i="5"/>
  <c r="K109" i="5"/>
  <c r="K162" i="5"/>
  <c r="M19" i="10"/>
  <c r="L7" i="10"/>
  <c r="L6" i="10"/>
  <c r="M34" i="10"/>
  <c r="M459" i="10"/>
  <c r="M329" i="10"/>
  <c r="M87" i="10"/>
  <c r="M199" i="10"/>
  <c r="M347" i="10"/>
  <c r="M69" i="10"/>
  <c r="M216" i="10"/>
  <c r="M214" i="10"/>
  <c r="M85" i="10"/>
  <c r="M99" i="10"/>
  <c r="M227" i="10"/>
  <c r="M135" i="10"/>
  <c r="M98" i="10"/>
  <c r="M45" i="10"/>
  <c r="M86" i="10"/>
  <c r="M266" i="10"/>
  <c r="M394" i="10"/>
  <c r="M356" i="10"/>
  <c r="M226" i="10"/>
  <c r="M228" i="10"/>
  <c r="M265" i="10"/>
  <c r="M114" i="10"/>
  <c r="M97" i="10"/>
  <c r="M295" i="10"/>
  <c r="M278" i="10"/>
  <c r="M357" i="10"/>
  <c r="M29" i="10"/>
  <c r="M279" i="10"/>
  <c r="M409" i="10"/>
  <c r="M425" i="10"/>
  <c r="M407" i="10"/>
  <c r="M294" i="10"/>
  <c r="M277" i="10"/>
  <c r="M215" i="10"/>
  <c r="M47" i="10"/>
  <c r="M136" i="10"/>
  <c r="M447" i="10"/>
  <c r="M424" i="10"/>
  <c r="M229" i="10"/>
  <c r="M177" i="10"/>
  <c r="M464" i="10"/>
  <c r="M397" i="10"/>
  <c r="M344" i="10"/>
  <c r="M165" i="10"/>
  <c r="M148" i="10"/>
  <c r="M307" i="10"/>
  <c r="M345" i="10"/>
  <c r="M149" i="10"/>
  <c r="M359" i="10"/>
  <c r="M306" i="10"/>
  <c r="M395" i="10"/>
  <c r="M217" i="10"/>
  <c r="M164" i="10"/>
  <c r="M437" i="10"/>
  <c r="M369" i="10"/>
  <c r="M59" i="10"/>
  <c r="M268" i="10"/>
  <c r="M254" i="10"/>
  <c r="M188" i="10"/>
  <c r="M138" i="10"/>
  <c r="M124" i="10"/>
  <c r="M74" i="10"/>
  <c r="M57" i="10"/>
  <c r="M95" i="10"/>
  <c r="M355" i="10"/>
  <c r="M305" i="10"/>
  <c r="M239" i="10"/>
  <c r="M44" i="10"/>
  <c r="M319" i="10"/>
  <c r="M175" i="10"/>
  <c r="M419" i="10"/>
  <c r="M304" i="10"/>
  <c r="M238" i="10"/>
  <c r="M189" i="10"/>
  <c r="M125" i="10"/>
  <c r="M435" i="10"/>
  <c r="M368" i="10"/>
  <c r="M318" i="10"/>
  <c r="M174" i="10"/>
  <c r="M449" i="10"/>
  <c r="M317" i="10"/>
  <c r="M204" i="10"/>
  <c r="M176" i="10"/>
  <c r="M256" i="10"/>
  <c r="M126" i="10"/>
  <c r="M436" i="10"/>
  <c r="M109" i="10"/>
  <c r="M386" i="10"/>
  <c r="M255" i="10"/>
  <c r="M385" i="10"/>
  <c r="M448" i="10"/>
  <c r="M398" i="10"/>
  <c r="M267" i="10"/>
  <c r="M187" i="10"/>
  <c r="M137" i="10"/>
  <c r="M28" i="10"/>
  <c r="M56" i="10"/>
  <c r="M328" i="10"/>
  <c r="M186" i="10"/>
  <c r="M406" i="10"/>
  <c r="M237" i="10"/>
  <c r="M354" i="10"/>
  <c r="M288" i="10"/>
  <c r="M249" i="10"/>
  <c r="M224" i="10"/>
  <c r="M185" i="10"/>
  <c r="M119" i="10"/>
  <c r="M94" i="10"/>
  <c r="M55" i="10"/>
  <c r="M469" i="10"/>
  <c r="M444" i="10"/>
  <c r="M405" i="10"/>
  <c r="M378" i="10"/>
  <c r="M366" i="10"/>
  <c r="M339" i="10"/>
  <c r="M275" i="10"/>
  <c r="M236" i="10"/>
  <c r="M197" i="10"/>
  <c r="M145" i="10"/>
  <c r="M106" i="10"/>
  <c r="M79" i="10"/>
  <c r="M67" i="10"/>
  <c r="M26" i="10"/>
  <c r="M118" i="10"/>
  <c r="M54" i="10"/>
  <c r="M39" i="10"/>
  <c r="M65" i="10"/>
  <c r="M289" i="10"/>
  <c r="M445" i="10"/>
  <c r="M264" i="10"/>
  <c r="M107" i="10"/>
  <c r="M457" i="10"/>
  <c r="M456" i="10"/>
  <c r="M314" i="10"/>
  <c r="M209" i="10"/>
  <c r="M468" i="10"/>
  <c r="M338" i="10"/>
  <c r="M66" i="10"/>
  <c r="M455" i="10"/>
  <c r="M389" i="10"/>
  <c r="M286" i="10"/>
  <c r="M195" i="10"/>
  <c r="M129" i="10"/>
  <c r="M38" i="10"/>
  <c r="M376" i="10"/>
  <c r="M337" i="10"/>
  <c r="M259" i="10"/>
  <c r="M207" i="10"/>
  <c r="M168" i="10"/>
  <c r="M104" i="10"/>
  <c r="M77" i="10"/>
  <c r="M454" i="10"/>
  <c r="M427" i="10"/>
  <c r="M415" i="10"/>
  <c r="M388" i="10"/>
  <c r="M349" i="10"/>
  <c r="M324" i="10"/>
  <c r="M285" i="10"/>
  <c r="M219" i="10"/>
  <c r="M194" i="10"/>
  <c r="M155" i="10"/>
  <c r="M128" i="10"/>
  <c r="M116" i="10"/>
  <c r="M89" i="10"/>
  <c r="M316" i="10"/>
  <c r="M367" i="10"/>
  <c r="M27" i="10"/>
  <c r="M327" i="10"/>
  <c r="M326" i="10"/>
  <c r="M248" i="10"/>
  <c r="M404" i="10"/>
  <c r="M235" i="10"/>
  <c r="M105" i="10"/>
  <c r="M325" i="10"/>
  <c r="M36" i="10"/>
  <c r="M147" i="10"/>
  <c r="M379" i="10"/>
  <c r="M198" i="10"/>
  <c r="M68" i="10"/>
  <c r="M315" i="10"/>
  <c r="M417" i="10"/>
  <c r="M157" i="10"/>
  <c r="M377" i="10"/>
  <c r="M274" i="10"/>
  <c r="M169" i="10"/>
  <c r="M78" i="10"/>
  <c r="M416" i="10"/>
  <c r="M247" i="10"/>
  <c r="M156" i="10"/>
  <c r="M117" i="10"/>
  <c r="M24" i="10"/>
  <c r="M467" i="10"/>
  <c r="M364" i="10"/>
  <c r="M298" i="10"/>
  <c r="M466" i="10"/>
  <c r="M439" i="10"/>
  <c r="M375" i="10"/>
  <c r="M336" i="10"/>
  <c r="M297" i="10"/>
  <c r="M245" i="10"/>
  <c r="M206" i="10"/>
  <c r="M179" i="10"/>
  <c r="M167" i="10"/>
  <c r="M76" i="10"/>
  <c r="M64" i="10"/>
  <c r="M426" i="10"/>
  <c r="M414" i="10"/>
  <c r="M387" i="10"/>
  <c r="M348" i="10"/>
  <c r="M309" i="10"/>
  <c r="M257" i="10"/>
  <c r="M218" i="10"/>
  <c r="M154" i="10"/>
  <c r="M127" i="10"/>
  <c r="M115" i="10"/>
  <c r="M88" i="10"/>
  <c r="M225" i="10"/>
  <c r="M276" i="10"/>
  <c r="M159" i="10"/>
  <c r="M418" i="10"/>
  <c r="M429" i="10"/>
  <c r="M287" i="10"/>
  <c r="M365" i="10"/>
  <c r="M299" i="10"/>
  <c r="M144" i="10"/>
  <c r="M428" i="10"/>
  <c r="M465" i="10"/>
  <c r="M438" i="10"/>
  <c r="M399" i="10"/>
  <c r="M374" i="10"/>
  <c r="M335" i="10"/>
  <c r="M269" i="10"/>
  <c r="M244" i="10"/>
  <c r="M205" i="10"/>
  <c r="M178" i="10"/>
  <c r="M166" i="10"/>
  <c r="M139" i="10"/>
  <c r="M75" i="10"/>
  <c r="M48" i="10"/>
  <c r="M49" i="10"/>
  <c r="M37" i="10"/>
  <c r="M25" i="10"/>
  <c r="M35" i="10"/>
  <c r="M458" i="10"/>
  <c r="M446" i="10"/>
  <c r="M434" i="10"/>
  <c r="M408" i="10"/>
  <c r="M396" i="10"/>
  <c r="M384" i="10"/>
  <c r="M358" i="10"/>
  <c r="M346" i="10"/>
  <c r="M334" i="10"/>
  <c r="M308" i="10"/>
  <c r="M296" i="10"/>
  <c r="M284" i="10"/>
  <c r="M258" i="10"/>
  <c r="M246" i="10"/>
  <c r="M234" i="10"/>
  <c r="M208" i="10"/>
  <c r="M196" i="10"/>
  <c r="M184" i="10"/>
  <c r="M158" i="10"/>
  <c r="M146" i="10"/>
  <c r="M134" i="10"/>
  <c r="M108" i="10"/>
  <c r="M96" i="10"/>
  <c r="M84" i="10"/>
  <c r="M58" i="10"/>
  <c r="M46" i="10"/>
  <c r="M463" i="10"/>
  <c r="M453" i="10"/>
  <c r="M443" i="10"/>
  <c r="M433" i="10"/>
  <c r="M423" i="10"/>
  <c r="M413" i="10"/>
  <c r="M403" i="10"/>
  <c r="M393" i="10"/>
  <c r="M383" i="10"/>
  <c r="M373" i="10"/>
  <c r="M363" i="10"/>
  <c r="M353" i="10"/>
  <c r="M343" i="10"/>
  <c r="M333" i="10"/>
  <c r="M323" i="10"/>
  <c r="M313" i="10"/>
  <c r="M303" i="10"/>
  <c r="M293" i="10"/>
  <c r="M283" i="10"/>
  <c r="M273" i="10"/>
  <c r="M263" i="10"/>
  <c r="M253" i="10"/>
  <c r="M243" i="10"/>
  <c r="M233" i="10"/>
  <c r="M223" i="10"/>
  <c r="M213" i="10"/>
  <c r="M203" i="10"/>
  <c r="M193" i="10"/>
  <c r="M183" i="10"/>
  <c r="M173" i="10"/>
  <c r="M163" i="10"/>
  <c r="M153" i="10"/>
  <c r="M143" i="10"/>
  <c r="M133" i="10"/>
  <c r="M123" i="10"/>
  <c r="M113" i="10"/>
  <c r="M103" i="10"/>
  <c r="M93" i="10"/>
  <c r="M83" i="10"/>
  <c r="M73" i="10"/>
  <c r="M63" i="10"/>
  <c r="M53" i="10"/>
  <c r="M43" i="10"/>
  <c r="M33" i="10"/>
  <c r="M23" i="10"/>
  <c r="M462" i="10"/>
  <c r="M452" i="10"/>
  <c r="M442" i="10"/>
  <c r="M432" i="10"/>
  <c r="M422" i="10"/>
  <c r="M412" i="10"/>
  <c r="M402" i="10"/>
  <c r="M392" i="10"/>
  <c r="M382" i="10"/>
  <c r="M372" i="10"/>
  <c r="M362" i="10"/>
  <c r="M352" i="10"/>
  <c r="M342" i="10"/>
  <c r="M332" i="10"/>
  <c r="M322" i="10"/>
  <c r="M312" i="10"/>
  <c r="M302" i="10"/>
  <c r="M292" i="10"/>
  <c r="M282" i="10"/>
  <c r="M272" i="10"/>
  <c r="M262" i="10"/>
  <c r="M252" i="10"/>
  <c r="M242" i="10"/>
  <c r="M232" i="10"/>
  <c r="M222" i="10"/>
  <c r="M212" i="10"/>
  <c r="M202" i="10"/>
  <c r="M192" i="10"/>
  <c r="M182" i="10"/>
  <c r="M172" i="10"/>
  <c r="M162" i="10"/>
  <c r="M152" i="10"/>
  <c r="M142" i="10"/>
  <c r="M132" i="10"/>
  <c r="M122" i="10"/>
  <c r="M112" i="10"/>
  <c r="M102" i="10"/>
  <c r="M92" i="10"/>
  <c r="M82" i="10"/>
  <c r="M72" i="10"/>
  <c r="M62" i="10"/>
  <c r="M52" i="10"/>
  <c r="M42" i="10"/>
  <c r="M32" i="10"/>
  <c r="M22" i="10"/>
  <c r="M461" i="10"/>
  <c r="M451" i="10"/>
  <c r="M441" i="10"/>
  <c r="M431" i="10"/>
  <c r="M421" i="10"/>
  <c r="M411" i="10"/>
  <c r="M401" i="10"/>
  <c r="M391" i="10"/>
  <c r="M381" i="10"/>
  <c r="M371" i="10"/>
  <c r="M361" i="10"/>
  <c r="M351" i="10"/>
  <c r="M341" i="10"/>
  <c r="M331" i="10"/>
  <c r="M321" i="10"/>
  <c r="M311" i="10"/>
  <c r="M301" i="10"/>
  <c r="M291" i="10"/>
  <c r="M281" i="10"/>
  <c r="M271" i="10"/>
  <c r="M261" i="10"/>
  <c r="M251" i="10"/>
  <c r="M241" i="10"/>
  <c r="M231" i="10"/>
  <c r="M221" i="10"/>
  <c r="M211" i="10"/>
  <c r="M201" i="10"/>
  <c r="M191" i="10"/>
  <c r="M181" i="10"/>
  <c r="M171" i="10"/>
  <c r="M161" i="10"/>
  <c r="M151" i="10"/>
  <c r="M141" i="10"/>
  <c r="M131" i="10"/>
  <c r="M121" i="10"/>
  <c r="M111" i="10"/>
  <c r="M101" i="10"/>
  <c r="M91" i="10"/>
  <c r="M81" i="10"/>
  <c r="M71" i="10"/>
  <c r="M61" i="10"/>
  <c r="M51" i="10"/>
  <c r="M41" i="10"/>
  <c r="M31" i="10"/>
  <c r="M21" i="10"/>
  <c r="M460" i="10"/>
  <c r="M450" i="10"/>
  <c r="M440" i="10"/>
  <c r="M430" i="10"/>
  <c r="M420" i="10"/>
  <c r="M410" i="10"/>
  <c r="M400" i="10"/>
  <c r="M390" i="10"/>
  <c r="M380" i="10"/>
  <c r="M370" i="10"/>
  <c r="M360" i="10"/>
  <c r="M350" i="10"/>
  <c r="M340" i="10"/>
  <c r="M330" i="10"/>
  <c r="M320" i="10"/>
  <c r="M310" i="10"/>
  <c r="M300" i="10"/>
  <c r="M290" i="10"/>
  <c r="M280" i="10"/>
  <c r="M270" i="10"/>
  <c r="M260" i="10"/>
  <c r="M250" i="10"/>
  <c r="M240" i="10"/>
  <c r="M230" i="10"/>
  <c r="M220" i="10"/>
  <c r="M210" i="10"/>
  <c r="M200" i="10"/>
  <c r="M190" i="10"/>
  <c r="M180" i="10"/>
  <c r="M170" i="10"/>
  <c r="M160" i="10"/>
  <c r="M150" i="10"/>
  <c r="M140" i="10"/>
  <c r="M130" i="10"/>
  <c r="M120" i="10"/>
  <c r="M110" i="10"/>
  <c r="M100" i="10"/>
  <c r="M90" i="10"/>
  <c r="M80" i="10"/>
  <c r="M70" i="10"/>
  <c r="M60" i="10"/>
  <c r="M50" i="10"/>
  <c r="M40" i="10"/>
  <c r="M30" i="10"/>
  <c r="M20" i="10"/>
  <c r="M25" i="11"/>
  <c r="M438" i="11"/>
  <c r="M439" i="11"/>
  <c r="M403" i="11"/>
  <c r="M261" i="11"/>
  <c r="M437" i="11"/>
  <c r="M405" i="11"/>
  <c r="M404" i="11"/>
  <c r="M402" i="11"/>
  <c r="M353" i="11"/>
  <c r="M352" i="11"/>
  <c r="M351" i="11"/>
  <c r="M304" i="11"/>
  <c r="M303" i="11"/>
  <c r="M259" i="11"/>
  <c r="M204" i="11"/>
  <c r="M23" i="11"/>
  <c r="M202" i="11"/>
  <c r="M145" i="11"/>
  <c r="M142" i="11"/>
  <c r="M84" i="11"/>
  <c r="M440" i="11"/>
  <c r="M83" i="11"/>
  <c r="M197" i="11"/>
  <c r="M141" i="11"/>
  <c r="M242" i="11"/>
  <c r="M348" i="11"/>
  <c r="M78" i="11"/>
  <c r="M239" i="11"/>
  <c r="M466" i="11"/>
  <c r="M346" i="11"/>
  <c r="M432" i="11"/>
  <c r="M179" i="11"/>
  <c r="M382" i="11"/>
  <c r="M129" i="11"/>
  <c r="M329" i="11"/>
  <c r="M67" i="11"/>
  <c r="M231" i="11"/>
  <c r="M327" i="11"/>
  <c r="M51" i="11"/>
  <c r="M273" i="11"/>
  <c r="M272" i="11"/>
  <c r="M227" i="11"/>
  <c r="M171" i="11"/>
  <c r="M108" i="11"/>
  <c r="M48" i="11"/>
  <c r="M257" i="11"/>
  <c r="M389" i="11"/>
  <c r="M79" i="11"/>
  <c r="M241" i="11"/>
  <c r="M434" i="11"/>
  <c r="M195" i="11"/>
  <c r="M384" i="11"/>
  <c r="M74" i="11"/>
  <c r="M237" i="11"/>
  <c r="M429" i="11"/>
  <c r="M178" i="11"/>
  <c r="M381" i="11"/>
  <c r="M116" i="11"/>
  <c r="M328" i="11"/>
  <c r="M52" i="11"/>
  <c r="M274" i="11"/>
  <c r="M458" i="11"/>
  <c r="M49" i="11"/>
  <c r="M413" i="11"/>
  <c r="M373" i="11"/>
  <c r="M324" i="11"/>
  <c r="M271" i="11"/>
  <c r="M226" i="11"/>
  <c r="M168" i="11"/>
  <c r="M107" i="11"/>
  <c r="M46" i="11"/>
  <c r="M238" i="11"/>
  <c r="M411" i="11"/>
  <c r="M45" i="11"/>
  <c r="M82" i="11"/>
  <c r="M301" i="11"/>
  <c r="M386" i="11"/>
  <c r="M138" i="11"/>
  <c r="M296" i="11"/>
  <c r="M433" i="11"/>
  <c r="M135" i="11"/>
  <c r="M334" i="11"/>
  <c r="M72" i="11"/>
  <c r="M293" i="11"/>
  <c r="M461" i="11"/>
  <c r="M234" i="11"/>
  <c r="M460" i="11"/>
  <c r="M289" i="11"/>
  <c r="M459" i="11"/>
  <c r="M173" i="11"/>
  <c r="M414" i="11"/>
  <c r="M228" i="11"/>
  <c r="M457" i="11"/>
  <c r="M325" i="11"/>
  <c r="M412" i="11"/>
  <c r="M361" i="11"/>
  <c r="M323" i="11"/>
  <c r="M268" i="11"/>
  <c r="M212" i="11"/>
  <c r="M167" i="11"/>
  <c r="M106" i="11"/>
  <c r="M454" i="11"/>
  <c r="M408" i="11"/>
  <c r="M359" i="11"/>
  <c r="M319" i="11"/>
  <c r="M267" i="11"/>
  <c r="M208" i="11"/>
  <c r="M163" i="11"/>
  <c r="M105" i="11"/>
  <c r="M42" i="11"/>
  <c r="M302" i="11"/>
  <c r="M436" i="11"/>
  <c r="M139" i="11"/>
  <c r="M196" i="11"/>
  <c r="M347" i="11"/>
  <c r="M75" i="11"/>
  <c r="M295" i="11"/>
  <c r="M383" i="11"/>
  <c r="M131" i="11"/>
  <c r="M331" i="11"/>
  <c r="M68" i="11"/>
  <c r="M175" i="11"/>
  <c r="M379" i="11"/>
  <c r="M115" i="11"/>
  <c r="M378" i="11"/>
  <c r="M113" i="11"/>
  <c r="M326" i="11"/>
  <c r="M172" i="11"/>
  <c r="M162" i="11"/>
  <c r="M39" i="11"/>
  <c r="M201" i="11"/>
  <c r="M349" i="11"/>
  <c r="M435" i="11"/>
  <c r="M297" i="11"/>
  <c r="M385" i="11"/>
  <c r="M137" i="11"/>
  <c r="M194" i="11"/>
  <c r="M465" i="11"/>
  <c r="M294" i="11"/>
  <c r="M464" i="11"/>
  <c r="M235" i="11"/>
  <c r="M428" i="11"/>
  <c r="M291" i="11"/>
  <c r="M427" i="11"/>
  <c r="M174" i="11"/>
  <c r="M415" i="11"/>
  <c r="M229" i="11"/>
  <c r="M375" i="11"/>
  <c r="M112" i="11"/>
  <c r="M374" i="11"/>
  <c r="M456" i="11"/>
  <c r="M455" i="11"/>
  <c r="M453" i="11"/>
  <c r="M407" i="11"/>
  <c r="M358" i="11"/>
  <c r="M318" i="11"/>
  <c r="M264" i="11"/>
  <c r="M207" i="11"/>
  <c r="M104" i="11"/>
  <c r="M450" i="11"/>
  <c r="M406" i="11"/>
  <c r="M357" i="11"/>
  <c r="M317" i="11"/>
  <c r="M263" i="11"/>
  <c r="M206" i="11"/>
  <c r="M148" i="11"/>
  <c r="M101" i="11"/>
  <c r="M37" i="11"/>
  <c r="M356" i="11"/>
  <c r="M305" i="11"/>
  <c r="M262" i="11"/>
  <c r="M205" i="11"/>
  <c r="M146" i="11"/>
  <c r="M97" i="11"/>
  <c r="M35" i="11"/>
  <c r="M73" i="11"/>
  <c r="M41" i="11"/>
  <c r="M164" i="11"/>
  <c r="M134" i="11"/>
  <c r="M102" i="11"/>
  <c r="M71" i="11"/>
  <c r="M38" i="11"/>
  <c r="M316" i="11"/>
  <c r="M161" i="11"/>
  <c r="M253" i="11"/>
  <c r="M95" i="11"/>
  <c r="M63" i="11"/>
  <c r="M31" i="11"/>
  <c r="M345" i="11"/>
  <c r="M193" i="11"/>
  <c r="M96" i="11"/>
  <c r="M449" i="11"/>
  <c r="M342" i="11"/>
  <c r="M223" i="11"/>
  <c r="M448" i="11"/>
  <c r="M369" i="11"/>
  <c r="M284" i="11"/>
  <c r="M189" i="11"/>
  <c r="M94" i="11"/>
  <c r="M447" i="11"/>
  <c r="M339" i="11"/>
  <c r="M251" i="11"/>
  <c r="M156" i="11"/>
  <c r="M61" i="11"/>
  <c r="M394" i="11"/>
  <c r="M338" i="11"/>
  <c r="M312" i="11"/>
  <c r="M282" i="11"/>
  <c r="M249" i="11"/>
  <c r="M217" i="11"/>
  <c r="M185" i="11"/>
  <c r="M153" i="11"/>
  <c r="M123" i="11"/>
  <c r="M91" i="11"/>
  <c r="M59" i="11"/>
  <c r="M27" i="11"/>
  <c r="M372" i="11"/>
  <c r="M224" i="11"/>
  <c r="M128" i="11"/>
  <c r="M425" i="11"/>
  <c r="M191" i="11"/>
  <c r="M395" i="11"/>
  <c r="M216" i="11"/>
  <c r="M57" i="11"/>
  <c r="M26" i="11"/>
  <c r="M401" i="11"/>
  <c r="M256" i="11"/>
  <c r="M64" i="11"/>
  <c r="M371" i="11"/>
  <c r="M285" i="11"/>
  <c r="M159" i="11"/>
  <c r="M424" i="11"/>
  <c r="M341" i="11"/>
  <c r="M252" i="11"/>
  <c r="M157" i="11"/>
  <c r="M62" i="11"/>
  <c r="M423" i="11"/>
  <c r="M313" i="11"/>
  <c r="M218" i="11"/>
  <c r="M124" i="11"/>
  <c r="M93" i="11"/>
  <c r="M446" i="11"/>
  <c r="M367" i="11"/>
  <c r="M445" i="11"/>
  <c r="M393" i="11"/>
  <c r="M337" i="11"/>
  <c r="M246" i="11"/>
  <c r="M24" i="11"/>
  <c r="M426" i="11"/>
  <c r="M286" i="11"/>
  <c r="M34" i="11"/>
  <c r="M397" i="11"/>
  <c r="M315" i="11"/>
  <c r="M127" i="11"/>
  <c r="L6" i="11"/>
  <c r="M396" i="11"/>
  <c r="M314" i="11"/>
  <c r="M219" i="11"/>
  <c r="M126" i="11"/>
  <c r="M29" i="11"/>
  <c r="M368" i="11"/>
  <c r="M283" i="11"/>
  <c r="M186" i="11"/>
  <c r="M28" i="11"/>
  <c r="M422" i="11"/>
  <c r="M469" i="11"/>
  <c r="M418" i="11"/>
  <c r="M364" i="11"/>
  <c r="M308" i="11"/>
  <c r="M279" i="11"/>
  <c r="M248" i="11"/>
  <c r="M184" i="11"/>
  <c r="M152" i="11"/>
  <c r="M119" i="11"/>
  <c r="M89" i="11"/>
  <c r="M468" i="11"/>
  <c r="M444" i="11"/>
  <c r="M417" i="11"/>
  <c r="M392" i="11"/>
  <c r="M363" i="11"/>
  <c r="M336" i="11"/>
  <c r="M307" i="11"/>
  <c r="M278" i="11"/>
  <c r="M215" i="11"/>
  <c r="M183" i="11"/>
  <c r="M151" i="11"/>
  <c r="M118" i="11"/>
  <c r="M86" i="11"/>
  <c r="M56" i="11"/>
  <c r="M467" i="11"/>
  <c r="M443" i="11"/>
  <c r="M416" i="11"/>
  <c r="M391" i="11"/>
  <c r="M362" i="11"/>
  <c r="M335" i="11"/>
  <c r="M306" i="11"/>
  <c r="M275" i="11"/>
  <c r="M245" i="11"/>
  <c r="M213" i="11"/>
  <c r="M182" i="11"/>
  <c r="M149" i="11"/>
  <c r="M117" i="11"/>
  <c r="M85" i="11"/>
  <c r="M53" i="11"/>
  <c r="M292" i="11"/>
  <c r="M281" i="11"/>
  <c r="M269" i="11"/>
  <c r="M258" i="11"/>
  <c r="M247" i="11"/>
  <c r="M236" i="11"/>
  <c r="M225" i="11"/>
  <c r="M214" i="11"/>
  <c r="M203" i="11"/>
  <c r="M192" i="11"/>
  <c r="M181" i="11"/>
  <c r="M169" i="11"/>
  <c r="M158" i="11"/>
  <c r="M147" i="11"/>
  <c r="M136" i="11"/>
  <c r="M125" i="11"/>
  <c r="M114" i="11"/>
  <c r="M103" i="11"/>
  <c r="M92" i="11"/>
  <c r="M81" i="11"/>
  <c r="M69" i="11"/>
  <c r="M58" i="11"/>
  <c r="M47" i="11"/>
  <c r="M36" i="11"/>
  <c r="M19" i="11"/>
  <c r="M20" i="11"/>
  <c r="M30" i="11"/>
  <c r="M40" i="11"/>
  <c r="M50" i="11"/>
  <c r="M60" i="11"/>
  <c r="M70" i="11"/>
  <c r="M80" i="11"/>
  <c r="M90" i="11"/>
  <c r="M100" i="11"/>
  <c r="M110" i="11"/>
  <c r="M120" i="11"/>
  <c r="M130" i="11"/>
  <c r="M140" i="11"/>
  <c r="M150" i="11"/>
  <c r="M160" i="11"/>
  <c r="M170" i="11"/>
  <c r="M180" i="11"/>
  <c r="M190" i="11"/>
  <c r="M200" i="11"/>
  <c r="M210" i="11"/>
  <c r="M220" i="11"/>
  <c r="M230" i="11"/>
  <c r="M240" i="11"/>
  <c r="M250" i="11"/>
  <c r="M260" i="11"/>
  <c r="M270" i="11"/>
  <c r="M280" i="11"/>
  <c r="M290" i="11"/>
  <c r="M300" i="11"/>
  <c r="M310" i="11"/>
  <c r="M320" i="11"/>
  <c r="M330" i="11"/>
  <c r="M340" i="11"/>
  <c r="M350" i="11"/>
  <c r="M360" i="11"/>
  <c r="M370" i="11"/>
  <c r="M380" i="11"/>
  <c r="M390" i="11"/>
  <c r="M400" i="11"/>
  <c r="M442" i="11"/>
  <c r="M377" i="11"/>
  <c r="M344" i="11"/>
  <c r="M311" i="11"/>
  <c r="M277" i="11"/>
  <c r="M244" i="11"/>
  <c r="M222" i="11"/>
  <c r="M188" i="11"/>
  <c r="M166" i="11"/>
  <c r="M133" i="11"/>
  <c r="M111" i="11"/>
  <c r="M66" i="11"/>
  <c r="M44" i="11"/>
  <c r="M452" i="11"/>
  <c r="M421" i="11"/>
  <c r="M399" i="11"/>
  <c r="M366" i="11"/>
  <c r="M333" i="11"/>
  <c r="M288" i="11"/>
  <c r="M255" i="11"/>
  <c r="M233" i="11"/>
  <c r="M211" i="11"/>
  <c r="M177" i="11"/>
  <c r="M144" i="11"/>
  <c r="M122" i="11"/>
  <c r="M99" i="11"/>
  <c r="M77" i="11"/>
  <c r="M55" i="11"/>
  <c r="M33" i="11"/>
  <c r="M462" i="11"/>
  <c r="M441" i="11"/>
  <c r="M420" i="11"/>
  <c r="M398" i="11"/>
  <c r="M387" i="11"/>
  <c r="M376" i="11"/>
  <c r="M365" i="11"/>
  <c r="M343" i="11"/>
  <c r="M332" i="11"/>
  <c r="M321" i="11"/>
  <c r="M309" i="11"/>
  <c r="M298" i="11"/>
  <c r="M287" i="11"/>
  <c r="M265" i="11"/>
  <c r="M254" i="11"/>
  <c r="M243" i="11"/>
  <c r="M232" i="11"/>
  <c r="M221" i="11"/>
  <c r="M209" i="11"/>
  <c r="M198" i="11"/>
  <c r="M187" i="11"/>
  <c r="M176" i="11"/>
  <c r="M165" i="11"/>
  <c r="M143" i="11"/>
  <c r="M132" i="11"/>
  <c r="M121" i="11"/>
  <c r="M109" i="11"/>
  <c r="M98" i="11"/>
  <c r="M87" i="11"/>
  <c r="M76" i="11"/>
  <c r="M65" i="11"/>
  <c r="M54" i="11"/>
  <c r="M43" i="11"/>
  <c r="M32" i="11"/>
  <c r="M21" i="11"/>
  <c r="M463" i="11"/>
  <c r="M388" i="11"/>
  <c r="M355" i="11"/>
  <c r="M322" i="11"/>
  <c r="M299" i="11"/>
  <c r="M266" i="11"/>
  <c r="M199" i="11"/>
  <c r="M155" i="11"/>
  <c r="M88" i="11"/>
  <c r="M22" i="11"/>
  <c r="M431" i="11"/>
  <c r="M410" i="11"/>
  <c r="M409" i="11"/>
  <c r="M354" i="11"/>
  <c r="M276" i="11"/>
  <c r="M154" i="11"/>
  <c r="L7" i="11"/>
  <c r="M451" i="11"/>
  <c r="M430" i="11"/>
  <c r="M419" i="11"/>
  <c r="O9" i="11"/>
  <c r="O10" i="11" s="1"/>
  <c r="E5" i="11" s="1"/>
  <c r="O10" i="10"/>
  <c r="O10" i="5"/>
  <c r="E5" i="5" s="1"/>
  <c r="B12" i="5"/>
  <c r="I13" i="5"/>
  <c r="E4" i="5"/>
  <c r="W28" i="11"/>
  <c r="W29" i="11" s="1"/>
  <c r="E11" i="10"/>
  <c r="G312" i="10" s="1"/>
  <c r="B14" i="10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13" i="11"/>
  <c r="G403" i="11"/>
  <c r="G34" i="11"/>
  <c r="G420" i="11"/>
  <c r="G310" i="11"/>
  <c r="G292" i="11"/>
  <c r="G197" i="11"/>
  <c r="G191" i="11"/>
  <c r="G137" i="11"/>
  <c r="G76" i="11"/>
  <c r="G72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W30" i="10"/>
  <c r="W28" i="10"/>
  <c r="W29" i="10" s="1"/>
  <c r="R25" i="10"/>
  <c r="R24" i="10"/>
  <c r="R17" i="10"/>
  <c r="R19" i="10"/>
  <c r="G357" i="10"/>
  <c r="G465" i="10"/>
  <c r="G305" i="10"/>
  <c r="G163" i="10"/>
  <c r="G351" i="10"/>
  <c r="G123" i="10"/>
  <c r="T21" i="10"/>
  <c r="K259" i="10" l="1"/>
  <c r="K234" i="10"/>
  <c r="K206" i="10"/>
  <c r="K296" i="10"/>
  <c r="K276" i="10"/>
  <c r="K352" i="10"/>
  <c r="K102" i="10"/>
  <c r="K324" i="10"/>
  <c r="K235" i="10"/>
  <c r="K19" i="10"/>
  <c r="K301" i="10"/>
  <c r="K429" i="10"/>
  <c r="K182" i="10"/>
  <c r="K224" i="10"/>
  <c r="K277" i="10"/>
  <c r="K347" i="10"/>
  <c r="K335" i="10"/>
  <c r="K306" i="10"/>
  <c r="K281" i="10"/>
  <c r="K373" i="10"/>
  <c r="K370" i="10"/>
  <c r="K407" i="10"/>
  <c r="K399" i="10"/>
  <c r="K280" i="10"/>
  <c r="K393" i="10"/>
  <c r="K188" i="10"/>
  <c r="K336" i="10"/>
  <c r="K260" i="10"/>
  <c r="K466" i="10"/>
  <c r="K454" i="10"/>
  <c r="K28" i="10"/>
  <c r="K240" i="10"/>
  <c r="K264" i="10"/>
  <c r="K325" i="10"/>
  <c r="K142" i="10"/>
  <c r="K349" i="10"/>
  <c r="K26" i="10"/>
  <c r="K56" i="10"/>
  <c r="K220" i="10"/>
  <c r="K222" i="10"/>
  <c r="K202" i="10"/>
  <c r="K162" i="10"/>
  <c r="K272" i="10"/>
  <c r="K395" i="10"/>
  <c r="K326" i="10"/>
  <c r="K332" i="10"/>
  <c r="K105" i="10"/>
  <c r="K112" i="10"/>
  <c r="K196" i="10"/>
  <c r="K248" i="10"/>
  <c r="K308" i="10"/>
  <c r="K372" i="10"/>
  <c r="K157" i="10"/>
  <c r="K129" i="10"/>
  <c r="K430" i="10"/>
  <c r="K249" i="10"/>
  <c r="K299" i="10"/>
  <c r="K404" i="10"/>
  <c r="K418" i="10"/>
  <c r="K209" i="10"/>
  <c r="K153" i="10"/>
  <c r="K122" i="10"/>
  <c r="K85" i="10"/>
  <c r="K350" i="10"/>
  <c r="K356" i="10"/>
  <c r="K305" i="10"/>
  <c r="K468" i="10"/>
  <c r="K285" i="10"/>
  <c r="K419" i="10"/>
  <c r="K428" i="10"/>
  <c r="K59" i="10"/>
  <c r="K327" i="10"/>
  <c r="K134" i="10"/>
  <c r="K228" i="10"/>
  <c r="K58" i="10"/>
  <c r="K207" i="10"/>
  <c r="K258" i="10"/>
  <c r="K82" i="10"/>
  <c r="K177" i="10"/>
  <c r="K261" i="10"/>
  <c r="K256" i="10"/>
  <c r="K107" i="10"/>
  <c r="K183" i="10"/>
  <c r="K241" i="10"/>
  <c r="K54" i="10"/>
  <c r="K423" i="10"/>
  <c r="K155" i="10"/>
  <c r="K163" i="10"/>
  <c r="K221" i="10"/>
  <c r="K78" i="10"/>
  <c r="K444" i="10"/>
  <c r="K374" i="10"/>
  <c r="K253" i="10"/>
  <c r="K34" i="10"/>
  <c r="K143" i="10"/>
  <c r="K201" i="10"/>
  <c r="K106" i="10"/>
  <c r="K467" i="10"/>
  <c r="K446" i="10"/>
  <c r="K329" i="10"/>
  <c r="K310" i="10"/>
  <c r="K123" i="10"/>
  <c r="K181" i="10"/>
  <c r="K130" i="10"/>
  <c r="K275" i="10"/>
  <c r="K205" i="10"/>
  <c r="K257" i="10"/>
  <c r="K135" i="10"/>
  <c r="K103" i="10"/>
  <c r="K161" i="10"/>
  <c r="K154" i="10"/>
  <c r="K396" i="10"/>
  <c r="K424" i="10"/>
  <c r="K451" i="10"/>
  <c r="K211" i="10"/>
  <c r="K83" i="10"/>
  <c r="K360" i="10"/>
  <c r="K178" i="10"/>
  <c r="K445" i="10"/>
  <c r="K186" i="10"/>
  <c r="K110" i="10"/>
  <c r="K358" i="10"/>
  <c r="K63" i="10"/>
  <c r="K340" i="10"/>
  <c r="K230" i="10"/>
  <c r="K252" i="10"/>
  <c r="K334" i="10"/>
  <c r="K357" i="10"/>
  <c r="K64" i="10"/>
  <c r="K43" i="10"/>
  <c r="K320" i="10"/>
  <c r="K333" i="10"/>
  <c r="K208" i="10"/>
  <c r="K159" i="10"/>
  <c r="K111" i="10"/>
  <c r="K212" i="10"/>
  <c r="K242" i="10"/>
  <c r="K300" i="10"/>
  <c r="K427" i="10"/>
  <c r="K330" i="10"/>
  <c r="K133" i="10"/>
  <c r="K32" i="10"/>
  <c r="K23" i="10"/>
  <c r="K141" i="10"/>
  <c r="K200" i="10"/>
  <c r="K416" i="10"/>
  <c r="K328" i="10"/>
  <c r="K453" i="10"/>
  <c r="K278" i="10"/>
  <c r="K50" i="10"/>
  <c r="K398" i="10"/>
  <c r="K408" i="10"/>
  <c r="K179" i="10"/>
  <c r="K52" i="10"/>
  <c r="K187" i="10"/>
  <c r="K462" i="10"/>
  <c r="K62" i="10"/>
  <c r="K121" i="10"/>
  <c r="K180" i="10"/>
  <c r="K379" i="10"/>
  <c r="K439" i="10"/>
  <c r="K351" i="10"/>
  <c r="K164" i="10"/>
  <c r="K376" i="10"/>
  <c r="K74" i="10"/>
  <c r="K447" i="10"/>
  <c r="K27" i="10"/>
  <c r="K231" i="10"/>
  <c r="K76" i="10"/>
  <c r="K311" i="10"/>
  <c r="K442" i="10"/>
  <c r="K42" i="10"/>
  <c r="K101" i="10"/>
  <c r="K160" i="10"/>
  <c r="K158" i="10"/>
  <c r="K137" i="10"/>
  <c r="K337" i="10"/>
  <c r="K214" i="10"/>
  <c r="K338" i="10"/>
  <c r="K433" i="10"/>
  <c r="K91" i="10"/>
  <c r="K434" i="10"/>
  <c r="K192" i="10"/>
  <c r="K435" i="10"/>
  <c r="K169" i="10"/>
  <c r="K413" i="10"/>
  <c r="K118" i="10"/>
  <c r="K270" i="10"/>
  <c r="K195" i="10"/>
  <c r="K392" i="10"/>
  <c r="K113" i="10"/>
  <c r="K313" i="10"/>
  <c r="K190" i="10"/>
  <c r="K290" i="10"/>
  <c r="K410" i="10"/>
  <c r="K67" i="10"/>
  <c r="K365" i="10"/>
  <c r="K168" i="10"/>
  <c r="K292" i="10"/>
  <c r="K389" i="10"/>
  <c r="K93" i="10"/>
  <c r="K344" i="10"/>
  <c r="K194" i="10"/>
  <c r="K318" i="10"/>
  <c r="K119" i="10"/>
  <c r="K415" i="10"/>
  <c r="K89" i="10"/>
  <c r="K265" i="10"/>
  <c r="K455" i="10"/>
  <c r="K138" i="10"/>
  <c r="K387" i="10"/>
  <c r="K167" i="10"/>
  <c r="K339" i="10"/>
  <c r="K68" i="10"/>
  <c r="K316" i="10"/>
  <c r="K145" i="10"/>
  <c r="K317" i="10"/>
  <c r="K94" i="10"/>
  <c r="K246" i="10"/>
  <c r="K414" i="10"/>
  <c r="K95" i="10"/>
  <c r="K369" i="10"/>
  <c r="K65" i="10"/>
  <c r="K213" i="10"/>
  <c r="K386" i="10"/>
  <c r="K114" i="10"/>
  <c r="K266" i="10"/>
  <c r="K115" i="10"/>
  <c r="K315" i="10"/>
  <c r="K92" i="10"/>
  <c r="K216" i="10"/>
  <c r="K412" i="10"/>
  <c r="K117" i="10"/>
  <c r="K293" i="10"/>
  <c r="K436" i="10"/>
  <c r="K70" i="10"/>
  <c r="K345" i="10"/>
  <c r="K219" i="10"/>
  <c r="K346" i="10"/>
  <c r="K189" i="10"/>
  <c r="K363" i="10"/>
  <c r="K66" i="10"/>
  <c r="K238" i="10"/>
  <c r="K456" i="10"/>
  <c r="K215" i="10"/>
  <c r="K291" i="10"/>
  <c r="K388" i="10"/>
  <c r="K411" i="10"/>
  <c r="K457" i="10"/>
  <c r="K44" i="10"/>
  <c r="K458" i="10"/>
  <c r="K217" i="10"/>
  <c r="K390" i="10"/>
  <c r="K46" i="10"/>
  <c r="K391" i="10"/>
  <c r="K247" i="10"/>
  <c r="K319" i="10"/>
  <c r="K37" i="10"/>
  <c r="K237" i="10"/>
  <c r="K409" i="10"/>
  <c r="K166" i="10"/>
  <c r="K364" i="10"/>
  <c r="K39" i="10"/>
  <c r="K267" i="10"/>
  <c r="K144" i="10"/>
  <c r="K268" i="10"/>
  <c r="K366" i="10"/>
  <c r="K45" i="10"/>
  <c r="K269" i="10"/>
  <c r="K146" i="10"/>
  <c r="K368" i="10"/>
  <c r="K171" i="10"/>
  <c r="K295" i="10"/>
  <c r="K165" i="10"/>
  <c r="K289" i="10"/>
  <c r="K432" i="10"/>
  <c r="K90" i="10"/>
  <c r="K314" i="10"/>
  <c r="K139" i="10"/>
  <c r="K239" i="10"/>
  <c r="K116" i="10"/>
  <c r="K244" i="10"/>
  <c r="K343" i="10"/>
  <c r="K69" i="10"/>
  <c r="K367" i="10"/>
  <c r="K218" i="10"/>
  <c r="K294" i="10"/>
  <c r="K437" i="10"/>
  <c r="K71" i="10"/>
  <c r="K438" i="10"/>
  <c r="K38" i="10"/>
  <c r="K245" i="10"/>
  <c r="K47" i="10"/>
  <c r="K271" i="10"/>
  <c r="K191" i="10"/>
  <c r="K193" i="10"/>
  <c r="K459" i="10"/>
  <c r="K170" i="10"/>
  <c r="K463" i="10"/>
  <c r="K147" i="10"/>
  <c r="K464" i="10"/>
  <c r="K98" i="10"/>
  <c r="K81" i="10"/>
  <c r="K140" i="10"/>
  <c r="K286" i="10"/>
  <c r="K86" i="10"/>
  <c r="K126" i="10"/>
  <c r="K425" i="10"/>
  <c r="K75" i="10"/>
  <c r="K354" i="10"/>
  <c r="K128" i="10"/>
  <c r="K288" i="10"/>
  <c r="K402" i="10"/>
  <c r="K461" i="10"/>
  <c r="K61" i="10"/>
  <c r="K120" i="10"/>
  <c r="K406" i="10"/>
  <c r="K210" i="10"/>
  <c r="K448" i="10"/>
  <c r="K422" i="10"/>
  <c r="K55" i="10"/>
  <c r="K24" i="10"/>
  <c r="K273" i="10"/>
  <c r="K229" i="10"/>
  <c r="K49" i="10"/>
  <c r="K331" i="10"/>
  <c r="K150" i="10"/>
  <c r="K79" i="10"/>
  <c r="K99" i="10"/>
  <c r="K426" i="10"/>
  <c r="K152" i="10"/>
  <c r="K323" i="10"/>
  <c r="K382" i="10"/>
  <c r="K441" i="10"/>
  <c r="K41" i="10"/>
  <c r="K100" i="10"/>
  <c r="K452" i="10"/>
  <c r="K383" i="10"/>
  <c r="K465" i="10"/>
  <c r="K51" i="10"/>
  <c r="K48" i="10"/>
  <c r="K297" i="10"/>
  <c r="K375" i="10"/>
  <c r="K73" i="10"/>
  <c r="K108" i="10"/>
  <c r="K174" i="10"/>
  <c r="K307" i="10"/>
  <c r="K127" i="10"/>
  <c r="K84" i="10"/>
  <c r="K176" i="10"/>
  <c r="K303" i="10"/>
  <c r="K362" i="10"/>
  <c r="K421" i="10"/>
  <c r="K21" i="10"/>
  <c r="K80" i="10"/>
  <c r="K35" i="10"/>
  <c r="K87" i="10"/>
  <c r="K397" i="10"/>
  <c r="K88" i="10"/>
  <c r="K469" i="10"/>
  <c r="K72" i="10"/>
  <c r="K348" i="10"/>
  <c r="K254" i="10"/>
  <c r="K97" i="10"/>
  <c r="K184" i="10"/>
  <c r="K198" i="10"/>
  <c r="K449" i="10"/>
  <c r="K151" i="10"/>
  <c r="K284" i="10"/>
  <c r="K204" i="10"/>
  <c r="K283" i="10"/>
  <c r="K342" i="10"/>
  <c r="K401" i="10"/>
  <c r="K460" i="10"/>
  <c r="K60" i="10"/>
  <c r="K384" i="10"/>
  <c r="K287" i="10"/>
  <c r="K22" i="10"/>
  <c r="K225" i="10"/>
  <c r="K96" i="10"/>
  <c r="K371" i="10"/>
  <c r="K353" i="10"/>
  <c r="K125" i="10"/>
  <c r="K355" i="10"/>
  <c r="K226" i="10"/>
  <c r="K132" i="10"/>
  <c r="K175" i="10"/>
  <c r="K109" i="10"/>
  <c r="K304" i="10"/>
  <c r="K263" i="10"/>
  <c r="K322" i="10"/>
  <c r="K381" i="10"/>
  <c r="K440" i="10"/>
  <c r="K40" i="10"/>
  <c r="K136" i="10"/>
  <c r="K36" i="10"/>
  <c r="K359" i="10"/>
  <c r="K104" i="10"/>
  <c r="K25" i="10"/>
  <c r="K124" i="10"/>
  <c r="K394" i="10"/>
  <c r="K31" i="10"/>
  <c r="K149" i="10"/>
  <c r="K450" i="10"/>
  <c r="K250" i="10"/>
  <c r="K232" i="10"/>
  <c r="K199" i="10"/>
  <c r="K185" i="10"/>
  <c r="K131" i="10"/>
  <c r="K243" i="10"/>
  <c r="K302" i="10"/>
  <c r="K361" i="10"/>
  <c r="K420" i="10"/>
  <c r="K20" i="10"/>
  <c r="K312" i="10"/>
  <c r="K236" i="10"/>
  <c r="K279" i="10"/>
  <c r="K148" i="10"/>
  <c r="K417" i="10"/>
  <c r="K403" i="10"/>
  <c r="K173" i="10"/>
  <c r="K33" i="10"/>
  <c r="K274" i="10"/>
  <c r="K378" i="10"/>
  <c r="K227" i="10"/>
  <c r="K233" i="10"/>
  <c r="K255" i="10"/>
  <c r="K223" i="10"/>
  <c r="K282" i="10"/>
  <c r="K341" i="10"/>
  <c r="K400" i="10"/>
  <c r="K53" i="10"/>
  <c r="K385" i="10"/>
  <c r="K431" i="10"/>
  <c r="K172" i="10"/>
  <c r="K443" i="10"/>
  <c r="K156" i="10"/>
  <c r="K197" i="10"/>
  <c r="K309" i="10"/>
  <c r="K298" i="10"/>
  <c r="K57" i="10"/>
  <c r="K251" i="10"/>
  <c r="K405" i="10"/>
  <c r="K377" i="10"/>
  <c r="K203" i="10"/>
  <c r="K262" i="10"/>
  <c r="K321" i="10"/>
  <c r="K380" i="10"/>
  <c r="K77" i="10"/>
  <c r="K30" i="10"/>
  <c r="K29" i="10"/>
  <c r="E5" i="10"/>
  <c r="H288" i="10" s="1"/>
  <c r="I288" i="10" s="1"/>
  <c r="K213" i="11"/>
  <c r="K103" i="11"/>
  <c r="K441" i="11"/>
  <c r="K198" i="11"/>
  <c r="K430" i="11"/>
  <c r="K278" i="11"/>
  <c r="K256" i="11"/>
  <c r="K30" i="11"/>
  <c r="K57" i="11"/>
  <c r="K247" i="11"/>
  <c r="K244" i="11"/>
  <c r="K22" i="11"/>
  <c r="K230" i="11"/>
  <c r="K337" i="11"/>
  <c r="K160" i="11"/>
  <c r="K361" i="11"/>
  <c r="K115" i="11"/>
  <c r="K138" i="11"/>
  <c r="K326" i="11"/>
  <c r="K187" i="11"/>
  <c r="K387" i="11"/>
  <c r="K376" i="11"/>
  <c r="K127" i="11"/>
  <c r="K220" i="11"/>
  <c r="K315" i="11"/>
  <c r="K465" i="11"/>
  <c r="K210" i="11"/>
  <c r="K82" i="11"/>
  <c r="K444" i="11"/>
  <c r="K165" i="11"/>
  <c r="K301" i="11"/>
  <c r="K305" i="11"/>
  <c r="K282" i="11"/>
  <c r="K188" i="11"/>
  <c r="K357" i="11"/>
  <c r="K89" i="11"/>
  <c r="K365" i="11"/>
  <c r="K354" i="11"/>
  <c r="K364" i="11"/>
  <c r="K451" i="11"/>
  <c r="K283" i="11"/>
  <c r="K37" i="11"/>
  <c r="K302" i="11"/>
  <c r="K67" i="11"/>
  <c r="K166" i="11"/>
  <c r="K279" i="11"/>
  <c r="K453" i="11"/>
  <c r="K189" i="11"/>
  <c r="K343" i="11"/>
  <c r="K121" i="11"/>
  <c r="K75" i="11"/>
  <c r="K51" i="11"/>
  <c r="K28" i="11"/>
  <c r="K272" i="11"/>
  <c r="K49" i="11"/>
  <c r="K248" i="11"/>
  <c r="K26" i="11"/>
  <c r="K412" i="11"/>
  <c r="K268" i="11"/>
  <c r="K45" i="11"/>
  <c r="K155" i="11"/>
  <c r="K235" i="11"/>
  <c r="K463" i="11"/>
  <c r="K145" i="11"/>
  <c r="K332" i="11"/>
  <c r="K109" i="11"/>
  <c r="K350" i="11"/>
  <c r="K150" i="11"/>
  <c r="K97" i="11"/>
  <c r="K117" i="11"/>
  <c r="K95" i="11"/>
  <c r="K261" i="11"/>
  <c r="K38" i="11"/>
  <c r="K237" i="11"/>
  <c r="K456" i="11"/>
  <c r="K56" i="11"/>
  <c r="K224" i="11"/>
  <c r="K411" i="11"/>
  <c r="K144" i="11"/>
  <c r="K179" i="11"/>
  <c r="K311" i="11"/>
  <c r="K112" i="11"/>
  <c r="K321" i="11"/>
  <c r="K98" i="11"/>
  <c r="K340" i="11"/>
  <c r="K140" i="11"/>
  <c r="K119" i="11"/>
  <c r="K184" i="11"/>
  <c r="K139" i="11"/>
  <c r="K249" i="11"/>
  <c r="K27" i="11"/>
  <c r="K226" i="11"/>
  <c r="K435" i="11"/>
  <c r="K292" i="11"/>
  <c r="K191" i="11"/>
  <c r="K421" i="11"/>
  <c r="K133" i="11"/>
  <c r="K135" i="11"/>
  <c r="K431" i="11"/>
  <c r="K78" i="11"/>
  <c r="K309" i="11"/>
  <c r="K87" i="11"/>
  <c r="K330" i="11"/>
  <c r="K130" i="11"/>
  <c r="K142" i="11"/>
  <c r="K104" i="11"/>
  <c r="K233" i="11"/>
  <c r="K409" i="11"/>
  <c r="K81" i="11"/>
  <c r="K19" i="11"/>
  <c r="K105" i="11"/>
  <c r="K178" i="11"/>
  <c r="K200" i="11"/>
  <c r="K455" i="11"/>
  <c r="K228" i="11"/>
  <c r="K59" i="11"/>
  <c r="K143" i="11"/>
  <c r="K74" i="11"/>
  <c r="K163" i="11"/>
  <c r="K457" i="11"/>
  <c r="K275" i="11"/>
  <c r="K317" i="11"/>
  <c r="K459" i="11"/>
  <c r="K106" i="11"/>
  <c r="K173" i="11"/>
  <c r="K461" i="11"/>
  <c r="K375" i="11"/>
  <c r="K174" i="11"/>
  <c r="K218" i="11"/>
  <c r="K131" i="11"/>
  <c r="K96" i="11"/>
  <c r="K141" i="11"/>
  <c r="K251" i="11"/>
  <c r="K295" i="11"/>
  <c r="K331" i="11"/>
  <c r="K351" i="11"/>
  <c r="K369" i="11"/>
  <c r="K386" i="11"/>
  <c r="K62" i="11"/>
  <c r="K428" i="11"/>
  <c r="K239" i="11"/>
  <c r="K303" i="11"/>
  <c r="K358" i="11"/>
  <c r="K129" i="11"/>
  <c r="K42" i="11"/>
  <c r="K197" i="11"/>
  <c r="K325" i="11"/>
  <c r="K29" i="11"/>
  <c r="K118" i="11"/>
  <c r="K314" i="11"/>
  <c r="K406" i="11"/>
  <c r="K253" i="11"/>
  <c r="K297" i="11"/>
  <c r="K353" i="11"/>
  <c r="K373" i="11"/>
  <c r="K408" i="11"/>
  <c r="K192" i="11"/>
  <c r="K281" i="11"/>
  <c r="K85" i="11"/>
  <c r="K262" i="11"/>
  <c r="K196" i="11"/>
  <c r="K108" i="11"/>
  <c r="K466" i="11"/>
  <c r="K219" i="11"/>
  <c r="K306" i="11"/>
  <c r="K342" i="11"/>
  <c r="K381" i="11"/>
  <c r="K397" i="11"/>
  <c r="K449" i="11"/>
  <c r="K52" i="11"/>
  <c r="K185" i="11"/>
  <c r="K273" i="11"/>
  <c r="K438" i="11"/>
  <c r="K207" i="11"/>
  <c r="K229" i="11"/>
  <c r="K392" i="11"/>
  <c r="K427" i="11"/>
  <c r="K318" i="11"/>
  <c r="K84" i="11"/>
  <c r="K195" i="11"/>
  <c r="K41" i="11"/>
  <c r="K396" i="11"/>
  <c r="K86" i="11"/>
  <c r="K175" i="11"/>
  <c r="K445" i="11"/>
  <c r="K39" i="11"/>
  <c r="K151" i="11"/>
  <c r="K217" i="11"/>
  <c r="K319" i="11"/>
  <c r="K107" i="11"/>
  <c r="K241" i="11"/>
  <c r="K341" i="11"/>
  <c r="K263" i="11"/>
  <c r="K296" i="11"/>
  <c r="K352" i="11"/>
  <c r="K407" i="11"/>
  <c r="K458" i="11"/>
  <c r="K336" i="11"/>
  <c r="K374" i="11"/>
  <c r="K128" i="11"/>
  <c r="K395" i="11"/>
  <c r="K152" i="11"/>
  <c r="K429" i="11"/>
  <c r="K284" i="11"/>
  <c r="K242" i="11"/>
  <c r="K362" i="11"/>
  <c r="K339" i="11"/>
  <c r="K63" i="11"/>
  <c r="K415" i="11"/>
  <c r="K448" i="11"/>
  <c r="K64" i="11"/>
  <c r="K153" i="11"/>
  <c r="K285" i="11"/>
  <c r="K416" i="11"/>
  <c r="K92" i="11"/>
  <c r="K420" i="11"/>
  <c r="K338" i="11"/>
  <c r="K222" i="11"/>
  <c r="K176" i="11"/>
  <c r="K323" i="11"/>
  <c r="K384" i="11"/>
  <c r="K94" i="11"/>
  <c r="K71" i="11"/>
  <c r="K113" i="11"/>
  <c r="K402" i="11"/>
  <c r="K154" i="11"/>
  <c r="K267" i="11"/>
  <c r="K264" i="11"/>
  <c r="K294" i="11"/>
  <c r="K72" i="11"/>
  <c r="K48" i="11"/>
  <c r="K101" i="11"/>
  <c r="K177" i="11"/>
  <c r="K234" i="11"/>
  <c r="K370" i="11"/>
  <c r="K35" i="11"/>
  <c r="K467" i="11"/>
  <c r="K399" i="11"/>
  <c r="K269" i="11"/>
  <c r="K298" i="11"/>
  <c r="K320" i="11"/>
  <c r="K446" i="11"/>
  <c r="K310" i="11"/>
  <c r="K54" i="11"/>
  <c r="K286" i="11"/>
  <c r="K205" i="11"/>
  <c r="K58" i="11"/>
  <c r="K203" i="11"/>
  <c r="K79" i="11"/>
  <c r="K344" i="11"/>
  <c r="K88" i="11"/>
  <c r="K443" i="11"/>
  <c r="K125" i="11"/>
  <c r="K388" i="11"/>
  <c r="K265" i="11"/>
  <c r="K274" i="11"/>
  <c r="K24" i="11"/>
  <c r="K363" i="11"/>
  <c r="K405" i="11"/>
  <c r="K183" i="11"/>
  <c r="K382" i="11"/>
  <c r="K159" i="11"/>
  <c r="K368" i="11"/>
  <c r="K158" i="11"/>
  <c r="K454" i="11"/>
  <c r="K299" i="11"/>
  <c r="K66" i="11"/>
  <c r="K401" i="11"/>
  <c r="K423" i="11"/>
  <c r="K322" i="11"/>
  <c r="K243" i="11"/>
  <c r="K21" i="11"/>
  <c r="K270" i="11"/>
  <c r="K70" i="11"/>
  <c r="K439" i="11"/>
  <c r="K308" i="11"/>
  <c r="K20" i="11"/>
  <c r="K93" i="11"/>
  <c r="K398" i="11"/>
  <c r="K167" i="11"/>
  <c r="K293" i="11"/>
  <c r="K199" i="11"/>
  <c r="K390" i="11"/>
  <c r="K403" i="11"/>
  <c r="K391" i="11"/>
  <c r="K180" i="11"/>
  <c r="K68" i="11"/>
  <c r="K132" i="11"/>
  <c r="K360" i="11"/>
  <c r="K437" i="11"/>
  <c r="K414" i="11"/>
  <c r="K76" i="11"/>
  <c r="K329" i="11"/>
  <c r="K110" i="11"/>
  <c r="K216" i="11"/>
  <c r="K425" i="11"/>
  <c r="K193" i="11"/>
  <c r="K413" i="11"/>
  <c r="K225" i="11"/>
  <c r="K102" i="11"/>
  <c r="K355" i="11"/>
  <c r="K99" i="11"/>
  <c r="K464" i="11"/>
  <c r="K169" i="11"/>
  <c r="K442" i="11"/>
  <c r="K276" i="11"/>
  <c r="K252" i="11"/>
  <c r="K447" i="11"/>
  <c r="K90" i="11"/>
  <c r="K393" i="11"/>
  <c r="K80" i="11"/>
  <c r="K417" i="11"/>
  <c r="K394" i="11"/>
  <c r="K172" i="11"/>
  <c r="K371" i="11"/>
  <c r="K148" i="11"/>
  <c r="K324" i="11"/>
  <c r="K147" i="11"/>
  <c r="K378" i="11"/>
  <c r="K288" i="11"/>
  <c r="K55" i="11"/>
  <c r="K367" i="11"/>
  <c r="K379" i="11"/>
  <c r="K255" i="11"/>
  <c r="K232" i="11"/>
  <c r="K460" i="11"/>
  <c r="K260" i="11"/>
  <c r="K60" i="11"/>
  <c r="K208" i="11"/>
  <c r="K223" i="11"/>
  <c r="K328" i="11"/>
  <c r="K116" i="11"/>
  <c r="K168" i="11"/>
  <c r="K212" i="11"/>
  <c r="K201" i="11"/>
  <c r="K410" i="11"/>
  <c r="K347" i="11"/>
  <c r="K25" i="11"/>
  <c r="K206" i="11"/>
  <c r="K316" i="11"/>
  <c r="K156" i="11"/>
  <c r="K190" i="11"/>
  <c r="K83" i="11"/>
  <c r="K123" i="11"/>
  <c r="K380" i="11"/>
  <c r="K418" i="11"/>
  <c r="K346" i="11"/>
  <c r="K23" i="11"/>
  <c r="K170" i="11"/>
  <c r="K259" i="11"/>
  <c r="K238" i="11"/>
  <c r="K258" i="11"/>
  <c r="K46" i="11"/>
  <c r="K164" i="11"/>
  <c r="K385" i="11"/>
  <c r="K227" i="11"/>
  <c r="K36" i="11"/>
  <c r="K236" i="11"/>
  <c r="K124" i="11"/>
  <c r="K377" i="11"/>
  <c r="K111" i="11"/>
  <c r="K433" i="11"/>
  <c r="K214" i="11"/>
  <c r="K432" i="11"/>
  <c r="K287" i="11"/>
  <c r="K186" i="11"/>
  <c r="K419" i="11"/>
  <c r="K100" i="11"/>
  <c r="K404" i="11"/>
  <c r="K290" i="11"/>
  <c r="K426" i="11"/>
  <c r="K194" i="11"/>
  <c r="K171" i="11"/>
  <c r="K181" i="11"/>
  <c r="K333" i="11"/>
  <c r="K77" i="11"/>
  <c r="K422" i="11"/>
  <c r="K47" i="11"/>
  <c r="K366" i="11"/>
  <c r="K254" i="11"/>
  <c r="K32" i="11"/>
  <c r="K424" i="11"/>
  <c r="K436" i="11"/>
  <c r="K383" i="11"/>
  <c r="K161" i="11"/>
  <c r="K359" i="11"/>
  <c r="K137" i="11"/>
  <c r="K291" i="11"/>
  <c r="K136" i="11"/>
  <c r="K345" i="11"/>
  <c r="K277" i="11"/>
  <c r="K44" i="11"/>
  <c r="K334" i="11"/>
  <c r="K335" i="11"/>
  <c r="K452" i="11"/>
  <c r="K221" i="11"/>
  <c r="K450" i="11"/>
  <c r="K250" i="11"/>
  <c r="K50" i="11"/>
  <c r="K231" i="11"/>
  <c r="K349" i="11"/>
  <c r="K202" i="11"/>
  <c r="K245" i="11"/>
  <c r="K69" i="11"/>
  <c r="K389" i="11"/>
  <c r="K356" i="11"/>
  <c r="K327" i="11"/>
  <c r="K304" i="11"/>
  <c r="K146" i="11"/>
  <c r="K211" i="11"/>
  <c r="K400" i="11"/>
  <c r="K134" i="11"/>
  <c r="K91" i="11"/>
  <c r="K31" i="11"/>
  <c r="K271" i="11"/>
  <c r="K313" i="11"/>
  <c r="K53" i="11"/>
  <c r="K61" i="11"/>
  <c r="K162" i="11"/>
  <c r="K215" i="11"/>
  <c r="K157" i="11"/>
  <c r="K122" i="11"/>
  <c r="K34" i="11"/>
  <c r="K120" i="11"/>
  <c r="K204" i="11"/>
  <c r="K65" i="11"/>
  <c r="K468" i="11"/>
  <c r="K300" i="11"/>
  <c r="K182" i="11"/>
  <c r="K43" i="11"/>
  <c r="K307" i="11"/>
  <c r="K434" i="11"/>
  <c r="K280" i="11"/>
  <c r="K469" i="11"/>
  <c r="K372" i="11"/>
  <c r="K149" i="11"/>
  <c r="K348" i="11"/>
  <c r="K126" i="11"/>
  <c r="K257" i="11"/>
  <c r="K114" i="11"/>
  <c r="K312" i="11"/>
  <c r="K266" i="11"/>
  <c r="K33" i="11"/>
  <c r="K289" i="11"/>
  <c r="K246" i="11"/>
  <c r="K462" i="11"/>
  <c r="K209" i="11"/>
  <c r="K440" i="11"/>
  <c r="K240" i="11"/>
  <c r="K40" i="11"/>
  <c r="K73" i="11"/>
  <c r="G99" i="10"/>
  <c r="G49" i="10"/>
  <c r="G174" i="10"/>
  <c r="H450" i="11"/>
  <c r="I450" i="11" s="1"/>
  <c r="G136" i="10"/>
  <c r="G61" i="10"/>
  <c r="G447" i="10"/>
  <c r="G451" i="10"/>
  <c r="G206" i="10"/>
  <c r="G377" i="10"/>
  <c r="G121" i="10"/>
  <c r="G348" i="10"/>
  <c r="G97" i="10"/>
  <c r="G185" i="10"/>
  <c r="E232" i="11"/>
  <c r="E182" i="11"/>
  <c r="E219" i="11"/>
  <c r="H67" i="11"/>
  <c r="I67" i="11" s="1"/>
  <c r="G398" i="10"/>
  <c r="G50" i="10"/>
  <c r="G462" i="10"/>
  <c r="G267" i="10"/>
  <c r="G323" i="10"/>
  <c r="G367" i="10"/>
  <c r="G193" i="10"/>
  <c r="G32" i="10"/>
  <c r="G355" i="10"/>
  <c r="G426" i="10"/>
  <c r="G336" i="10"/>
  <c r="G341" i="10"/>
  <c r="G446" i="10"/>
  <c r="G143" i="10"/>
  <c r="G349" i="10"/>
  <c r="G414" i="10"/>
  <c r="G272" i="10"/>
  <c r="G47" i="10"/>
  <c r="G224" i="10"/>
  <c r="G115" i="10"/>
  <c r="G431" i="10"/>
  <c r="G268" i="10"/>
  <c r="G68" i="10"/>
  <c r="G320" i="10"/>
  <c r="G147" i="10"/>
  <c r="G19" i="10"/>
  <c r="G36" i="10"/>
  <c r="G321" i="10"/>
  <c r="G169" i="10"/>
  <c r="G221" i="10"/>
  <c r="G150" i="10"/>
  <c r="G436" i="10"/>
  <c r="G179" i="10"/>
  <c r="G125" i="10"/>
  <c r="G370" i="10"/>
  <c r="G137" i="10"/>
  <c r="G160" i="10"/>
  <c r="G93" i="10"/>
  <c r="G128" i="10"/>
  <c r="G145" i="10"/>
  <c r="G70" i="10"/>
  <c r="G255" i="10"/>
  <c r="G113" i="10"/>
  <c r="G103" i="10"/>
  <c r="G338" i="10"/>
  <c r="G430" i="10"/>
  <c r="G102" i="10"/>
  <c r="G226" i="10"/>
  <c r="G415" i="10"/>
  <c r="G168" i="10"/>
  <c r="G468" i="10"/>
  <c r="G34" i="10"/>
  <c r="G387" i="10"/>
  <c r="G419" i="10"/>
  <c r="G273" i="10"/>
  <c r="G293" i="10"/>
  <c r="G86" i="10"/>
  <c r="G402" i="10"/>
  <c r="G452" i="10"/>
  <c r="G127" i="10"/>
  <c r="G213" i="10"/>
  <c r="G178" i="10"/>
  <c r="G77" i="10"/>
  <c r="G65" i="10"/>
  <c r="G79" i="10"/>
  <c r="G43" i="10"/>
  <c r="G264" i="10"/>
  <c r="G409" i="10"/>
  <c r="G247" i="10"/>
  <c r="G88" i="10"/>
  <c r="G91" i="10"/>
  <c r="G309" i="10"/>
  <c r="G381" i="10"/>
  <c r="G343" i="10"/>
  <c r="G400" i="10"/>
  <c r="G106" i="10"/>
  <c r="G141" i="10"/>
  <c r="G53" i="10"/>
  <c r="G422" i="10"/>
  <c r="G317" i="10"/>
  <c r="G386" i="10"/>
  <c r="G118" i="10"/>
  <c r="G384" i="10"/>
  <c r="G89" i="10"/>
  <c r="G101" i="10"/>
  <c r="G117" i="10"/>
  <c r="G26" i="10"/>
  <c r="G20" i="10"/>
  <c r="G216" i="10"/>
  <c r="G202" i="10"/>
  <c r="G85" i="10"/>
  <c r="G363" i="10"/>
  <c r="G369" i="10"/>
  <c r="G138" i="10"/>
  <c r="G33" i="10"/>
  <c r="G297" i="10"/>
  <c r="G366" i="10"/>
  <c r="G41" i="10"/>
  <c r="G358" i="10"/>
  <c r="G208" i="10"/>
  <c r="G114" i="10"/>
  <c r="G90" i="10"/>
  <c r="G133" i="10"/>
  <c r="G83" i="10"/>
  <c r="G282" i="10"/>
  <c r="G453" i="10"/>
  <c r="G254" i="10"/>
  <c r="G94" i="10"/>
  <c r="G122" i="10"/>
  <c r="G313" i="10"/>
  <c r="G416" i="10"/>
  <c r="G347" i="10"/>
  <c r="G407" i="10"/>
  <c r="G126" i="10"/>
  <c r="G144" i="10"/>
  <c r="G73" i="10"/>
  <c r="G442" i="10"/>
  <c r="G337" i="10"/>
  <c r="G406" i="10"/>
  <c r="G220" i="10"/>
  <c r="G207" i="10"/>
  <c r="G440" i="10"/>
  <c r="G116" i="10"/>
  <c r="G199" i="10"/>
  <c r="G195" i="10"/>
  <c r="G130" i="10"/>
  <c r="G435" i="10"/>
  <c r="G433" i="10"/>
  <c r="G417" i="10"/>
  <c r="G233" i="10"/>
  <c r="G249" i="10"/>
  <c r="G420" i="10"/>
  <c r="G227" i="10"/>
  <c r="G437" i="10"/>
  <c r="G149" i="10"/>
  <c r="G239" i="10"/>
  <c r="G393" i="10"/>
  <c r="G241" i="10"/>
  <c r="G52" i="10"/>
  <c r="G57" i="10"/>
  <c r="G256" i="10"/>
  <c r="G339" i="10"/>
  <c r="G194" i="10"/>
  <c r="G27" i="10"/>
  <c r="G69" i="10"/>
  <c r="G276" i="10"/>
  <c r="G244" i="10"/>
  <c r="G424" i="10"/>
  <c r="G98" i="10"/>
  <c r="G203" i="10"/>
  <c r="G290" i="10"/>
  <c r="G230" i="10"/>
  <c r="G275" i="10"/>
  <c r="G299" i="10"/>
  <c r="G385" i="10"/>
  <c r="G457" i="10"/>
  <c r="G192" i="10"/>
  <c r="G80" i="10"/>
  <c r="G189" i="10"/>
  <c r="G165" i="10"/>
  <c r="G361" i="10"/>
  <c r="G236" i="10"/>
  <c r="G55" i="10"/>
  <c r="G449" i="10"/>
  <c r="G158" i="10"/>
  <c r="G397" i="10"/>
  <c r="G261" i="10"/>
  <c r="G183" i="10"/>
  <c r="G401" i="10"/>
  <c r="G394" i="10"/>
  <c r="G274" i="10"/>
  <c r="G243" i="10"/>
  <c r="G345" i="10"/>
  <c r="G240" i="10"/>
  <c r="G360" i="10"/>
  <c r="G176" i="10"/>
  <c r="G340" i="10"/>
  <c r="G229" i="10"/>
  <c r="G155" i="10"/>
  <c r="G259" i="10"/>
  <c r="G365" i="10"/>
  <c r="G28" i="10"/>
  <c r="G67" i="10"/>
  <c r="G458" i="10"/>
  <c r="G140" i="10"/>
  <c r="G74" i="10"/>
  <c r="G304" i="10"/>
  <c r="G395" i="10"/>
  <c r="G327" i="10"/>
  <c r="G38" i="10"/>
  <c r="G72" i="10"/>
  <c r="G284" i="10"/>
  <c r="G350" i="10"/>
  <c r="G428" i="10"/>
  <c r="G139" i="10"/>
  <c r="G219" i="10"/>
  <c r="G300" i="10"/>
  <c r="G262" i="10"/>
  <c r="G308" i="10"/>
  <c r="G330" i="10"/>
  <c r="G405" i="10"/>
  <c r="G146" i="10"/>
  <c r="G212" i="10"/>
  <c r="G131" i="10"/>
  <c r="G62" i="10"/>
  <c r="G59" i="10"/>
  <c r="G180" i="10"/>
  <c r="G356" i="10"/>
  <c r="G324" i="10"/>
  <c r="G371" i="10"/>
  <c r="G399" i="10"/>
  <c r="G182" i="10"/>
  <c r="G325" i="10"/>
  <c r="G466" i="10"/>
  <c r="G242" i="10"/>
  <c r="G196" i="10"/>
  <c r="G171" i="10"/>
  <c r="G364" i="10"/>
  <c r="G251" i="10"/>
  <c r="G58" i="10"/>
  <c r="G214" i="10"/>
  <c r="G225" i="10"/>
  <c r="G152" i="10"/>
  <c r="G60" i="10"/>
  <c r="G188" i="10"/>
  <c r="G410" i="10"/>
  <c r="G391" i="10"/>
  <c r="G269" i="10"/>
  <c r="G95" i="10"/>
  <c r="G287" i="10"/>
  <c r="G238" i="10"/>
  <c r="G172" i="10"/>
  <c r="G54" i="10"/>
  <c r="G71" i="10"/>
  <c r="G48" i="10"/>
  <c r="G265" i="10"/>
  <c r="G120" i="10"/>
  <c r="G35" i="10"/>
  <c r="G429" i="10"/>
  <c r="G418" i="10"/>
  <c r="G75" i="10"/>
  <c r="G109" i="10"/>
  <c r="G288" i="10"/>
  <c r="G354" i="10"/>
  <c r="G455" i="10"/>
  <c r="G153" i="10"/>
  <c r="G235" i="10"/>
  <c r="G307" i="10"/>
  <c r="G294" i="10"/>
  <c r="G315" i="10"/>
  <c r="G344" i="10"/>
  <c r="G425" i="10"/>
  <c r="G166" i="10"/>
  <c r="G232" i="10"/>
  <c r="G40" i="10"/>
  <c r="G84" i="10"/>
  <c r="G108" i="10"/>
  <c r="G100" i="10"/>
  <c r="G270" i="10"/>
  <c r="G423" i="10"/>
  <c r="G124" i="10"/>
  <c r="G87" i="10"/>
  <c r="G253" i="10"/>
  <c r="G467" i="10"/>
  <c r="G78" i="10"/>
  <c r="G112" i="10"/>
  <c r="G333" i="10"/>
  <c r="G248" i="10"/>
  <c r="G469" i="10"/>
  <c r="G161" i="10"/>
  <c r="G283" i="10"/>
  <c r="G314" i="10"/>
  <c r="G301" i="10"/>
  <c r="G353" i="10"/>
  <c r="G413" i="10"/>
  <c r="G445" i="10"/>
  <c r="G186" i="10"/>
  <c r="G252" i="10"/>
  <c r="G44" i="10"/>
  <c r="G450" i="10"/>
  <c r="G154" i="10"/>
  <c r="G162" i="10"/>
  <c r="G298" i="10"/>
  <c r="G464" i="10"/>
  <c r="G379" i="10"/>
  <c r="G441" i="10"/>
  <c r="G234" i="10"/>
  <c r="G278" i="10"/>
  <c r="G404" i="10"/>
  <c r="G96" i="10"/>
  <c r="G25" i="10"/>
  <c r="G204" i="10"/>
  <c r="G454" i="10"/>
  <c r="G332" i="10"/>
  <c r="G316" i="10"/>
  <c r="G151" i="10"/>
  <c r="G215" i="10"/>
  <c r="G302" i="10"/>
  <c r="G223" i="10"/>
  <c r="G373" i="10"/>
  <c r="G148" i="10"/>
  <c r="G175" i="10"/>
  <c r="G24" i="10"/>
  <c r="G390" i="10"/>
  <c r="G173" i="10"/>
  <c r="G209" i="10"/>
  <c r="G159" i="10"/>
  <c r="G291" i="10"/>
  <c r="G42" i="10"/>
  <c r="G380" i="10"/>
  <c r="G211" i="10"/>
  <c r="G245" i="10"/>
  <c r="G438" i="10"/>
  <c r="G421" i="10"/>
  <c r="G461" i="10"/>
  <c r="G375" i="10"/>
  <c r="G322" i="10"/>
  <c r="G217" i="10"/>
  <c r="G286" i="10"/>
  <c r="G372" i="10"/>
  <c r="G81" i="10"/>
  <c r="G56" i="10"/>
  <c r="G280" i="10"/>
  <c r="G408" i="10"/>
  <c r="G292" i="10"/>
  <c r="G250" i="10"/>
  <c r="G258" i="10"/>
  <c r="G376" i="10"/>
  <c r="G246" i="10"/>
  <c r="G105" i="10"/>
  <c r="G434" i="10"/>
  <c r="G279" i="10"/>
  <c r="G104" i="10"/>
  <c r="G383" i="10"/>
  <c r="G368" i="10"/>
  <c r="G352" i="10"/>
  <c r="G427" i="10"/>
  <c r="G63" i="10"/>
  <c r="G198" i="10"/>
  <c r="G190" i="10"/>
  <c r="G107" i="10"/>
  <c r="G456" i="10"/>
  <c r="G187" i="10"/>
  <c r="G271" i="10"/>
  <c r="G170" i="10"/>
  <c r="G295" i="10"/>
  <c r="G45" i="10"/>
  <c r="G389" i="10"/>
  <c r="G285" i="10"/>
  <c r="G263" i="10"/>
  <c r="G463" i="10"/>
  <c r="G460" i="10"/>
  <c r="G129" i="10"/>
  <c r="G448" i="10"/>
  <c r="G342" i="10"/>
  <c r="G237" i="10"/>
  <c r="G306" i="10"/>
  <c r="G392" i="10"/>
  <c r="G156" i="10"/>
  <c r="G142" i="10"/>
  <c r="G228" i="10"/>
  <c r="G64" i="10"/>
  <c r="G359" i="10"/>
  <c r="G157" i="10"/>
  <c r="G210" i="10"/>
  <c r="G134" i="10"/>
  <c r="G396" i="10"/>
  <c r="G177" i="10"/>
  <c r="G218" i="10"/>
  <c r="G439" i="10"/>
  <c r="G184" i="10"/>
  <c r="G329" i="10"/>
  <c r="G403" i="10"/>
  <c r="G443" i="10"/>
  <c r="G266" i="10"/>
  <c r="G76" i="10"/>
  <c r="G231" i="10"/>
  <c r="G111" i="10"/>
  <c r="G21" i="10"/>
  <c r="G201" i="10"/>
  <c r="G311" i="10"/>
  <c r="G181" i="10"/>
  <c r="G328" i="10"/>
  <c r="G51" i="10"/>
  <c r="G411" i="10"/>
  <c r="G318" i="10"/>
  <c r="G281" i="10"/>
  <c r="G310" i="10"/>
  <c r="G46" i="10"/>
  <c r="G132" i="10"/>
  <c r="G459" i="10"/>
  <c r="G362" i="10"/>
  <c r="G257" i="10"/>
  <c r="G326" i="10"/>
  <c r="G412" i="10"/>
  <c r="G222" i="10"/>
  <c r="G200" i="10"/>
  <c r="G167" i="10"/>
  <c r="G296" i="10"/>
  <c r="G319" i="10"/>
  <c r="G30" i="10"/>
  <c r="G197" i="10"/>
  <c r="E4" i="10"/>
  <c r="E13" i="10" s="1"/>
  <c r="G374" i="10"/>
  <c r="G39" i="10"/>
  <c r="G92" i="10"/>
  <c r="G444" i="10"/>
  <c r="G303" i="10"/>
  <c r="G335" i="10"/>
  <c r="G31" i="10"/>
  <c r="G205" i="10"/>
  <c r="G378" i="10"/>
  <c r="G191" i="10"/>
  <c r="G388" i="10"/>
  <c r="G82" i="10"/>
  <c r="G164" i="10"/>
  <c r="G334" i="10"/>
  <c r="G289" i="10"/>
  <c r="G331" i="10"/>
  <c r="G66" i="10"/>
  <c r="G135" i="10"/>
  <c r="G23" i="10"/>
  <c r="G382" i="10"/>
  <c r="G277" i="10"/>
  <c r="G346" i="10"/>
  <c r="G432" i="10"/>
  <c r="G22" i="10"/>
  <c r="G29" i="10"/>
  <c r="G260" i="10"/>
  <c r="G37" i="10"/>
  <c r="G110" i="10"/>
  <c r="G119" i="10"/>
  <c r="R21" i="11"/>
  <c r="V21" i="11" s="1"/>
  <c r="R17" i="11"/>
  <c r="R21" i="10"/>
  <c r="V21" i="10" s="1"/>
  <c r="H267" i="10" l="1"/>
  <c r="I267" i="10" s="1"/>
  <c r="H467" i="10"/>
  <c r="I467" i="10" s="1"/>
  <c r="H233" i="10"/>
  <c r="I233" i="10" s="1"/>
  <c r="H259" i="10"/>
  <c r="I259" i="10" s="1"/>
  <c r="E159" i="10"/>
  <c r="H214" i="10"/>
  <c r="I214" i="10" s="1"/>
  <c r="E233" i="10"/>
  <c r="H154" i="10"/>
  <c r="I154" i="10" s="1"/>
  <c r="H68" i="10"/>
  <c r="I68" i="10" s="1"/>
  <c r="E264" i="10"/>
  <c r="H305" i="10"/>
  <c r="I305" i="10" s="1"/>
  <c r="E342" i="10"/>
  <c r="E201" i="10"/>
  <c r="E292" i="10"/>
  <c r="E212" i="10"/>
  <c r="H191" i="10"/>
  <c r="I191" i="10" s="1"/>
  <c r="E307" i="10"/>
  <c r="H310" i="10"/>
  <c r="I310" i="10" s="1"/>
  <c r="E365" i="10"/>
  <c r="E209" i="10"/>
  <c r="H90" i="10"/>
  <c r="I90" i="10" s="1"/>
  <c r="H136" i="10"/>
  <c r="I136" i="10" s="1"/>
  <c r="H406" i="10"/>
  <c r="I406" i="10" s="1"/>
  <c r="H217" i="10"/>
  <c r="I217" i="10" s="1"/>
  <c r="H216" i="10"/>
  <c r="I216" i="10" s="1"/>
  <c r="E432" i="10"/>
  <c r="E464" i="10"/>
  <c r="E244" i="10"/>
  <c r="H198" i="10"/>
  <c r="I198" i="10" s="1"/>
  <c r="E389" i="10"/>
  <c r="H36" i="10"/>
  <c r="I36" i="10" s="1"/>
  <c r="E115" i="10"/>
  <c r="E211" i="10"/>
  <c r="H449" i="10"/>
  <c r="I449" i="10" s="1"/>
  <c r="E357" i="10"/>
  <c r="E257" i="10"/>
  <c r="E175" i="10"/>
  <c r="H454" i="10"/>
  <c r="I454" i="10" s="1"/>
  <c r="E314" i="10"/>
  <c r="E39" i="10"/>
  <c r="E165" i="10"/>
  <c r="E113" i="10"/>
  <c r="H46" i="10"/>
  <c r="I46" i="10" s="1"/>
  <c r="H418" i="10"/>
  <c r="I418" i="10" s="1"/>
  <c r="E92" i="10"/>
  <c r="H102" i="10"/>
  <c r="I102" i="10" s="1"/>
  <c r="E37" i="10"/>
  <c r="E382" i="10"/>
  <c r="E271" i="10"/>
  <c r="H59" i="10"/>
  <c r="I59" i="10" s="1"/>
  <c r="E396" i="10"/>
  <c r="H97" i="10"/>
  <c r="I97" i="10" s="1"/>
  <c r="H78" i="10"/>
  <c r="I78" i="10" s="1"/>
  <c r="H147" i="10"/>
  <c r="I147" i="10" s="1"/>
  <c r="E337" i="10"/>
  <c r="E434" i="10"/>
  <c r="E156" i="10"/>
  <c r="E205" i="10"/>
  <c r="E451" i="10"/>
  <c r="H148" i="10"/>
  <c r="I148" i="10" s="1"/>
  <c r="H400" i="10"/>
  <c r="I400" i="10" s="1"/>
  <c r="H116" i="10"/>
  <c r="I116" i="10" s="1"/>
  <c r="H164" i="10"/>
  <c r="I164" i="10" s="1"/>
  <c r="H239" i="10"/>
  <c r="I239" i="10" s="1"/>
  <c r="E423" i="10"/>
  <c r="H402" i="10"/>
  <c r="I402" i="10" s="1"/>
  <c r="H335" i="10"/>
  <c r="I335" i="10" s="1"/>
  <c r="H258" i="10"/>
  <c r="I258" i="10" s="1"/>
  <c r="H465" i="10"/>
  <c r="I465" i="10" s="1"/>
  <c r="H235" i="10"/>
  <c r="I235" i="10" s="1"/>
  <c r="E44" i="10"/>
  <c r="E76" i="10"/>
  <c r="E452" i="10"/>
  <c r="H405" i="10"/>
  <c r="I405" i="10" s="1"/>
  <c r="H186" i="10"/>
  <c r="I186" i="10" s="1"/>
  <c r="E421" i="10"/>
  <c r="E62" i="10"/>
  <c r="E82" i="10"/>
  <c r="H71" i="10"/>
  <c r="I71" i="10" s="1"/>
  <c r="E269" i="10"/>
  <c r="H387" i="10"/>
  <c r="I387" i="10" s="1"/>
  <c r="H296" i="10"/>
  <c r="I296" i="10" s="1"/>
  <c r="H277" i="10"/>
  <c r="I277" i="10" s="1"/>
  <c r="H30" i="10"/>
  <c r="I30" i="10" s="1"/>
  <c r="H257" i="10"/>
  <c r="I257" i="10" s="1"/>
  <c r="H392" i="10"/>
  <c r="I392" i="10" s="1"/>
  <c r="E30" i="10"/>
  <c r="E417" i="10"/>
  <c r="H323" i="10"/>
  <c r="I323" i="10" s="1"/>
  <c r="H156" i="10"/>
  <c r="I156" i="10" s="1"/>
  <c r="E55" i="10"/>
  <c r="H321" i="10"/>
  <c r="I321" i="10" s="1"/>
  <c r="H41" i="10"/>
  <c r="I41" i="10" s="1"/>
  <c r="E106" i="10"/>
  <c r="H414" i="10"/>
  <c r="I414" i="10" s="1"/>
  <c r="E387" i="10"/>
  <c r="E219" i="10"/>
  <c r="E313" i="10"/>
  <c r="H118" i="10"/>
  <c r="I118" i="10" s="1"/>
  <c r="H240" i="10"/>
  <c r="I240" i="10" s="1"/>
  <c r="H184" i="10"/>
  <c r="I184" i="10" s="1"/>
  <c r="E133" i="10"/>
  <c r="E397" i="10"/>
  <c r="E412" i="10"/>
  <c r="H234" i="10"/>
  <c r="I234" i="10" s="1"/>
  <c r="H253" i="10"/>
  <c r="I253" i="10" s="1"/>
  <c r="H444" i="10"/>
  <c r="I444" i="10" s="1"/>
  <c r="E60" i="10"/>
  <c r="H190" i="10"/>
  <c r="I190" i="10" s="1"/>
  <c r="E450" i="10"/>
  <c r="E169" i="10"/>
  <c r="E153" i="10"/>
  <c r="E453" i="10"/>
  <c r="H458" i="10"/>
  <c r="I458" i="10" s="1"/>
  <c r="E243" i="10"/>
  <c r="H133" i="10"/>
  <c r="I133" i="10" s="1"/>
  <c r="E191" i="10"/>
  <c r="H125" i="10"/>
  <c r="I125" i="10" s="1"/>
  <c r="H189" i="10"/>
  <c r="I189" i="10" s="1"/>
  <c r="H468" i="10"/>
  <c r="I468" i="10" s="1"/>
  <c r="E371" i="10"/>
  <c r="H42" i="10"/>
  <c r="I42" i="10" s="1"/>
  <c r="E116" i="10"/>
  <c r="H379" i="10"/>
  <c r="I379" i="10" s="1"/>
  <c r="E21" i="10"/>
  <c r="E167" i="10"/>
  <c r="H204" i="10"/>
  <c r="I204" i="10" s="1"/>
  <c r="E184" i="10"/>
  <c r="E56" i="10"/>
  <c r="H65" i="10"/>
  <c r="I65" i="10" s="1"/>
  <c r="H56" i="10"/>
  <c r="I56" i="10" s="1"/>
  <c r="E339" i="10"/>
  <c r="H347" i="10"/>
  <c r="I347" i="10" s="1"/>
  <c r="H425" i="10"/>
  <c r="I425" i="10" s="1"/>
  <c r="E220" i="10"/>
  <c r="E199" i="10"/>
  <c r="E390" i="10"/>
  <c r="H67" i="10"/>
  <c r="I67" i="10" s="1"/>
  <c r="E41" i="10"/>
  <c r="H82" i="10"/>
  <c r="I82" i="10" s="1"/>
  <c r="H416" i="10"/>
  <c r="I416" i="10" s="1"/>
  <c r="E102" i="10"/>
  <c r="H157" i="10"/>
  <c r="I157" i="10" s="1"/>
  <c r="E168" i="10"/>
  <c r="H103" i="10"/>
  <c r="I103" i="10" s="1"/>
  <c r="E284" i="10"/>
  <c r="E430" i="10"/>
  <c r="E112" i="10"/>
  <c r="H61" i="10"/>
  <c r="I61" i="10" s="1"/>
  <c r="H460" i="10"/>
  <c r="I460" i="10" s="1"/>
  <c r="H263" i="10"/>
  <c r="I263" i="10" s="1"/>
  <c r="H324" i="10"/>
  <c r="I324" i="10" s="1"/>
  <c r="H76" i="10"/>
  <c r="I76" i="10" s="1"/>
  <c r="E258" i="10"/>
  <c r="H360" i="10"/>
  <c r="I360" i="10" s="1"/>
  <c r="E461" i="10"/>
  <c r="H85" i="10"/>
  <c r="I85" i="10" s="1"/>
  <c r="E410" i="10"/>
  <c r="H318" i="10"/>
  <c r="I318" i="10" s="1"/>
  <c r="H393" i="10"/>
  <c r="I393" i="10" s="1"/>
  <c r="H252" i="10"/>
  <c r="I252" i="10" s="1"/>
  <c r="H377" i="10"/>
  <c r="I377" i="10" s="1"/>
  <c r="E79" i="10"/>
  <c r="E404" i="10"/>
  <c r="E67" i="10"/>
  <c r="E170" i="10"/>
  <c r="H74" i="10"/>
  <c r="I74" i="10" s="1"/>
  <c r="H220" i="10"/>
  <c r="I220" i="10" s="1"/>
  <c r="H54" i="10"/>
  <c r="I54" i="10" s="1"/>
  <c r="E246" i="10"/>
  <c r="H161" i="10"/>
  <c r="I161" i="10" s="1"/>
  <c r="E99" i="10"/>
  <c r="H345" i="10"/>
  <c r="I345" i="10" s="1"/>
  <c r="E436" i="10"/>
  <c r="E355" i="10"/>
  <c r="E376" i="10"/>
  <c r="H159" i="10"/>
  <c r="I159" i="10" s="1"/>
  <c r="H66" i="10"/>
  <c r="I66" i="10" s="1"/>
  <c r="E372" i="10"/>
  <c r="E260" i="10"/>
  <c r="E406" i="10"/>
  <c r="H272" i="10"/>
  <c r="I272" i="10" s="1"/>
  <c r="E241" i="10"/>
  <c r="E94" i="10"/>
  <c r="H439" i="10"/>
  <c r="I439" i="10" s="1"/>
  <c r="H369" i="10"/>
  <c r="I369" i="10" s="1"/>
  <c r="H298" i="10"/>
  <c r="I298" i="10" s="1"/>
  <c r="E294" i="10"/>
  <c r="E87" i="10"/>
  <c r="E245" i="10"/>
  <c r="H31" i="10"/>
  <c r="I31" i="10" s="1"/>
  <c r="E275" i="10"/>
  <c r="E51" i="10"/>
  <c r="E442" i="10"/>
  <c r="E226" i="10"/>
  <c r="E290" i="10"/>
  <c r="E289" i="10"/>
  <c r="E329" i="10"/>
  <c r="E28" i="10"/>
  <c r="E414" i="10"/>
  <c r="H314" i="10"/>
  <c r="I314" i="10" s="1"/>
  <c r="H106" i="10"/>
  <c r="I106" i="10" s="1"/>
  <c r="H104" i="10"/>
  <c r="I104" i="10" s="1"/>
  <c r="E444" i="10"/>
  <c r="E80" i="10"/>
  <c r="E279" i="10"/>
  <c r="E148" i="10"/>
  <c r="E134" i="10"/>
  <c r="E341" i="10"/>
  <c r="H336" i="10"/>
  <c r="I336" i="10" s="1"/>
  <c r="H81" i="10"/>
  <c r="I81" i="10" s="1"/>
  <c r="H69" i="10"/>
  <c r="I69" i="10" s="1"/>
  <c r="E130" i="10"/>
  <c r="H423" i="10"/>
  <c r="I423" i="10" s="1"/>
  <c r="E186" i="10"/>
  <c r="H141" i="10"/>
  <c r="I141" i="10" s="1"/>
  <c r="E408" i="10"/>
  <c r="E380" i="10"/>
  <c r="H43" i="10"/>
  <c r="I43" i="10" s="1"/>
  <c r="E426" i="10"/>
  <c r="E312" i="10"/>
  <c r="E295" i="10"/>
  <c r="E266" i="10"/>
  <c r="H174" i="10"/>
  <c r="I174" i="10" s="1"/>
  <c r="E318" i="10"/>
  <c r="H426" i="10"/>
  <c r="I426" i="10" s="1"/>
  <c r="E446" i="10"/>
  <c r="E383" i="10"/>
  <c r="H343" i="10"/>
  <c r="I343" i="10" s="1"/>
  <c r="H52" i="10"/>
  <c r="I52" i="10" s="1"/>
  <c r="E346" i="10"/>
  <c r="H442" i="10"/>
  <c r="I442" i="10" s="1"/>
  <c r="E222" i="10"/>
  <c r="E325" i="10"/>
  <c r="H383" i="10"/>
  <c r="I383" i="10" s="1"/>
  <c r="E46" i="10"/>
  <c r="E416" i="10"/>
  <c r="E278" i="10"/>
  <c r="H399" i="10"/>
  <c r="I399" i="10" s="1"/>
  <c r="E136" i="10"/>
  <c r="E207" i="10"/>
  <c r="E287" i="10"/>
  <c r="E239" i="10"/>
  <c r="H334" i="10"/>
  <c r="I334" i="10" s="1"/>
  <c r="E142" i="10"/>
  <c r="H342" i="10"/>
  <c r="I342" i="10" s="1"/>
  <c r="H295" i="10"/>
  <c r="I295" i="10" s="1"/>
  <c r="H95" i="10"/>
  <c r="I95" i="10" s="1"/>
  <c r="E206" i="10"/>
  <c r="E196" i="10"/>
  <c r="H230" i="10"/>
  <c r="I230" i="10" s="1"/>
  <c r="H349" i="10"/>
  <c r="I349" i="10" s="1"/>
  <c r="H309" i="10"/>
  <c r="I309" i="10" s="1"/>
  <c r="H246" i="10"/>
  <c r="I246" i="10" s="1"/>
  <c r="H250" i="10"/>
  <c r="I250" i="10" s="1"/>
  <c r="E256" i="10"/>
  <c r="H262" i="10"/>
  <c r="I262" i="10" s="1"/>
  <c r="H299" i="10"/>
  <c r="I299" i="10" s="1"/>
  <c r="E394" i="10"/>
  <c r="E338" i="10"/>
  <c r="H226" i="10"/>
  <c r="I226" i="10" s="1"/>
  <c r="E386" i="10"/>
  <c r="E71" i="10"/>
  <c r="E367" i="10"/>
  <c r="E224" i="10"/>
  <c r="H47" i="10"/>
  <c r="I47" i="10" s="1"/>
  <c r="E230" i="10"/>
  <c r="H329" i="10"/>
  <c r="I329" i="10" s="1"/>
  <c r="E270" i="10"/>
  <c r="E172" i="10"/>
  <c r="H193" i="10"/>
  <c r="I193" i="10" s="1"/>
  <c r="H407" i="10"/>
  <c r="I407" i="10" s="1"/>
  <c r="E392" i="10"/>
  <c r="E202" i="10"/>
  <c r="E301" i="10"/>
  <c r="H183" i="10"/>
  <c r="I183" i="10" s="1"/>
  <c r="H210" i="10"/>
  <c r="I210" i="10" s="1"/>
  <c r="H304" i="10"/>
  <c r="I304" i="10" s="1"/>
  <c r="H238" i="10"/>
  <c r="I238" i="10" s="1"/>
  <c r="E25" i="10"/>
  <c r="H153" i="10"/>
  <c r="I153" i="10" s="1"/>
  <c r="E286" i="10"/>
  <c r="H401" i="10"/>
  <c r="I401" i="10" s="1"/>
  <c r="E463" i="10"/>
  <c r="H289" i="10"/>
  <c r="I289" i="10" s="1"/>
  <c r="H396" i="10"/>
  <c r="I396" i="10" s="1"/>
  <c r="H120" i="10"/>
  <c r="I120" i="10" s="1"/>
  <c r="E70" i="10"/>
  <c r="E35" i="10"/>
  <c r="E323" i="10"/>
  <c r="E282" i="10"/>
  <c r="E151" i="10"/>
  <c r="H77" i="10"/>
  <c r="I77" i="10" s="1"/>
  <c r="H218" i="10"/>
  <c r="I218" i="10" s="1"/>
  <c r="E78" i="10"/>
  <c r="E31" i="10"/>
  <c r="H168" i="10"/>
  <c r="I168" i="10" s="1"/>
  <c r="H169" i="10"/>
  <c r="I169" i="10" s="1"/>
  <c r="H208" i="10"/>
  <c r="I208" i="10" s="1"/>
  <c r="H382" i="10"/>
  <c r="I382" i="10" s="1"/>
  <c r="E370" i="10"/>
  <c r="E45" i="10"/>
  <c r="H33" i="10"/>
  <c r="I33" i="10" s="1"/>
  <c r="E350" i="10"/>
  <c r="E204" i="10"/>
  <c r="E429" i="10"/>
  <c r="H251" i="10"/>
  <c r="I251" i="10" s="1"/>
  <c r="E110" i="10"/>
  <c r="E180" i="10"/>
  <c r="H274" i="10"/>
  <c r="I274" i="10" s="1"/>
  <c r="H211" i="10"/>
  <c r="I211" i="10" s="1"/>
  <c r="H23" i="10"/>
  <c r="I23" i="10" s="1"/>
  <c r="E192" i="10"/>
  <c r="H123" i="10"/>
  <c r="I123" i="10" s="1"/>
  <c r="H219" i="10"/>
  <c r="I219" i="10" s="1"/>
  <c r="E69" i="10"/>
  <c r="E138" i="10"/>
  <c r="H138" i="10"/>
  <c r="I138" i="10" s="1"/>
  <c r="H409" i="10"/>
  <c r="I409" i="10" s="1"/>
  <c r="E456" i="10"/>
  <c r="E157" i="10"/>
  <c r="E174" i="10"/>
  <c r="E401" i="10"/>
  <c r="E455" i="10"/>
  <c r="H199" i="10"/>
  <c r="I199" i="10" s="1"/>
  <c r="H111" i="10"/>
  <c r="I111" i="10" s="1"/>
  <c r="E447" i="10"/>
  <c r="E378" i="10"/>
  <c r="E304" i="10"/>
  <c r="E336" i="10"/>
  <c r="E352" i="10"/>
  <c r="E291" i="10"/>
  <c r="E398" i="10"/>
  <c r="H398" i="10"/>
  <c r="I398" i="10" s="1"/>
  <c r="E374" i="10"/>
  <c r="E232" i="10"/>
  <c r="H294" i="10"/>
  <c r="I294" i="10" s="1"/>
  <c r="H227" i="10"/>
  <c r="I227" i="10" s="1"/>
  <c r="H196" i="10"/>
  <c r="I196" i="10" s="1"/>
  <c r="E364" i="10"/>
  <c r="H455" i="10"/>
  <c r="I455" i="10" s="1"/>
  <c r="E19" i="10"/>
  <c r="E100" i="10"/>
  <c r="H243" i="10"/>
  <c r="I243" i="10" s="1"/>
  <c r="E137" i="10"/>
  <c r="E254" i="10"/>
  <c r="H373" i="10"/>
  <c r="I373" i="10" s="1"/>
  <c r="E315" i="10"/>
  <c r="E373" i="10"/>
  <c r="H195" i="10"/>
  <c r="I195" i="10" s="1"/>
  <c r="E152" i="10"/>
  <c r="H337" i="10"/>
  <c r="I337" i="10" s="1"/>
  <c r="H428" i="10"/>
  <c r="I428" i="10" s="1"/>
  <c r="H53" i="10"/>
  <c r="I53" i="10" s="1"/>
  <c r="E359" i="10"/>
  <c r="H132" i="10"/>
  <c r="I132" i="10" s="1"/>
  <c r="H447" i="10"/>
  <c r="I447" i="10" s="1"/>
  <c r="H424" i="10"/>
  <c r="I424" i="10" s="1"/>
  <c r="H264" i="10"/>
  <c r="I264" i="10" s="1"/>
  <c r="E449" i="10"/>
  <c r="H404" i="10"/>
  <c r="I404" i="10" s="1"/>
  <c r="H279" i="10"/>
  <c r="I279" i="10" s="1"/>
  <c r="E66" i="10"/>
  <c r="H303" i="10"/>
  <c r="I303" i="10" s="1"/>
  <c r="E332" i="10"/>
  <c r="H280" i="10"/>
  <c r="I280" i="10" s="1"/>
  <c r="E121" i="10"/>
  <c r="H292" i="10"/>
  <c r="I292" i="10" s="1"/>
  <c r="E240" i="10"/>
  <c r="E297" i="10"/>
  <c r="H79" i="10"/>
  <c r="I79" i="10" s="1"/>
  <c r="E57" i="10"/>
  <c r="H300" i="10"/>
  <c r="I300" i="10" s="1"/>
  <c r="H397" i="10"/>
  <c r="I397" i="10" s="1"/>
  <c r="H362" i="10"/>
  <c r="I362" i="10" s="1"/>
  <c r="E221" i="10"/>
  <c r="E305" i="10"/>
  <c r="H151" i="10"/>
  <c r="I151" i="10" s="1"/>
  <c r="H248" i="10"/>
  <c r="I248" i="10" s="1"/>
  <c r="E83" i="10"/>
  <c r="E146" i="10"/>
  <c r="H49" i="10"/>
  <c r="I49" i="10" s="1"/>
  <c r="H249" i="10"/>
  <c r="I249" i="10" s="1"/>
  <c r="H269" i="10"/>
  <c r="I269" i="10" s="1"/>
  <c r="H178" i="10"/>
  <c r="I178" i="10" s="1"/>
  <c r="E127" i="10"/>
  <c r="H170" i="10"/>
  <c r="I170" i="10" s="1"/>
  <c r="H64" i="10"/>
  <c r="I64" i="10" s="1"/>
  <c r="H181" i="10"/>
  <c r="I181" i="10" s="1"/>
  <c r="E435" i="10"/>
  <c r="E468" i="10"/>
  <c r="E419" i="10"/>
  <c r="E74" i="10"/>
  <c r="E72" i="10"/>
  <c r="H256" i="10"/>
  <c r="I256" i="10" s="1"/>
  <c r="H338" i="10"/>
  <c r="I338" i="10" s="1"/>
  <c r="E309" i="10"/>
  <c r="E103" i="10"/>
  <c r="E361" i="10"/>
  <c r="E322" i="10"/>
  <c r="E50" i="10"/>
  <c r="E283" i="10"/>
  <c r="E65" i="10"/>
  <c r="E124" i="10"/>
  <c r="H390" i="10"/>
  <c r="I390" i="10" s="1"/>
  <c r="H86" i="10"/>
  <c r="I86" i="10" s="1"/>
  <c r="H313" i="10"/>
  <c r="I313" i="10" s="1"/>
  <c r="H440" i="10"/>
  <c r="I440" i="10" s="1"/>
  <c r="H137" i="10"/>
  <c r="I137" i="10" s="1"/>
  <c r="H87" i="10"/>
  <c r="I87" i="10" s="1"/>
  <c r="E63" i="10"/>
  <c r="E96" i="10"/>
  <c r="H388" i="10"/>
  <c r="I388" i="10" s="1"/>
  <c r="H96" i="10"/>
  <c r="I96" i="10" s="1"/>
  <c r="E252" i="10"/>
  <c r="E77" i="10"/>
  <c r="E415" i="10"/>
  <c r="E235" i="10"/>
  <c r="E334" i="10"/>
  <c r="H176" i="10"/>
  <c r="I176" i="10" s="1"/>
  <c r="H284" i="10"/>
  <c r="I284" i="10" s="1"/>
  <c r="H374" i="10"/>
  <c r="I374" i="10" s="1"/>
  <c r="H326" i="10"/>
  <c r="I326" i="10" s="1"/>
  <c r="E343" i="10"/>
  <c r="E149" i="10"/>
  <c r="E462" i="10"/>
  <c r="H225" i="10"/>
  <c r="I225" i="10" s="1"/>
  <c r="H266" i="10"/>
  <c r="I266" i="10" s="1"/>
  <c r="E277" i="10"/>
  <c r="H200" i="10"/>
  <c r="I200" i="10" s="1"/>
  <c r="H197" i="10"/>
  <c r="I197" i="10" s="1"/>
  <c r="E234" i="10"/>
  <c r="H35" i="10"/>
  <c r="I35" i="10" s="1"/>
  <c r="E360" i="10"/>
  <c r="E139" i="10"/>
  <c r="E369" i="10"/>
  <c r="H438" i="10"/>
  <c r="I438" i="10" s="1"/>
  <c r="E144" i="10"/>
  <c r="H98" i="10"/>
  <c r="I98" i="10" s="1"/>
  <c r="E439" i="10"/>
  <c r="E95" i="10"/>
  <c r="H452" i="10"/>
  <c r="I452" i="10" s="1"/>
  <c r="E47" i="10"/>
  <c r="E351" i="10"/>
  <c r="E273" i="10"/>
  <c r="E465" i="10"/>
  <c r="E310" i="10"/>
  <c r="E227" i="10"/>
  <c r="H221" i="10"/>
  <c r="I221" i="10" s="1"/>
  <c r="E402" i="10"/>
  <c r="H24" i="10"/>
  <c r="I24" i="10" s="1"/>
  <c r="E255" i="10"/>
  <c r="H130" i="10"/>
  <c r="I130" i="10" s="1"/>
  <c r="E193" i="10"/>
  <c r="H417" i="10"/>
  <c r="I417" i="10" s="1"/>
  <c r="H38" i="10"/>
  <c r="I38" i="10" s="1"/>
  <c r="E308" i="10"/>
  <c r="H88" i="10"/>
  <c r="I88" i="10" s="1"/>
  <c r="H415" i="10"/>
  <c r="I415" i="10" s="1"/>
  <c r="E73" i="10"/>
  <c r="H354" i="10"/>
  <c r="I354" i="10" s="1"/>
  <c r="E188" i="10"/>
  <c r="E445" i="10"/>
  <c r="H464" i="10"/>
  <c r="I464" i="10" s="1"/>
  <c r="H145" i="10"/>
  <c r="I145" i="10" s="1"/>
  <c r="E324" i="10"/>
  <c r="H172" i="10"/>
  <c r="I172" i="10" s="1"/>
  <c r="E166" i="10"/>
  <c r="H353" i="10"/>
  <c r="I353" i="10" s="1"/>
  <c r="H384" i="10"/>
  <c r="I384" i="10" s="1"/>
  <c r="E231" i="10"/>
  <c r="E120" i="10"/>
  <c r="E182" i="10"/>
  <c r="H143" i="10"/>
  <c r="I143" i="10" s="1"/>
  <c r="H93" i="10"/>
  <c r="I93" i="10" s="1"/>
  <c r="H206" i="10"/>
  <c r="I206" i="10" s="1"/>
  <c r="H389" i="10"/>
  <c r="I389" i="10" s="1"/>
  <c r="E274" i="10"/>
  <c r="H32" i="10"/>
  <c r="I32" i="10" s="1"/>
  <c r="E411" i="10"/>
  <c r="H311" i="10"/>
  <c r="I311" i="10" s="1"/>
  <c r="H419" i="10"/>
  <c r="I419" i="10" s="1"/>
  <c r="H223" i="10"/>
  <c r="I223" i="10" s="1"/>
  <c r="E242" i="10"/>
  <c r="E267" i="10"/>
  <c r="E348" i="10"/>
  <c r="H37" i="10"/>
  <c r="I37" i="10" s="1"/>
  <c r="H245" i="10"/>
  <c r="I245" i="10" s="1"/>
  <c r="H105" i="10"/>
  <c r="I105" i="10" s="1"/>
  <c r="E403" i="10"/>
  <c r="H319" i="10"/>
  <c r="I319" i="10" s="1"/>
  <c r="H83" i="10"/>
  <c r="I83" i="10" s="1"/>
  <c r="H302" i="10"/>
  <c r="I302" i="10" s="1"/>
  <c r="E161" i="10"/>
  <c r="H149" i="10"/>
  <c r="I149" i="10" s="1"/>
  <c r="H255" i="10"/>
  <c r="I255" i="10" s="1"/>
  <c r="E300" i="10"/>
  <c r="E105" i="10"/>
  <c r="E147" i="10"/>
  <c r="H63" i="10"/>
  <c r="I63" i="10" s="1"/>
  <c r="H357" i="10"/>
  <c r="I357" i="10" s="1"/>
  <c r="H368" i="10"/>
  <c r="I368" i="10" s="1"/>
  <c r="E349" i="10"/>
  <c r="H50" i="10"/>
  <c r="I50" i="10" s="1"/>
  <c r="E340" i="10"/>
  <c r="H463" i="10"/>
  <c r="I463" i="10" s="1"/>
  <c r="H142" i="10"/>
  <c r="I142" i="10" s="1"/>
  <c r="H101" i="10"/>
  <c r="I101" i="10" s="1"/>
  <c r="H451" i="10"/>
  <c r="I451" i="10" s="1"/>
  <c r="H270" i="10"/>
  <c r="I270" i="10" s="1"/>
  <c r="E108" i="10"/>
  <c r="E86" i="10"/>
  <c r="E427" i="10"/>
  <c r="H412" i="10"/>
  <c r="I412" i="10" s="1"/>
  <c r="H441" i="10"/>
  <c r="I441" i="10" s="1"/>
  <c r="E262" i="10"/>
  <c r="E59" i="10"/>
  <c r="H231" i="10"/>
  <c r="I231" i="10" s="1"/>
  <c r="H457" i="10"/>
  <c r="I457" i="10" s="1"/>
  <c r="H371" i="10"/>
  <c r="I371" i="10" s="1"/>
  <c r="H394" i="10"/>
  <c r="I394" i="10" s="1"/>
  <c r="H185" i="10"/>
  <c r="I185" i="10" s="1"/>
  <c r="H75" i="10"/>
  <c r="I75" i="10" s="1"/>
  <c r="E155" i="10"/>
  <c r="E215" i="10"/>
  <c r="E52" i="10"/>
  <c r="H328" i="10"/>
  <c r="I328" i="10" s="1"/>
  <c r="H175" i="10"/>
  <c r="I175" i="10" s="1"/>
  <c r="E20" i="10"/>
  <c r="E399" i="10"/>
  <c r="H128" i="10"/>
  <c r="I128" i="10" s="1"/>
  <c r="H427" i="10"/>
  <c r="I427" i="10" s="1"/>
  <c r="H306" i="10"/>
  <c r="I306" i="10" s="1"/>
  <c r="E379" i="10"/>
  <c r="H224" i="10"/>
  <c r="I224" i="10" s="1"/>
  <c r="H367" i="10"/>
  <c r="I367" i="10" s="1"/>
  <c r="E458" i="10"/>
  <c r="H237" i="10"/>
  <c r="I237" i="10" s="1"/>
  <c r="H312" i="10"/>
  <c r="I312" i="10" s="1"/>
  <c r="E111" i="10"/>
  <c r="E154" i="10"/>
  <c r="E326" i="10"/>
  <c r="H453" i="10"/>
  <c r="I453" i="10" s="1"/>
  <c r="E32" i="10"/>
  <c r="H403" i="10"/>
  <c r="I403" i="10" s="1"/>
  <c r="E162" i="10"/>
  <c r="E189" i="10"/>
  <c r="E179" i="10"/>
  <c r="E460" i="10"/>
  <c r="E366" i="10"/>
  <c r="E181" i="10"/>
  <c r="H213" i="10"/>
  <c r="I213" i="10" s="1"/>
  <c r="E377" i="10"/>
  <c r="E388" i="10"/>
  <c r="H19" i="10"/>
  <c r="I19" i="10" s="1"/>
  <c r="H229" i="10"/>
  <c r="I229" i="10" s="1"/>
  <c r="H146" i="10"/>
  <c r="I146" i="10" s="1"/>
  <c r="H72" i="10"/>
  <c r="I72" i="10" s="1"/>
  <c r="H232" i="10"/>
  <c r="I232" i="10" s="1"/>
  <c r="H144" i="10"/>
  <c r="I144" i="10" s="1"/>
  <c r="H443" i="10"/>
  <c r="I443" i="10" s="1"/>
  <c r="H333" i="10"/>
  <c r="I333" i="10" s="1"/>
  <c r="H320" i="10"/>
  <c r="I320" i="10" s="1"/>
  <c r="H222" i="10"/>
  <c r="I222" i="10" s="1"/>
  <c r="H281" i="10"/>
  <c r="I281" i="10" s="1"/>
  <c r="H315" i="10"/>
  <c r="I315" i="10" s="1"/>
  <c r="H187" i="10"/>
  <c r="I187" i="10" s="1"/>
  <c r="H287" i="10"/>
  <c r="I287" i="10" s="1"/>
  <c r="E117" i="10"/>
  <c r="H346" i="10"/>
  <c r="I346" i="10" s="1"/>
  <c r="E194" i="10"/>
  <c r="E263" i="10"/>
  <c r="H70" i="10"/>
  <c r="I70" i="10" s="1"/>
  <c r="E319" i="10"/>
  <c r="H167" i="10"/>
  <c r="I167" i="10" s="1"/>
  <c r="H307" i="10"/>
  <c r="I307" i="10" s="1"/>
  <c r="H152" i="10"/>
  <c r="I152" i="10" s="1"/>
  <c r="H57" i="10"/>
  <c r="I57" i="10" s="1"/>
  <c r="E333" i="10"/>
  <c r="H276" i="10"/>
  <c r="I276" i="10" s="1"/>
  <c r="H114" i="10"/>
  <c r="I114" i="10" s="1"/>
  <c r="H45" i="10"/>
  <c r="I45" i="10" s="1"/>
  <c r="E143" i="10"/>
  <c r="E296" i="10"/>
  <c r="E384" i="10"/>
  <c r="H290" i="10"/>
  <c r="I290" i="10" s="1"/>
  <c r="H135" i="10"/>
  <c r="I135" i="10" s="1"/>
  <c r="E268" i="10"/>
  <c r="H241" i="10"/>
  <c r="I241" i="10" s="1"/>
  <c r="E171" i="10"/>
  <c r="H456" i="10"/>
  <c r="I456" i="10" s="1"/>
  <c r="E248" i="10"/>
  <c r="H283" i="10"/>
  <c r="I283" i="10" s="1"/>
  <c r="E48" i="10"/>
  <c r="E281" i="10"/>
  <c r="E469" i="10"/>
  <c r="H58" i="10"/>
  <c r="I58" i="10" s="1"/>
  <c r="H293" i="10"/>
  <c r="I293" i="10" s="1"/>
  <c r="E163" i="10"/>
  <c r="H121" i="10"/>
  <c r="I121" i="10" s="1"/>
  <c r="E160" i="10"/>
  <c r="H308" i="10"/>
  <c r="I308" i="10" s="1"/>
  <c r="H395" i="10"/>
  <c r="I395" i="10" s="1"/>
  <c r="H207" i="10"/>
  <c r="I207" i="10" s="1"/>
  <c r="E54" i="10"/>
  <c r="E407" i="10"/>
  <c r="E317" i="10"/>
  <c r="E391" i="10"/>
  <c r="H113" i="10"/>
  <c r="I113" i="10" s="1"/>
  <c r="H155" i="10"/>
  <c r="I155" i="10" s="1"/>
  <c r="E272" i="10"/>
  <c r="E123" i="10"/>
  <c r="E61" i="10"/>
  <c r="E89" i="10"/>
  <c r="H332" i="10"/>
  <c r="I332" i="10" s="1"/>
  <c r="E33" i="10"/>
  <c r="E358" i="10"/>
  <c r="H126" i="10"/>
  <c r="I126" i="10" s="1"/>
  <c r="H139" i="10"/>
  <c r="I139" i="10" s="1"/>
  <c r="E195" i="10"/>
  <c r="H322" i="10"/>
  <c r="I322" i="10" s="1"/>
  <c r="E385" i="10"/>
  <c r="E299" i="10"/>
  <c r="E345" i="10"/>
  <c r="H160" i="10"/>
  <c r="I160" i="10" s="1"/>
  <c r="E265" i="10"/>
  <c r="E393" i="10"/>
  <c r="H370" i="10"/>
  <c r="I370" i="10" s="1"/>
  <c r="E109" i="10"/>
  <c r="E259" i="10"/>
  <c r="H273" i="10"/>
  <c r="I273" i="10" s="1"/>
  <c r="E68" i="10"/>
  <c r="H435" i="10"/>
  <c r="I435" i="10" s="1"/>
  <c r="H430" i="10"/>
  <c r="I430" i="10" s="1"/>
  <c r="H212" i="10"/>
  <c r="I212" i="10" s="1"/>
  <c r="H410" i="10"/>
  <c r="I410" i="10" s="1"/>
  <c r="H131" i="10"/>
  <c r="I131" i="10" s="1"/>
  <c r="E164" i="10"/>
  <c r="E261" i="10"/>
  <c r="E107" i="10"/>
  <c r="E438" i="10"/>
  <c r="H39" i="10"/>
  <c r="I39" i="10" s="1"/>
  <c r="E81" i="10"/>
  <c r="E200" i="10"/>
  <c r="E303" i="10"/>
  <c r="E132" i="10"/>
  <c r="E126" i="10"/>
  <c r="H94" i="10"/>
  <c r="I94" i="10" s="1"/>
  <c r="E328" i="10"/>
  <c r="E27" i="10"/>
  <c r="H352" i="10"/>
  <c r="I352" i="10" s="1"/>
  <c r="H462" i="10"/>
  <c r="I462" i="10" s="1"/>
  <c r="E216" i="10"/>
  <c r="H340" i="10"/>
  <c r="I340" i="10" s="1"/>
  <c r="H215" i="10"/>
  <c r="I215" i="10" s="1"/>
  <c r="E306" i="10"/>
  <c r="E22" i="10"/>
  <c r="H420" i="10"/>
  <c r="I420" i="10" s="1"/>
  <c r="E409" i="10"/>
  <c r="E145" i="10"/>
  <c r="E457" i="10"/>
  <c r="E247" i="10"/>
  <c r="H361" i="10"/>
  <c r="I361" i="10" s="1"/>
  <c r="H275" i="10"/>
  <c r="I275" i="10" s="1"/>
  <c r="H158" i="10"/>
  <c r="I158" i="10" s="1"/>
  <c r="E298" i="10"/>
  <c r="E330" i="10"/>
  <c r="H278" i="10"/>
  <c r="I278" i="10" s="1"/>
  <c r="H381" i="10"/>
  <c r="I381" i="10" s="1"/>
  <c r="H119" i="10"/>
  <c r="I119" i="10" s="1"/>
  <c r="H355" i="10"/>
  <c r="I355" i="10" s="1"/>
  <c r="E425" i="10"/>
  <c r="H25" i="10"/>
  <c r="I25" i="10" s="1"/>
  <c r="H325" i="10"/>
  <c r="I325" i="10" s="1"/>
  <c r="E225" i="10"/>
  <c r="H327" i="10"/>
  <c r="I327" i="10" s="1"/>
  <c r="H107" i="10"/>
  <c r="I107" i="10" s="1"/>
  <c r="H466" i="10"/>
  <c r="I466" i="10" s="1"/>
  <c r="E413" i="10"/>
  <c r="H330" i="10"/>
  <c r="I330" i="10" s="1"/>
  <c r="H254" i="10"/>
  <c r="I254" i="10" s="1"/>
  <c r="E327" i="10"/>
  <c r="H122" i="10"/>
  <c r="I122" i="10" s="1"/>
  <c r="E114" i="10"/>
  <c r="E228" i="10"/>
  <c r="H244" i="10"/>
  <c r="I244" i="10" s="1"/>
  <c r="E428" i="10"/>
  <c r="E422" i="10"/>
  <c r="E356" i="10"/>
  <c r="E354" i="10"/>
  <c r="E91" i="10"/>
  <c r="H316" i="10"/>
  <c r="I316" i="10" s="1"/>
  <c r="E128" i="10"/>
  <c r="E93" i="10"/>
  <c r="E375" i="10"/>
  <c r="E75" i="10"/>
  <c r="H436" i="10"/>
  <c r="I436" i="10" s="1"/>
  <c r="E104" i="10"/>
  <c r="H411" i="10"/>
  <c r="I411" i="10" s="1"/>
  <c r="H391" i="10"/>
  <c r="I391" i="10" s="1"/>
  <c r="H366" i="10"/>
  <c r="I366" i="10" s="1"/>
  <c r="E218" i="10"/>
  <c r="E214" i="10"/>
  <c r="H385" i="10"/>
  <c r="I385" i="10" s="1"/>
  <c r="H459" i="10"/>
  <c r="I459" i="10" s="1"/>
  <c r="E150" i="10"/>
  <c r="E187" i="10"/>
  <c r="E84" i="10"/>
  <c r="E118" i="10"/>
  <c r="H236" i="10"/>
  <c r="I236" i="10" s="1"/>
  <c r="E368" i="10"/>
  <c r="E90" i="10"/>
  <c r="E129" i="10"/>
  <c r="H285" i="10"/>
  <c r="I285" i="10" s="1"/>
  <c r="E347" i="10"/>
  <c r="E98" i="10"/>
  <c r="H205" i="10"/>
  <c r="I205" i="10" s="1"/>
  <c r="E178" i="10"/>
  <c r="H166" i="10"/>
  <c r="I166" i="10" s="1"/>
  <c r="H99" i="10"/>
  <c r="I99" i="10" s="1"/>
  <c r="H247" i="10"/>
  <c r="I247" i="10" s="1"/>
  <c r="E40" i="10"/>
  <c r="H242" i="10"/>
  <c r="I242" i="10" s="1"/>
  <c r="H359" i="10"/>
  <c r="I359" i="10" s="1"/>
  <c r="H21" i="10"/>
  <c r="I21" i="10" s="1"/>
  <c r="H127" i="10"/>
  <c r="I127" i="10" s="1"/>
  <c r="H55" i="10"/>
  <c r="I55" i="10" s="1"/>
  <c r="H469" i="10"/>
  <c r="I469" i="10" s="1"/>
  <c r="H192" i="10"/>
  <c r="I192" i="10" s="1"/>
  <c r="H188" i="10"/>
  <c r="I188" i="10" s="1"/>
  <c r="E467" i="10"/>
  <c r="H44" i="10"/>
  <c r="I44" i="10" s="1"/>
  <c r="H433" i="10"/>
  <c r="I433" i="10" s="1"/>
  <c r="E293" i="10"/>
  <c r="H28" i="10"/>
  <c r="I28" i="10" s="1"/>
  <c r="E190" i="10"/>
  <c r="H84" i="10"/>
  <c r="I84" i="10" s="1"/>
  <c r="H115" i="10"/>
  <c r="I115" i="10" s="1"/>
  <c r="H89" i="10"/>
  <c r="I89" i="10" s="1"/>
  <c r="H365" i="10"/>
  <c r="I365" i="10" s="1"/>
  <c r="H344" i="10"/>
  <c r="I344" i="10" s="1"/>
  <c r="H339" i="10"/>
  <c r="I339" i="10" s="1"/>
  <c r="E176" i="10"/>
  <c r="H375" i="10"/>
  <c r="I375" i="10" s="1"/>
  <c r="E331" i="10"/>
  <c r="H363" i="10"/>
  <c r="I363" i="10" s="1"/>
  <c r="E183" i="10"/>
  <c r="H40" i="10"/>
  <c r="I40" i="10" s="1"/>
  <c r="E431" i="10"/>
  <c r="E141" i="10"/>
  <c r="H202" i="10"/>
  <c r="I202" i="10" s="1"/>
  <c r="H150" i="10"/>
  <c r="I150" i="10" s="1"/>
  <c r="E321" i="10"/>
  <c r="H26" i="10"/>
  <c r="I26" i="10" s="1"/>
  <c r="H80" i="10"/>
  <c r="I80" i="10" s="1"/>
  <c r="E122" i="10"/>
  <c r="H271" i="10"/>
  <c r="I271" i="10" s="1"/>
  <c r="H182" i="10"/>
  <c r="I182" i="10" s="1"/>
  <c r="E276" i="10"/>
  <c r="E251" i="10"/>
  <c r="E24" i="10"/>
  <c r="E173" i="10"/>
  <c r="H286" i="10"/>
  <c r="I286" i="10" s="1"/>
  <c r="H348" i="10"/>
  <c r="I348" i="10" s="1"/>
  <c r="E58" i="10"/>
  <c r="E198" i="10"/>
  <c r="H429" i="10"/>
  <c r="I429" i="10" s="1"/>
  <c r="H380" i="10"/>
  <c r="I380" i="10" s="1"/>
  <c r="E448" i="10"/>
  <c r="H171" i="10"/>
  <c r="I171" i="10" s="1"/>
  <c r="H228" i="10"/>
  <c r="I228" i="10" s="1"/>
  <c r="H201" i="10"/>
  <c r="I201" i="10" s="1"/>
  <c r="E23" i="10"/>
  <c r="H437" i="10"/>
  <c r="I437" i="10" s="1"/>
  <c r="H282" i="10"/>
  <c r="I282" i="10" s="1"/>
  <c r="H165" i="10"/>
  <c r="I165" i="10" s="1"/>
  <c r="H112" i="10"/>
  <c r="I112" i="10" s="1"/>
  <c r="E353" i="10"/>
  <c r="H408" i="10"/>
  <c r="I408" i="10" s="1"/>
  <c r="E29" i="10"/>
  <c r="E210" i="10"/>
  <c r="H358" i="10"/>
  <c r="I358" i="10" s="1"/>
  <c r="H22" i="10"/>
  <c r="I22" i="10" s="1"/>
  <c r="H29" i="10"/>
  <c r="I29" i="10" s="1"/>
  <c r="H100" i="10"/>
  <c r="I100" i="10" s="1"/>
  <c r="H446" i="10"/>
  <c r="I446" i="10" s="1"/>
  <c r="E125" i="10"/>
  <c r="H350" i="10"/>
  <c r="I350" i="10" s="1"/>
  <c r="H177" i="10"/>
  <c r="I177" i="10" s="1"/>
  <c r="E158" i="10"/>
  <c r="H364" i="10"/>
  <c r="I364" i="10" s="1"/>
  <c r="E203" i="10"/>
  <c r="H92" i="10"/>
  <c r="I92" i="10" s="1"/>
  <c r="H209" i="10"/>
  <c r="I209" i="10" s="1"/>
  <c r="H124" i="10"/>
  <c r="I124" i="10" s="1"/>
  <c r="H291" i="10"/>
  <c r="I291" i="10" s="1"/>
  <c r="H372" i="10"/>
  <c r="I372" i="10" s="1"/>
  <c r="H421" i="10"/>
  <c r="I421" i="10" s="1"/>
  <c r="H108" i="10"/>
  <c r="I108" i="10" s="1"/>
  <c r="H413" i="10"/>
  <c r="I413" i="10" s="1"/>
  <c r="E344" i="10"/>
  <c r="E223" i="10"/>
  <c r="E101" i="10"/>
  <c r="H163" i="10"/>
  <c r="I163" i="10" s="1"/>
  <c r="H331" i="10"/>
  <c r="I331" i="10" s="1"/>
  <c r="E280" i="10"/>
  <c r="E395" i="10"/>
  <c r="E400" i="10"/>
  <c r="H301" i="10"/>
  <c r="I301" i="10" s="1"/>
  <c r="H317" i="10"/>
  <c r="I317" i="10" s="1"/>
  <c r="H261" i="10"/>
  <c r="I261" i="10" s="1"/>
  <c r="H378" i="10"/>
  <c r="I378" i="10" s="1"/>
  <c r="H62" i="10"/>
  <c r="I62" i="10" s="1"/>
  <c r="E238" i="10"/>
  <c r="H134" i="10"/>
  <c r="I134" i="10" s="1"/>
  <c r="H450" i="10"/>
  <c r="I450" i="10" s="1"/>
  <c r="E197" i="10"/>
  <c r="H356" i="10"/>
  <c r="I356" i="10" s="1"/>
  <c r="H422" i="10"/>
  <c r="I422" i="10" s="1"/>
  <c r="H265" i="10"/>
  <c r="I265" i="10" s="1"/>
  <c r="H73" i="10"/>
  <c r="I73" i="10" s="1"/>
  <c r="E213" i="10"/>
  <c r="E363" i="10"/>
  <c r="H431" i="10"/>
  <c r="I431" i="10" s="1"/>
  <c r="E42" i="10"/>
  <c r="H162" i="10"/>
  <c r="I162" i="10" s="1"/>
  <c r="E140" i="10"/>
  <c r="E177" i="10"/>
  <c r="E302" i="10"/>
  <c r="E288" i="10"/>
  <c r="E320" i="10"/>
  <c r="E119" i="10"/>
  <c r="H260" i="10"/>
  <c r="I260" i="10" s="1"/>
  <c r="H110" i="10"/>
  <c r="I110" i="10" s="1"/>
  <c r="E466" i="10"/>
  <c r="H351" i="10"/>
  <c r="I351" i="10" s="1"/>
  <c r="E131" i="10"/>
  <c r="E43" i="10"/>
  <c r="H48" i="10"/>
  <c r="I48" i="10" s="1"/>
  <c r="H117" i="10"/>
  <c r="I117" i="10" s="1"/>
  <c r="H341" i="10"/>
  <c r="I341" i="10" s="1"/>
  <c r="E85" i="10"/>
  <c r="H20" i="10"/>
  <c r="I20" i="10" s="1"/>
  <c r="E38" i="10"/>
  <c r="E135" i="10"/>
  <c r="E217" i="10"/>
  <c r="H173" i="10"/>
  <c r="I173" i="10" s="1"/>
  <c r="H461" i="10"/>
  <c r="I461" i="10" s="1"/>
  <c r="E250" i="10"/>
  <c r="E418" i="10"/>
  <c r="E433" i="10"/>
  <c r="E437" i="10"/>
  <c r="H386" i="10"/>
  <c r="I386" i="10" s="1"/>
  <c r="E253" i="10"/>
  <c r="H140" i="10"/>
  <c r="I140" i="10" s="1"/>
  <c r="E26" i="10"/>
  <c r="E237" i="10"/>
  <c r="H445" i="10"/>
  <c r="I445" i="10" s="1"/>
  <c r="E316" i="10"/>
  <c r="H91" i="10"/>
  <c r="I91" i="10" s="1"/>
  <c r="H27" i="10"/>
  <c r="I27" i="10" s="1"/>
  <c r="H179" i="10"/>
  <c r="I179" i="10" s="1"/>
  <c r="E454" i="10"/>
  <c r="E311" i="10"/>
  <c r="E36" i="10"/>
  <c r="E34" i="10"/>
  <c r="H434" i="10"/>
  <c r="I434" i="10" s="1"/>
  <c r="H129" i="10"/>
  <c r="I129" i="10" s="1"/>
  <c r="E49" i="10"/>
  <c r="E420" i="10"/>
  <c r="H109" i="10"/>
  <c r="I109" i="10" s="1"/>
  <c r="E335" i="10"/>
  <c r="E362" i="10"/>
  <c r="H432" i="10"/>
  <c r="I432" i="10" s="1"/>
  <c r="E424" i="10"/>
  <c r="E88" i="10"/>
  <c r="E236" i="10"/>
  <c r="E53" i="10"/>
  <c r="E459" i="10"/>
  <c r="H376" i="10"/>
  <c r="I376" i="10" s="1"/>
  <c r="H180" i="10"/>
  <c r="I180" i="10" s="1"/>
  <c r="E405" i="10"/>
  <c r="H34" i="10"/>
  <c r="I34" i="10" s="1"/>
  <c r="E381" i="10"/>
  <c r="H448" i="10"/>
  <c r="I448" i="10" s="1"/>
  <c r="H194" i="10"/>
  <c r="I194" i="10" s="1"/>
  <c r="E64" i="10"/>
  <c r="H60" i="10"/>
  <c r="I60" i="10" s="1"/>
  <c r="E441" i="10"/>
  <c r="H297" i="10"/>
  <c r="I297" i="10" s="1"/>
  <c r="E185" i="10"/>
  <c r="E440" i="10"/>
  <c r="E249" i="10"/>
  <c r="E229" i="10"/>
  <c r="H268" i="10"/>
  <c r="I268" i="10" s="1"/>
  <c r="E208" i="10"/>
  <c r="H203" i="10"/>
  <c r="I203" i="10" s="1"/>
  <c r="H51" i="10"/>
  <c r="I51" i="10" s="1"/>
  <c r="E97" i="10"/>
  <c r="E443" i="10"/>
  <c r="E285" i="10"/>
  <c r="E14" i="10"/>
  <c r="N267" i="10"/>
  <c r="N288" i="10"/>
  <c r="H61" i="11"/>
  <c r="I61" i="11" s="1"/>
  <c r="E316" i="11"/>
  <c r="H23" i="11"/>
  <c r="I23" i="11" s="1"/>
  <c r="H151" i="11"/>
  <c r="I151" i="11" s="1"/>
  <c r="H280" i="11"/>
  <c r="I280" i="11" s="1"/>
  <c r="H260" i="11"/>
  <c r="I260" i="11" s="1"/>
  <c r="E205" i="11"/>
  <c r="H86" i="11"/>
  <c r="I86" i="11" s="1"/>
  <c r="E42" i="11"/>
  <c r="E318" i="11"/>
  <c r="E15" i="11"/>
  <c r="E16" i="11" s="1"/>
  <c r="H24" i="11"/>
  <c r="I24" i="11" s="1"/>
  <c r="H298" i="11"/>
  <c r="I298" i="11" s="1"/>
  <c r="E14" i="11"/>
  <c r="H420" i="11"/>
  <c r="I420" i="11" s="1"/>
  <c r="H246" i="11"/>
  <c r="I246" i="11" s="1"/>
  <c r="H343" i="11"/>
  <c r="I343" i="11" s="1"/>
  <c r="E324" i="11"/>
  <c r="H85" i="11"/>
  <c r="I85" i="11" s="1"/>
  <c r="E233" i="11"/>
  <c r="E286" i="11"/>
  <c r="H469" i="11"/>
  <c r="I469" i="11" s="1"/>
  <c r="H141" i="11"/>
  <c r="I141" i="11" s="1"/>
  <c r="E246" i="11"/>
  <c r="E87" i="11"/>
  <c r="H51" i="11"/>
  <c r="I51" i="11" s="1"/>
  <c r="H112" i="11"/>
  <c r="I112" i="11" s="1"/>
  <c r="E299" i="11"/>
  <c r="E383" i="11"/>
  <c r="E27" i="11"/>
  <c r="E161" i="11"/>
  <c r="H245" i="11"/>
  <c r="I245" i="11" s="1"/>
  <c r="H282" i="11"/>
  <c r="I282" i="11" s="1"/>
  <c r="E356" i="11"/>
  <c r="H405" i="11"/>
  <c r="I405" i="11" s="1"/>
  <c r="H454" i="11"/>
  <c r="I454" i="11" s="1"/>
  <c r="E278" i="11"/>
  <c r="H224" i="11"/>
  <c r="I224" i="11" s="1"/>
  <c r="E259" i="11"/>
  <c r="H315" i="11"/>
  <c r="I315" i="11" s="1"/>
  <c r="E392" i="11"/>
  <c r="E377" i="11"/>
  <c r="H87" i="11"/>
  <c r="I87" i="11" s="1"/>
  <c r="H155" i="11"/>
  <c r="I155" i="11" s="1"/>
  <c r="E169" i="11"/>
  <c r="H119" i="11"/>
  <c r="I119" i="11" s="1"/>
  <c r="H351" i="11"/>
  <c r="I351" i="11" s="1"/>
  <c r="H46" i="11"/>
  <c r="I46" i="11" s="1"/>
  <c r="H222" i="11"/>
  <c r="I222" i="11" s="1"/>
  <c r="E62" i="11"/>
  <c r="H391" i="11"/>
  <c r="I391" i="11" s="1"/>
  <c r="H406" i="11"/>
  <c r="I406" i="11" s="1"/>
  <c r="E26" i="11"/>
  <c r="H453" i="11"/>
  <c r="I453" i="11" s="1"/>
  <c r="H32" i="11"/>
  <c r="I32" i="11" s="1"/>
  <c r="E204" i="11"/>
  <c r="E107" i="11"/>
  <c r="E215" i="11"/>
  <c r="H144" i="11"/>
  <c r="I144" i="11" s="1"/>
  <c r="H42" i="11"/>
  <c r="I42" i="11" s="1"/>
  <c r="E78" i="11"/>
  <c r="E140" i="11"/>
  <c r="H95" i="11"/>
  <c r="I95" i="11" s="1"/>
  <c r="E156" i="11"/>
  <c r="E234" i="11"/>
  <c r="H347" i="11"/>
  <c r="I347" i="11" s="1"/>
  <c r="E326" i="11"/>
  <c r="H207" i="11"/>
  <c r="I207" i="11" s="1"/>
  <c r="H43" i="11"/>
  <c r="I43" i="11" s="1"/>
  <c r="E103" i="11"/>
  <c r="E85" i="11"/>
  <c r="H25" i="11"/>
  <c r="I25" i="11" s="1"/>
  <c r="E236" i="11"/>
  <c r="E453" i="11"/>
  <c r="H323" i="11"/>
  <c r="I323" i="11" s="1"/>
  <c r="E147" i="11"/>
  <c r="E337" i="11"/>
  <c r="H236" i="11"/>
  <c r="I236" i="11" s="1"/>
  <c r="H393" i="11"/>
  <c r="I393" i="11" s="1"/>
  <c r="H279" i="11"/>
  <c r="I279" i="11" s="1"/>
  <c r="H208" i="11"/>
  <c r="I208" i="11" s="1"/>
  <c r="H218" i="11"/>
  <c r="I218" i="11" s="1"/>
  <c r="E153" i="11"/>
  <c r="H272" i="11"/>
  <c r="I272" i="11" s="1"/>
  <c r="E315" i="11"/>
  <c r="H165" i="11"/>
  <c r="I165" i="11" s="1"/>
  <c r="E302" i="11"/>
  <c r="E122" i="11"/>
  <c r="H407" i="11"/>
  <c r="I407" i="11" s="1"/>
  <c r="E63" i="11"/>
  <c r="E310" i="11"/>
  <c r="H258" i="11"/>
  <c r="I258" i="11" s="1"/>
  <c r="H143" i="11"/>
  <c r="I143" i="11" s="1"/>
  <c r="E197" i="11"/>
  <c r="H394" i="11"/>
  <c r="I394" i="11" s="1"/>
  <c r="E415" i="11"/>
  <c r="H411" i="11"/>
  <c r="I411" i="11" s="1"/>
  <c r="E40" i="11"/>
  <c r="H200" i="11"/>
  <c r="I200" i="11" s="1"/>
  <c r="E291" i="11"/>
  <c r="E106" i="11"/>
  <c r="H457" i="11"/>
  <c r="I457" i="11" s="1"/>
  <c r="H173" i="11"/>
  <c r="I173" i="11" s="1"/>
  <c r="E249" i="11"/>
  <c r="E67" i="11"/>
  <c r="H396" i="11"/>
  <c r="I396" i="11" s="1"/>
  <c r="E341" i="11"/>
  <c r="E420" i="11"/>
  <c r="E260" i="11"/>
  <c r="H233" i="11"/>
  <c r="I233" i="11" s="1"/>
  <c r="E93" i="11"/>
  <c r="H220" i="11"/>
  <c r="I220" i="11" s="1"/>
  <c r="E160" i="11"/>
  <c r="E372" i="11"/>
  <c r="H415" i="11"/>
  <c r="I415" i="11" s="1"/>
  <c r="H74" i="11"/>
  <c r="I74" i="11" s="1"/>
  <c r="H196" i="11"/>
  <c r="I196" i="11" s="1"/>
  <c r="E368" i="11"/>
  <c r="E146" i="11"/>
  <c r="H194" i="11"/>
  <c r="I194" i="11" s="1"/>
  <c r="E410" i="11"/>
  <c r="E191" i="11"/>
  <c r="E41" i="11"/>
  <c r="H309" i="11"/>
  <c r="I309" i="11" s="1"/>
  <c r="E462" i="11"/>
  <c r="H52" i="11"/>
  <c r="I52" i="11" s="1"/>
  <c r="H429" i="11"/>
  <c r="I429" i="11" s="1"/>
  <c r="H409" i="11"/>
  <c r="I409" i="11" s="1"/>
  <c r="H268" i="11"/>
  <c r="I268" i="11" s="1"/>
  <c r="H108" i="11"/>
  <c r="I108" i="11" s="1"/>
  <c r="E320" i="11"/>
  <c r="E279" i="11"/>
  <c r="E289" i="11"/>
  <c r="E441" i="11"/>
  <c r="E58" i="11"/>
  <c r="H301" i="11"/>
  <c r="I301" i="11" s="1"/>
  <c r="H49" i="11"/>
  <c r="I49" i="11" s="1"/>
  <c r="E116" i="11"/>
  <c r="H212" i="11"/>
  <c r="I212" i="11" s="1"/>
  <c r="E29" i="11"/>
  <c r="H326" i="11"/>
  <c r="I326" i="11" s="1"/>
  <c r="E266" i="11"/>
  <c r="E334" i="11"/>
  <c r="E207" i="11"/>
  <c r="E184" i="11"/>
  <c r="E164" i="11"/>
  <c r="E118" i="11"/>
  <c r="E176" i="11"/>
  <c r="E335" i="11"/>
  <c r="E80" i="11"/>
  <c r="H386" i="11"/>
  <c r="I386" i="11" s="1"/>
  <c r="E444" i="11"/>
  <c r="E413" i="11"/>
  <c r="E51" i="11"/>
  <c r="E199" i="11"/>
  <c r="E297" i="11"/>
  <c r="H209" i="11"/>
  <c r="I209" i="11" s="1"/>
  <c r="E391" i="11"/>
  <c r="H22" i="11"/>
  <c r="I22" i="11" s="1"/>
  <c r="E53" i="11"/>
  <c r="H117" i="11"/>
  <c r="I117" i="11" s="1"/>
  <c r="H283" i="11"/>
  <c r="I283" i="11" s="1"/>
  <c r="E220" i="11"/>
  <c r="E65" i="11"/>
  <c r="E423" i="11"/>
  <c r="E83" i="11"/>
  <c r="H254" i="11"/>
  <c r="I254" i="11" s="1"/>
  <c r="H111" i="11"/>
  <c r="I111" i="11" s="1"/>
  <c r="H237" i="11"/>
  <c r="I237" i="11" s="1"/>
  <c r="E274" i="11"/>
  <c r="H58" i="11"/>
  <c r="I58" i="11" s="1"/>
  <c r="E331" i="11"/>
  <c r="E255" i="11"/>
  <c r="H161" i="11"/>
  <c r="I161" i="11" s="1"/>
  <c r="E143" i="11"/>
  <c r="H203" i="11"/>
  <c r="I203" i="11" s="1"/>
  <c r="H123" i="11"/>
  <c r="I123" i="11" s="1"/>
  <c r="E200" i="11"/>
  <c r="E145" i="11"/>
  <c r="E287" i="11"/>
  <c r="E44" i="11"/>
  <c r="E48" i="11"/>
  <c r="E398" i="11"/>
  <c r="E418" i="11"/>
  <c r="H159" i="11"/>
  <c r="I159" i="11" s="1"/>
  <c r="E131" i="11"/>
  <c r="H136" i="11"/>
  <c r="I136" i="11" s="1"/>
  <c r="H442" i="11"/>
  <c r="I442" i="11" s="1"/>
  <c r="E251" i="11"/>
  <c r="H206" i="11"/>
  <c r="I206" i="11" s="1"/>
  <c r="H39" i="11"/>
  <c r="I39" i="11" s="1"/>
  <c r="E311" i="11"/>
  <c r="E359" i="11"/>
  <c r="E281" i="11"/>
  <c r="H167" i="11"/>
  <c r="I167" i="11" s="1"/>
  <c r="E113" i="11"/>
  <c r="E460" i="11"/>
  <c r="E428" i="11"/>
  <c r="E193" i="11"/>
  <c r="E405" i="11"/>
  <c r="H118" i="11"/>
  <c r="I118" i="11" s="1"/>
  <c r="H133" i="11"/>
  <c r="I133" i="11" s="1"/>
  <c r="H166" i="11"/>
  <c r="I166" i="11" s="1"/>
  <c r="H199" i="11"/>
  <c r="I199" i="11" s="1"/>
  <c r="E390" i="11"/>
  <c r="H79" i="11"/>
  <c r="I79" i="11" s="1"/>
  <c r="E158" i="11"/>
  <c r="E76" i="11"/>
  <c r="H354" i="11"/>
  <c r="I354" i="11" s="1"/>
  <c r="H353" i="11"/>
  <c r="I353" i="11" s="1"/>
  <c r="E463" i="11"/>
  <c r="H383" i="11"/>
  <c r="I383" i="11" s="1"/>
  <c r="E95" i="11"/>
  <c r="E221" i="11"/>
  <c r="E429" i="11"/>
  <c r="E181" i="11"/>
  <c r="E175" i="11"/>
  <c r="H291" i="11"/>
  <c r="I291" i="11" s="1"/>
  <c r="E134" i="11"/>
  <c r="H243" i="11"/>
  <c r="I243" i="11" s="1"/>
  <c r="E254" i="11"/>
  <c r="E162" i="11"/>
  <c r="H128" i="11"/>
  <c r="I128" i="11" s="1"/>
  <c r="H311" i="11"/>
  <c r="I311" i="11" s="1"/>
  <c r="H334" i="11"/>
  <c r="I334" i="11" s="1"/>
  <c r="E101" i="11"/>
  <c r="H230" i="11"/>
  <c r="I230" i="11" s="1"/>
  <c r="H181" i="11"/>
  <c r="I181" i="11" s="1"/>
  <c r="H77" i="11"/>
  <c r="I77" i="11" s="1"/>
  <c r="H357" i="11"/>
  <c r="I357" i="11" s="1"/>
  <c r="E190" i="11"/>
  <c r="E157" i="11"/>
  <c r="E406" i="11"/>
  <c r="H171" i="11"/>
  <c r="I171" i="11" s="1"/>
  <c r="H113" i="11"/>
  <c r="I113" i="11" s="1"/>
  <c r="H229" i="11"/>
  <c r="I229" i="11" s="1"/>
  <c r="H433" i="11"/>
  <c r="I433" i="11" s="1"/>
  <c r="H422" i="11"/>
  <c r="I422" i="11" s="1"/>
  <c r="E443" i="11"/>
  <c r="E54" i="11"/>
  <c r="E458" i="11"/>
  <c r="H432" i="11"/>
  <c r="I432" i="11" s="1"/>
  <c r="E96" i="11"/>
  <c r="H78" i="11"/>
  <c r="I78" i="11" s="1"/>
  <c r="H381" i="11"/>
  <c r="I381" i="11" s="1"/>
  <c r="H182" i="11"/>
  <c r="I182" i="11" s="1"/>
  <c r="H81" i="11"/>
  <c r="I81" i="11" s="1"/>
  <c r="E312" i="11"/>
  <c r="H211" i="11"/>
  <c r="I211" i="11" s="1"/>
  <c r="H293" i="11"/>
  <c r="I293" i="11" s="1"/>
  <c r="E206" i="11"/>
  <c r="E264" i="11"/>
  <c r="H28" i="11"/>
  <c r="I28" i="11" s="1"/>
  <c r="H328" i="11"/>
  <c r="I328" i="11" s="1"/>
  <c r="E35" i="11"/>
  <c r="E129" i="11"/>
  <c r="E152" i="11"/>
  <c r="H164" i="11"/>
  <c r="I164" i="11" s="1"/>
  <c r="E273" i="11"/>
  <c r="E136" i="11"/>
  <c r="H356" i="11"/>
  <c r="I356" i="11" s="1"/>
  <c r="E307" i="11"/>
  <c r="E104" i="11"/>
  <c r="H290" i="11"/>
  <c r="I290" i="11" s="1"/>
  <c r="E446" i="11"/>
  <c r="E466" i="11"/>
  <c r="E327" i="11"/>
  <c r="H302" i="11"/>
  <c r="I302" i="11" s="1"/>
  <c r="H88" i="11"/>
  <c r="I88" i="11" s="1"/>
  <c r="E56" i="11"/>
  <c r="H73" i="11"/>
  <c r="I73" i="11" s="1"/>
  <c r="H177" i="11"/>
  <c r="I177" i="11" s="1"/>
  <c r="E168" i="11"/>
  <c r="E308" i="11"/>
  <c r="E374" i="11"/>
  <c r="E442" i="11"/>
  <c r="E388" i="11"/>
  <c r="H285" i="11"/>
  <c r="I285" i="11" s="1"/>
  <c r="E333" i="11"/>
  <c r="E28" i="11"/>
  <c r="H400" i="11"/>
  <c r="I400" i="11" s="1"/>
  <c r="H225" i="11"/>
  <c r="I225" i="11" s="1"/>
  <c r="H414" i="11"/>
  <c r="I414" i="11" s="1"/>
  <c r="H89" i="11"/>
  <c r="I89" i="11" s="1"/>
  <c r="H148" i="11"/>
  <c r="I148" i="11" s="1"/>
  <c r="E469" i="11"/>
  <c r="E79" i="11"/>
  <c r="E36" i="11"/>
  <c r="H147" i="11"/>
  <c r="I147" i="11" s="1"/>
  <c r="H59" i="11"/>
  <c r="I59" i="11" s="1"/>
  <c r="E424" i="11"/>
  <c r="H417" i="11"/>
  <c r="I417" i="11" s="1"/>
  <c r="H368" i="11"/>
  <c r="I368" i="11" s="1"/>
  <c r="H436" i="11"/>
  <c r="I436" i="11" s="1"/>
  <c r="H371" i="11"/>
  <c r="I371" i="11" s="1"/>
  <c r="E300" i="11"/>
  <c r="H125" i="11"/>
  <c r="I125" i="11" s="1"/>
  <c r="H359" i="11"/>
  <c r="I359" i="11" s="1"/>
  <c r="H198" i="11"/>
  <c r="I198" i="11" s="1"/>
  <c r="H50" i="11"/>
  <c r="I50" i="11" s="1"/>
  <c r="E339" i="11"/>
  <c r="H288" i="11"/>
  <c r="I288" i="11" s="1"/>
  <c r="E211" i="11"/>
  <c r="H466" i="11"/>
  <c r="I466" i="11" s="1"/>
  <c r="H132" i="11"/>
  <c r="I132" i="11" s="1"/>
  <c r="H138" i="11"/>
  <c r="I138" i="11" s="1"/>
  <c r="E336" i="11"/>
  <c r="H27" i="11"/>
  <c r="I27" i="11" s="1"/>
  <c r="E210" i="11"/>
  <c r="E303" i="11"/>
  <c r="E468" i="11"/>
  <c r="H82" i="11"/>
  <c r="I82" i="11" s="1"/>
  <c r="H62" i="11"/>
  <c r="I62" i="11" s="1"/>
  <c r="H294" i="11"/>
  <c r="I294" i="11" s="1"/>
  <c r="E306" i="11"/>
  <c r="E99" i="11"/>
  <c r="E69" i="11"/>
  <c r="H223" i="11"/>
  <c r="I223" i="11" s="1"/>
  <c r="H424" i="11"/>
  <c r="I424" i="11" s="1"/>
  <c r="E342" i="11"/>
  <c r="E74" i="11"/>
  <c r="E317" i="11"/>
  <c r="E112" i="11"/>
  <c r="E224" i="11"/>
  <c r="H332" i="11"/>
  <c r="I332" i="11" s="1"/>
  <c r="H387" i="11"/>
  <c r="I387" i="11" s="1"/>
  <c r="E435" i="11"/>
  <c r="H377" i="11"/>
  <c r="I377" i="11" s="1"/>
  <c r="E382" i="11"/>
  <c r="E404" i="11"/>
  <c r="E213" i="11"/>
  <c r="H60" i="11"/>
  <c r="I60" i="11" s="1"/>
  <c r="H337" i="11"/>
  <c r="I337" i="11" s="1"/>
  <c r="E240" i="11"/>
  <c r="H278" i="11"/>
  <c r="I278" i="11" s="1"/>
  <c r="E343" i="11"/>
  <c r="H228" i="11"/>
  <c r="I228" i="11" s="1"/>
  <c r="H251" i="11"/>
  <c r="I251" i="11" s="1"/>
  <c r="E400" i="11"/>
  <c r="H445" i="11"/>
  <c r="I445" i="11" s="1"/>
  <c r="H191" i="11"/>
  <c r="I191" i="11" s="1"/>
  <c r="E344" i="11"/>
  <c r="E416" i="11"/>
  <c r="E235" i="11"/>
  <c r="E370" i="11"/>
  <c r="E209" i="11"/>
  <c r="H434" i="11"/>
  <c r="I434" i="11" s="1"/>
  <c r="H99" i="11"/>
  <c r="I99" i="11" s="1"/>
  <c r="E120" i="11"/>
  <c r="E401" i="11"/>
  <c r="E412" i="11"/>
  <c r="H270" i="11"/>
  <c r="I270" i="11" s="1"/>
  <c r="E38" i="11"/>
  <c r="E465" i="11"/>
  <c r="E309" i="11"/>
  <c r="E133" i="11"/>
  <c r="H461" i="11"/>
  <c r="I461" i="11" s="1"/>
  <c r="H352" i="11"/>
  <c r="I352" i="11" s="1"/>
  <c r="H369" i="11"/>
  <c r="I369" i="11" s="1"/>
  <c r="H214" i="11"/>
  <c r="I214" i="11" s="1"/>
  <c r="E348" i="11"/>
  <c r="E46" i="11"/>
  <c r="H322" i="11"/>
  <c r="I322" i="11" s="1"/>
  <c r="E25" i="11"/>
  <c r="E73" i="11"/>
  <c r="H48" i="11"/>
  <c r="I48" i="11" s="1"/>
  <c r="E434" i="11"/>
  <c r="E43" i="11"/>
  <c r="E253" i="11"/>
  <c r="H192" i="11"/>
  <c r="I192" i="11" s="1"/>
  <c r="H53" i="11"/>
  <c r="I53" i="11" s="1"/>
  <c r="E375" i="11"/>
  <c r="H19" i="11"/>
  <c r="H284" i="11"/>
  <c r="I284" i="11" s="1"/>
  <c r="H106" i="11"/>
  <c r="I106" i="11" s="1"/>
  <c r="H263" i="11"/>
  <c r="I263" i="11" s="1"/>
  <c r="E61" i="11"/>
  <c r="H70" i="11"/>
  <c r="I70" i="11" s="1"/>
  <c r="E421" i="11"/>
  <c r="H375" i="11"/>
  <c r="I375" i="11" s="1"/>
  <c r="H373" i="11"/>
  <c r="I373" i="11" s="1"/>
  <c r="E144" i="11"/>
  <c r="H379" i="11"/>
  <c r="I379" i="11" s="1"/>
  <c r="E126" i="11"/>
  <c r="E59" i="11"/>
  <c r="H261" i="11"/>
  <c r="I261" i="11" s="1"/>
  <c r="E109" i="11"/>
  <c r="E277" i="11"/>
  <c r="H299" i="11"/>
  <c r="I299" i="11" s="1"/>
  <c r="H447" i="11"/>
  <c r="I447" i="11" s="1"/>
  <c r="E212" i="11"/>
  <c r="E57" i="11"/>
  <c r="H184" i="11"/>
  <c r="I184" i="11" s="1"/>
  <c r="H158" i="11"/>
  <c r="I158" i="11" s="1"/>
  <c r="E267" i="11"/>
  <c r="E298" i="11"/>
  <c r="E171" i="11"/>
  <c r="E304" i="11"/>
  <c r="E89" i="11"/>
  <c r="E369" i="11"/>
  <c r="H257" i="11"/>
  <c r="I257" i="11" s="1"/>
  <c r="H109" i="11"/>
  <c r="I109" i="11" s="1"/>
  <c r="E437" i="11"/>
  <c r="H186" i="11"/>
  <c r="I186" i="11" s="1"/>
  <c r="H458" i="11"/>
  <c r="I458" i="11" s="1"/>
  <c r="E70" i="11"/>
  <c r="H438" i="11"/>
  <c r="I438" i="11" s="1"/>
  <c r="H98" i="11"/>
  <c r="I98" i="11" s="1"/>
  <c r="E111" i="11"/>
  <c r="H180" i="11"/>
  <c r="I180" i="11" s="1"/>
  <c r="E411" i="11"/>
  <c r="H146" i="11"/>
  <c r="I146" i="11" s="1"/>
  <c r="H318" i="11"/>
  <c r="I318" i="11" s="1"/>
  <c r="H96" i="11"/>
  <c r="I96" i="11" s="1"/>
  <c r="H253" i="11"/>
  <c r="I253" i="11" s="1"/>
  <c r="E454" i="11"/>
  <c r="E284" i="11"/>
  <c r="H244" i="11"/>
  <c r="I244" i="11" s="1"/>
  <c r="E354" i="11"/>
  <c r="H439" i="11"/>
  <c r="I439" i="11" s="1"/>
  <c r="H460" i="11"/>
  <c r="I460" i="11" s="1"/>
  <c r="H389" i="11"/>
  <c r="I389" i="11" s="1"/>
  <c r="E179" i="11"/>
  <c r="E293" i="11"/>
  <c r="H462" i="11"/>
  <c r="I462" i="11" s="1"/>
  <c r="H72" i="11"/>
  <c r="I72" i="11" s="1"/>
  <c r="H366" i="11"/>
  <c r="I366" i="11" s="1"/>
  <c r="E295" i="11"/>
  <c r="H313" i="11"/>
  <c r="I313" i="11" s="1"/>
  <c r="H320" i="11"/>
  <c r="I320" i="11" s="1"/>
  <c r="H140" i="11"/>
  <c r="I140" i="11" s="1"/>
  <c r="E60" i="11"/>
  <c r="H398" i="11"/>
  <c r="I398" i="11" s="1"/>
  <c r="H205" i="11"/>
  <c r="I205" i="11" s="1"/>
  <c r="E183" i="11"/>
  <c r="E270" i="11"/>
  <c r="E88" i="11"/>
  <c r="E380" i="11"/>
  <c r="H365" i="11"/>
  <c r="I365" i="11" s="1"/>
  <c r="E64" i="11"/>
  <c r="E313" i="11"/>
  <c r="E198" i="11"/>
  <c r="H215" i="11"/>
  <c r="I215" i="11" s="1"/>
  <c r="H30" i="11"/>
  <c r="I30" i="11" s="1"/>
  <c r="H266" i="11"/>
  <c r="I266" i="11" s="1"/>
  <c r="E242" i="11"/>
  <c r="E186" i="11"/>
  <c r="H374" i="11"/>
  <c r="I374" i="11" s="1"/>
  <c r="E338" i="11"/>
  <c r="H421" i="11"/>
  <c r="I421" i="11" s="1"/>
  <c r="E231" i="11"/>
  <c r="E230" i="11"/>
  <c r="H63" i="11"/>
  <c r="I63" i="11" s="1"/>
  <c r="H401" i="11"/>
  <c r="I401" i="11" s="1"/>
  <c r="H264" i="11"/>
  <c r="I264" i="11" s="1"/>
  <c r="E371" i="11"/>
  <c r="E427" i="11"/>
  <c r="H157" i="11"/>
  <c r="I157" i="11" s="1"/>
  <c r="H312" i="11"/>
  <c r="I312" i="11" s="1"/>
  <c r="H262" i="11"/>
  <c r="I262" i="11" s="1"/>
  <c r="H219" i="11"/>
  <c r="I219" i="11" s="1"/>
  <c r="E216" i="11"/>
  <c r="E154" i="11"/>
  <c r="H64" i="11"/>
  <c r="I64" i="11" s="1"/>
  <c r="H451" i="11"/>
  <c r="I451" i="11" s="1"/>
  <c r="E245" i="11"/>
  <c r="E265" i="11"/>
  <c r="E360" i="11"/>
  <c r="H170" i="11"/>
  <c r="I170" i="11" s="1"/>
  <c r="H307" i="11"/>
  <c r="I307" i="11" s="1"/>
  <c r="E138" i="11"/>
  <c r="E243" i="11"/>
  <c r="H410" i="11"/>
  <c r="I410" i="11" s="1"/>
  <c r="H296" i="11"/>
  <c r="I296" i="11" s="1"/>
  <c r="H104" i="11"/>
  <c r="I104" i="11" s="1"/>
  <c r="H370" i="11"/>
  <c r="I370" i="11" s="1"/>
  <c r="E68" i="11"/>
  <c r="H131" i="11"/>
  <c r="I131" i="11" s="1"/>
  <c r="H37" i="11"/>
  <c r="I37" i="11" s="1"/>
  <c r="E394" i="11"/>
  <c r="H34" i="11"/>
  <c r="I34" i="11" s="1"/>
  <c r="E32" i="11"/>
  <c r="E376" i="11"/>
  <c r="E321" i="11"/>
  <c r="E50" i="11"/>
  <c r="E325" i="11"/>
  <c r="H172" i="11"/>
  <c r="I172" i="11" s="1"/>
  <c r="E276" i="11"/>
  <c r="H333" i="11"/>
  <c r="I333" i="11" s="1"/>
  <c r="H80" i="11"/>
  <c r="I80" i="11" s="1"/>
  <c r="E201" i="11"/>
  <c r="H247" i="11"/>
  <c r="I247" i="11" s="1"/>
  <c r="E350" i="11"/>
  <c r="H66" i="11"/>
  <c r="I66" i="11" s="1"/>
  <c r="H331" i="11"/>
  <c r="I331" i="11" s="1"/>
  <c r="H69" i="11"/>
  <c r="I69" i="11" s="1"/>
  <c r="H175" i="11"/>
  <c r="I175" i="11" s="1"/>
  <c r="E237" i="11"/>
  <c r="H54" i="11"/>
  <c r="I54" i="11" s="1"/>
  <c r="H329" i="11"/>
  <c r="I329" i="11" s="1"/>
  <c r="E33" i="11"/>
  <c r="H121" i="11"/>
  <c r="I121" i="11" s="1"/>
  <c r="E97" i="11"/>
  <c r="H142" i="11"/>
  <c r="I142" i="11" s="1"/>
  <c r="E148" i="11"/>
  <c r="E296" i="11"/>
  <c r="E196" i="11"/>
  <c r="H289" i="11"/>
  <c r="I289" i="11" s="1"/>
  <c r="H446" i="11"/>
  <c r="I446" i="11" s="1"/>
  <c r="H316" i="11"/>
  <c r="I316" i="11" s="1"/>
  <c r="H97" i="11"/>
  <c r="I97" i="11" s="1"/>
  <c r="H35" i="11"/>
  <c r="I35" i="11" s="1"/>
  <c r="H327" i="11"/>
  <c r="I327" i="11" s="1"/>
  <c r="H193" i="11"/>
  <c r="I193" i="11" s="1"/>
  <c r="E461" i="11"/>
  <c r="H382" i="11"/>
  <c r="I382" i="11" s="1"/>
  <c r="H349" i="11"/>
  <c r="I349" i="11" s="1"/>
  <c r="E34" i="11"/>
  <c r="E361" i="11"/>
  <c r="E269" i="11"/>
  <c r="E396" i="11"/>
  <c r="H265" i="11"/>
  <c r="I265" i="11" s="1"/>
  <c r="H91" i="11"/>
  <c r="I91" i="11" s="1"/>
  <c r="H259" i="11"/>
  <c r="I259" i="11" s="1"/>
  <c r="E332" i="11"/>
  <c r="H271" i="11"/>
  <c r="I271" i="11" s="1"/>
  <c r="H303" i="11"/>
  <c r="I303" i="11" s="1"/>
  <c r="H355" i="11"/>
  <c r="I355" i="11" s="1"/>
  <c r="H250" i="11"/>
  <c r="I250" i="11" s="1"/>
  <c r="E194" i="11"/>
  <c r="H364" i="11"/>
  <c r="I364" i="11" s="1"/>
  <c r="H408" i="11"/>
  <c r="I408" i="11" s="1"/>
  <c r="H430" i="11"/>
  <c r="I430" i="11" s="1"/>
  <c r="E135" i="11"/>
  <c r="H187" i="11"/>
  <c r="I187" i="11" s="1"/>
  <c r="H306" i="11"/>
  <c r="I306" i="11" s="1"/>
  <c r="E305" i="11"/>
  <c r="E450" i="11"/>
  <c r="H416" i="11"/>
  <c r="I416" i="11" s="1"/>
  <c r="H267" i="11"/>
  <c r="I267" i="11" s="1"/>
  <c r="H392" i="11"/>
  <c r="I392" i="11" s="1"/>
  <c r="H195" i="11"/>
  <c r="I195" i="11" s="1"/>
  <c r="H65" i="11"/>
  <c r="I65" i="11" s="1"/>
  <c r="E82" i="11"/>
  <c r="E351" i="11"/>
  <c r="H362" i="11"/>
  <c r="I362" i="11" s="1"/>
  <c r="H105" i="11"/>
  <c r="I105" i="11" s="1"/>
  <c r="E238" i="11"/>
  <c r="H275" i="11"/>
  <c r="I275" i="11" s="1"/>
  <c r="H45" i="11"/>
  <c r="I45" i="11" s="1"/>
  <c r="E455" i="11"/>
  <c r="H452" i="11"/>
  <c r="I452" i="11" s="1"/>
  <c r="H390" i="11"/>
  <c r="I390" i="11" s="1"/>
  <c r="E100" i="11"/>
  <c r="H168" i="11"/>
  <c r="I168" i="11" s="1"/>
  <c r="H281" i="11"/>
  <c r="I281" i="11" s="1"/>
  <c r="H114" i="11"/>
  <c r="I114" i="11" s="1"/>
  <c r="E397" i="11"/>
  <c r="H319" i="11"/>
  <c r="I319" i="11" s="1"/>
  <c r="E447" i="11"/>
  <c r="H188" i="11"/>
  <c r="I188" i="11" s="1"/>
  <c r="E433" i="11"/>
  <c r="E257" i="11"/>
  <c r="E165" i="11"/>
  <c r="H90" i="11"/>
  <c r="I90" i="11" s="1"/>
  <c r="H463" i="11"/>
  <c r="I463" i="11" s="1"/>
  <c r="H107" i="11"/>
  <c r="I107" i="11" s="1"/>
  <c r="E414" i="11"/>
  <c r="E319" i="11"/>
  <c r="H162" i="11"/>
  <c r="I162" i="11" s="1"/>
  <c r="E467" i="11"/>
  <c r="E223" i="11"/>
  <c r="H76" i="11"/>
  <c r="I76" i="11" s="1"/>
  <c r="E367" i="11"/>
  <c r="H56" i="11"/>
  <c r="I56" i="11" s="1"/>
  <c r="E384" i="11"/>
  <c r="H300" i="11"/>
  <c r="I300" i="11" s="1"/>
  <c r="H443" i="11"/>
  <c r="I443" i="11" s="1"/>
  <c r="H122" i="11"/>
  <c r="I122" i="11" s="1"/>
  <c r="E440" i="11"/>
  <c r="H202" i="11"/>
  <c r="I202" i="11" s="1"/>
  <c r="E364" i="11"/>
  <c r="H103" i="11"/>
  <c r="I103" i="11" s="1"/>
  <c r="E192" i="11"/>
  <c r="H174" i="11"/>
  <c r="I174" i="11" s="1"/>
  <c r="H441" i="11"/>
  <c r="I441" i="11" s="1"/>
  <c r="E86" i="11"/>
  <c r="H240" i="11"/>
  <c r="I240" i="11" s="1"/>
  <c r="E330" i="11"/>
  <c r="H26" i="11"/>
  <c r="I26" i="11" s="1"/>
  <c r="E84" i="11"/>
  <c r="E173" i="11"/>
  <c r="E172" i="11"/>
  <c r="E19" i="11"/>
  <c r="H305" i="11"/>
  <c r="I305" i="11" s="1"/>
  <c r="H385" i="11"/>
  <c r="I385" i="11" s="1"/>
  <c r="H335" i="11"/>
  <c r="I335" i="11" s="1"/>
  <c r="H456" i="11"/>
  <c r="I456" i="11" s="1"/>
  <c r="H384" i="11"/>
  <c r="I384" i="11" s="1"/>
  <c r="H428" i="11"/>
  <c r="I428" i="11" s="1"/>
  <c r="E20" i="11"/>
  <c r="H338" i="11"/>
  <c r="I338" i="11" s="1"/>
  <c r="E358" i="11"/>
  <c r="E203" i="11"/>
  <c r="E292" i="11"/>
  <c r="E47" i="11"/>
  <c r="E314" i="11"/>
  <c r="E185" i="11"/>
  <c r="E263" i="11"/>
  <c r="E72" i="11"/>
  <c r="H440" i="11"/>
  <c r="I440" i="11" s="1"/>
  <c r="E248" i="11"/>
  <c r="H116" i="11"/>
  <c r="I116" i="11" s="1"/>
  <c r="H425" i="11"/>
  <c r="I425" i="11" s="1"/>
  <c r="E66" i="11"/>
  <c r="E110" i="11"/>
  <c r="H431" i="11"/>
  <c r="I431" i="11" s="1"/>
  <c r="E353" i="11"/>
  <c r="E283" i="11"/>
  <c r="H137" i="11"/>
  <c r="I137" i="11" s="1"/>
  <c r="H459" i="11"/>
  <c r="I459" i="11" s="1"/>
  <c r="E363" i="11"/>
  <c r="E365" i="11"/>
  <c r="E385" i="11"/>
  <c r="E438" i="11"/>
  <c r="E417" i="11"/>
  <c r="E119" i="11"/>
  <c r="E180" i="11"/>
  <c r="H235" i="11"/>
  <c r="I235" i="11" s="1"/>
  <c r="E125" i="11"/>
  <c r="E229" i="11"/>
  <c r="E239" i="11"/>
  <c r="E102" i="11"/>
  <c r="E228" i="11"/>
  <c r="H464" i="11"/>
  <c r="I464" i="11" s="1"/>
  <c r="E124" i="11"/>
  <c r="E373" i="11"/>
  <c r="E452" i="11"/>
  <c r="E250" i="11"/>
  <c r="E90" i="11"/>
  <c r="H226" i="11"/>
  <c r="I226" i="11" s="1"/>
  <c r="E37" i="11"/>
  <c r="H252" i="11"/>
  <c r="I252" i="11" s="1"/>
  <c r="E189" i="11"/>
  <c r="H75" i="11"/>
  <c r="I75" i="11" s="1"/>
  <c r="H41" i="11"/>
  <c r="I41" i="11" s="1"/>
  <c r="H304" i="11"/>
  <c r="I304" i="11" s="1"/>
  <c r="H292" i="11"/>
  <c r="I292" i="11" s="1"/>
  <c r="H179" i="11"/>
  <c r="I179" i="11" s="1"/>
  <c r="H190" i="11"/>
  <c r="I190" i="11" s="1"/>
  <c r="E362" i="11"/>
  <c r="H376" i="11"/>
  <c r="I376" i="11" s="1"/>
  <c r="E272" i="11"/>
  <c r="H397" i="11"/>
  <c r="I397" i="11" s="1"/>
  <c r="H149" i="11"/>
  <c r="I149" i="11" s="1"/>
  <c r="E346" i="11"/>
  <c r="E285" i="11"/>
  <c r="H221" i="11"/>
  <c r="I221" i="11" s="1"/>
  <c r="H176" i="11"/>
  <c r="I176" i="11" s="1"/>
  <c r="E262" i="11"/>
  <c r="E128" i="11"/>
  <c r="H402" i="11"/>
  <c r="I402" i="11" s="1"/>
  <c r="E127" i="11"/>
  <c r="H227" i="11"/>
  <c r="I227" i="11" s="1"/>
  <c r="H44" i="11"/>
  <c r="I44" i="11" s="1"/>
  <c r="H380" i="11"/>
  <c r="I380" i="11" s="1"/>
  <c r="H426" i="11"/>
  <c r="I426" i="11" s="1"/>
  <c r="E166" i="11"/>
  <c r="E170" i="11"/>
  <c r="E449" i="11"/>
  <c r="H340" i="11"/>
  <c r="I340" i="11" s="1"/>
  <c r="H92" i="11"/>
  <c r="I92" i="11" s="1"/>
  <c r="H419" i="11"/>
  <c r="I419" i="11" s="1"/>
  <c r="H36" i="11"/>
  <c r="I36" i="11" s="1"/>
  <c r="E121" i="11"/>
  <c r="E395" i="11"/>
  <c r="E227" i="11"/>
  <c r="H444" i="11"/>
  <c r="I444" i="11" s="1"/>
  <c r="E21" i="11"/>
  <c r="H378" i="11"/>
  <c r="I378" i="11" s="1"/>
  <c r="E151" i="11"/>
  <c r="E349" i="11"/>
  <c r="E149" i="11"/>
  <c r="E366" i="11"/>
  <c r="H348" i="11"/>
  <c r="I348" i="11" s="1"/>
  <c r="E45" i="11"/>
  <c r="H20" i="11"/>
  <c r="I20" i="11" s="1"/>
  <c r="E294" i="11"/>
  <c r="E39" i="11"/>
  <c r="H395" i="11"/>
  <c r="I395" i="11" s="1"/>
  <c r="H361" i="11"/>
  <c r="I361" i="11" s="1"/>
  <c r="E436" i="11"/>
  <c r="H363" i="11"/>
  <c r="I363" i="11" s="1"/>
  <c r="E408" i="11"/>
  <c r="H21" i="11"/>
  <c r="I21" i="11" s="1"/>
  <c r="E387" i="11"/>
  <c r="H360" i="11"/>
  <c r="I360" i="11" s="1"/>
  <c r="H427" i="11"/>
  <c r="I427" i="11" s="1"/>
  <c r="E81" i="11"/>
  <c r="E381" i="11"/>
  <c r="H127" i="11"/>
  <c r="I127" i="11" s="1"/>
  <c r="E30" i="11"/>
  <c r="H242" i="11"/>
  <c r="I242" i="11" s="1"/>
  <c r="H346" i="11"/>
  <c r="I346" i="11" s="1"/>
  <c r="H287" i="11"/>
  <c r="I287" i="11" s="1"/>
  <c r="E247" i="11"/>
  <c r="E71" i="11"/>
  <c r="E23" i="11"/>
  <c r="E108" i="11"/>
  <c r="E123" i="11"/>
  <c r="H413" i="11"/>
  <c r="I413" i="11" s="1"/>
  <c r="H83" i="11"/>
  <c r="I83" i="11" s="1"/>
  <c r="H152" i="11"/>
  <c r="I152" i="11" s="1"/>
  <c r="E432" i="11"/>
  <c r="H455" i="11"/>
  <c r="I455" i="11" s="1"/>
  <c r="H367" i="11"/>
  <c r="I367" i="11" s="1"/>
  <c r="H274" i="11"/>
  <c r="I274" i="11" s="1"/>
  <c r="H324" i="11"/>
  <c r="I324" i="11" s="1"/>
  <c r="E352" i="11"/>
  <c r="H321" i="11"/>
  <c r="I321" i="11" s="1"/>
  <c r="E464" i="11"/>
  <c r="E271" i="11"/>
  <c r="H130" i="11"/>
  <c r="I130" i="11" s="1"/>
  <c r="H317" i="11"/>
  <c r="I317" i="11" s="1"/>
  <c r="H241" i="11"/>
  <c r="I241" i="11" s="1"/>
  <c r="E167" i="11"/>
  <c r="H129" i="11"/>
  <c r="I129" i="11" s="1"/>
  <c r="E130" i="11"/>
  <c r="H217" i="11"/>
  <c r="I217" i="11" s="1"/>
  <c r="E378" i="11"/>
  <c r="E98" i="11"/>
  <c r="E115" i="11"/>
  <c r="H239" i="11"/>
  <c r="I239" i="11" s="1"/>
  <c r="E402" i="11"/>
  <c r="E91" i="11"/>
  <c r="E77" i="11"/>
  <c r="E448" i="11"/>
  <c r="H468" i="11"/>
  <c r="I468" i="11" s="1"/>
  <c r="H178" i="11"/>
  <c r="I178" i="11" s="1"/>
  <c r="E49" i="11"/>
  <c r="E132" i="11"/>
  <c r="H163" i="11"/>
  <c r="I163" i="11" s="1"/>
  <c r="H40" i="11"/>
  <c r="I40" i="11" s="1"/>
  <c r="H84" i="11"/>
  <c r="I84" i="11" s="1"/>
  <c r="E174" i="11"/>
  <c r="H297" i="11"/>
  <c r="I297" i="11" s="1"/>
  <c r="H256" i="11"/>
  <c r="I256" i="11" s="1"/>
  <c r="H135" i="11"/>
  <c r="I135" i="11" s="1"/>
  <c r="H435" i="11"/>
  <c r="I435" i="11" s="1"/>
  <c r="E389" i="11"/>
  <c r="E139" i="11"/>
  <c r="E214" i="11"/>
  <c r="H358" i="11"/>
  <c r="I358" i="11" s="1"/>
  <c r="E393" i="11"/>
  <c r="H232" i="11"/>
  <c r="I232" i="11" s="1"/>
  <c r="E105" i="11"/>
  <c r="H102" i="11"/>
  <c r="I102" i="11" s="1"/>
  <c r="H341" i="11"/>
  <c r="I341" i="11" s="1"/>
  <c r="H55" i="11"/>
  <c r="I55" i="11" s="1"/>
  <c r="E347" i="11"/>
  <c r="H449" i="11"/>
  <c r="I449" i="11" s="1"/>
  <c r="E430" i="11"/>
  <c r="E329" i="11"/>
  <c r="E399" i="11"/>
  <c r="E457" i="11"/>
  <c r="H71" i="11"/>
  <c r="I71" i="11" s="1"/>
  <c r="H325" i="11"/>
  <c r="I325" i="11" s="1"/>
  <c r="H308" i="11"/>
  <c r="I308" i="11" s="1"/>
  <c r="E275" i="11"/>
  <c r="H388" i="11"/>
  <c r="I388" i="11" s="1"/>
  <c r="E357" i="11"/>
  <c r="H344" i="11"/>
  <c r="I344" i="11" s="1"/>
  <c r="H314" i="11"/>
  <c r="I314" i="11" s="1"/>
  <c r="E217" i="11"/>
  <c r="H295" i="11"/>
  <c r="I295" i="11" s="1"/>
  <c r="H31" i="11"/>
  <c r="I31" i="11" s="1"/>
  <c r="E114" i="11"/>
  <c r="H350" i="11"/>
  <c r="I350" i="11" s="1"/>
  <c r="H38" i="11"/>
  <c r="I38" i="11" s="1"/>
  <c r="H201" i="11"/>
  <c r="I201" i="11" s="1"/>
  <c r="H231" i="11"/>
  <c r="I231" i="11" s="1"/>
  <c r="H216" i="11"/>
  <c r="I216" i="11" s="1"/>
  <c r="E22" i="11"/>
  <c r="H412" i="11"/>
  <c r="I412" i="11" s="1"/>
  <c r="E419" i="11"/>
  <c r="E407" i="11"/>
  <c r="H120" i="11"/>
  <c r="I120" i="11" s="1"/>
  <c r="H139" i="11"/>
  <c r="I139" i="11" s="1"/>
  <c r="H145" i="11"/>
  <c r="I145" i="11" s="1"/>
  <c r="H372" i="11"/>
  <c r="I372" i="11" s="1"/>
  <c r="E268" i="11"/>
  <c r="H345" i="11"/>
  <c r="I345" i="11" s="1"/>
  <c r="E282" i="11"/>
  <c r="E244" i="11"/>
  <c r="H134" i="11"/>
  <c r="I134" i="11" s="1"/>
  <c r="H100" i="11"/>
  <c r="I100" i="11" s="1"/>
  <c r="E426" i="11"/>
  <c r="H418" i="11"/>
  <c r="I418" i="11" s="1"/>
  <c r="E195" i="11"/>
  <c r="E177" i="11"/>
  <c r="H204" i="11"/>
  <c r="I204" i="11" s="1"/>
  <c r="E256" i="11"/>
  <c r="H465" i="11"/>
  <c r="I465" i="11" s="1"/>
  <c r="E345" i="11"/>
  <c r="E422" i="11"/>
  <c r="E459" i="11"/>
  <c r="E409" i="11"/>
  <c r="H115" i="11"/>
  <c r="I115" i="11" s="1"/>
  <c r="H33" i="11"/>
  <c r="I33" i="11" s="1"/>
  <c r="E241" i="11"/>
  <c r="E55" i="11"/>
  <c r="H93" i="11"/>
  <c r="I93" i="11" s="1"/>
  <c r="E24" i="11"/>
  <c r="E322" i="11"/>
  <c r="E187" i="11"/>
  <c r="H169" i="11"/>
  <c r="I169" i="11" s="1"/>
  <c r="H310" i="11"/>
  <c r="I310" i="11" s="1"/>
  <c r="E31" i="11"/>
  <c r="H124" i="11"/>
  <c r="I124" i="11" s="1"/>
  <c r="E323" i="11"/>
  <c r="E379" i="11"/>
  <c r="H403" i="11"/>
  <c r="I403" i="11" s="1"/>
  <c r="H286" i="11"/>
  <c r="I286" i="11" s="1"/>
  <c r="E155" i="11"/>
  <c r="E225" i="11"/>
  <c r="E431" i="11"/>
  <c r="E202" i="11"/>
  <c r="H404" i="11"/>
  <c r="I404" i="11" s="1"/>
  <c r="E218" i="11"/>
  <c r="E92" i="11"/>
  <c r="H101" i="11"/>
  <c r="I101" i="11" s="1"/>
  <c r="H399" i="11"/>
  <c r="I399" i="11" s="1"/>
  <c r="H110" i="11"/>
  <c r="I110" i="11" s="1"/>
  <c r="H269" i="11"/>
  <c r="I269" i="11" s="1"/>
  <c r="H183" i="11"/>
  <c r="I183" i="11" s="1"/>
  <c r="H448" i="11"/>
  <c r="I448" i="11" s="1"/>
  <c r="H234" i="11"/>
  <c r="I234" i="11" s="1"/>
  <c r="E425" i="11"/>
  <c r="H94" i="11"/>
  <c r="I94" i="11" s="1"/>
  <c r="E258" i="11"/>
  <c r="H423" i="11"/>
  <c r="I423" i="11" s="1"/>
  <c r="E290" i="11"/>
  <c r="E141" i="11"/>
  <c r="H126" i="11"/>
  <c r="I126" i="11" s="1"/>
  <c r="H213" i="11"/>
  <c r="I213" i="11" s="1"/>
  <c r="H185" i="11"/>
  <c r="I185" i="11" s="1"/>
  <c r="H47" i="11"/>
  <c r="I47" i="11" s="1"/>
  <c r="H29" i="11"/>
  <c r="I29" i="11" s="1"/>
  <c r="H339" i="11"/>
  <c r="I339" i="11" s="1"/>
  <c r="H437" i="11"/>
  <c r="I437" i="11" s="1"/>
  <c r="E355" i="11"/>
  <c r="H197" i="11"/>
  <c r="I197" i="11" s="1"/>
  <c r="H189" i="11"/>
  <c r="I189" i="11" s="1"/>
  <c r="H467" i="11"/>
  <c r="I467" i="11" s="1"/>
  <c r="E178" i="11"/>
  <c r="H156" i="11"/>
  <c r="I156" i="11" s="1"/>
  <c r="E94" i="11"/>
  <c r="E208" i="11"/>
  <c r="H276" i="11"/>
  <c r="I276" i="11" s="1"/>
  <c r="E439" i="11"/>
  <c r="E222" i="11"/>
  <c r="E163" i="11"/>
  <c r="E288" i="11"/>
  <c r="E188" i="11"/>
  <c r="E142" i="11"/>
  <c r="H330" i="11"/>
  <c r="I330" i="11" s="1"/>
  <c r="E226" i="11"/>
  <c r="H238" i="11"/>
  <c r="I238" i="11" s="1"/>
  <c r="E445" i="11"/>
  <c r="H255" i="11"/>
  <c r="I255" i="11" s="1"/>
  <c r="E137" i="11"/>
  <c r="E301" i="11"/>
  <c r="E117" i="11"/>
  <c r="H336" i="11"/>
  <c r="I336" i="11" s="1"/>
  <c r="H150" i="11"/>
  <c r="I150" i="11" s="1"/>
  <c r="H160" i="11"/>
  <c r="I160" i="11" s="1"/>
  <c r="H57" i="11"/>
  <c r="I57" i="11" s="1"/>
  <c r="H249" i="11"/>
  <c r="I249" i="11" s="1"/>
  <c r="E340" i="11"/>
  <c r="E52" i="11"/>
  <c r="H153" i="11"/>
  <c r="I153" i="11" s="1"/>
  <c r="H248" i="11"/>
  <c r="I248" i="11" s="1"/>
  <c r="H68" i="11"/>
  <c r="I68" i="11" s="1"/>
  <c r="E280" i="11"/>
  <c r="E252" i="11"/>
  <c r="H277" i="11"/>
  <c r="I277" i="11" s="1"/>
  <c r="H154" i="11"/>
  <c r="I154" i="11" s="1"/>
  <c r="H342" i="11"/>
  <c r="I342" i="11" s="1"/>
  <c r="E456" i="11"/>
  <c r="H273" i="11"/>
  <c r="I273" i="11" s="1"/>
  <c r="H210" i="11"/>
  <c r="I210" i="11" s="1"/>
  <c r="E328" i="11"/>
  <c r="E403" i="11"/>
  <c r="E261" i="11"/>
  <c r="E451" i="11"/>
  <c r="E75" i="11"/>
  <c r="E159" i="11"/>
  <c r="E150" i="11"/>
  <c r="E386" i="11"/>
  <c r="N467" i="10"/>
  <c r="N46" i="10"/>
  <c r="N157" i="10"/>
  <c r="E15" i="10"/>
  <c r="E16" i="10" s="1"/>
  <c r="N449" i="10"/>
  <c r="N164" i="10"/>
  <c r="N233" i="10"/>
  <c r="N406" i="10"/>
  <c r="N214" i="10"/>
  <c r="N259" i="10"/>
  <c r="N450" i="11"/>
  <c r="N67" i="11"/>
  <c r="N258" i="10"/>
  <c r="N154" i="10" l="1"/>
  <c r="N125" i="10"/>
  <c r="N68" i="10"/>
  <c r="N97" i="10"/>
  <c r="N51" i="10"/>
  <c r="N414" i="10"/>
  <c r="N146" i="10"/>
  <c r="N405" i="10"/>
  <c r="N147" i="10"/>
  <c r="N186" i="10"/>
  <c r="N409" i="10"/>
  <c r="N318" i="10"/>
  <c r="N159" i="10"/>
  <c r="N133" i="10"/>
  <c r="N424" i="10"/>
  <c r="N138" i="10"/>
  <c r="N191" i="10"/>
  <c r="N151" i="10"/>
  <c r="N84" i="10"/>
  <c r="N454" i="10"/>
  <c r="N189" i="10"/>
  <c r="N389" i="10"/>
  <c r="N248" i="10"/>
  <c r="N466" i="10"/>
  <c r="N112" i="10"/>
  <c r="N168" i="10"/>
  <c r="N91" i="10"/>
  <c r="N372" i="10"/>
  <c r="N85" i="10"/>
  <c r="N57" i="10"/>
  <c r="N98" i="10"/>
  <c r="N115" i="10"/>
  <c r="N438" i="10"/>
  <c r="N304" i="10"/>
  <c r="N67" i="10"/>
  <c r="N294" i="10"/>
  <c r="N262" i="10"/>
  <c r="N226" i="10"/>
  <c r="N99" i="10"/>
  <c r="N106" i="10"/>
  <c r="N330" i="10"/>
  <c r="N376" i="10"/>
  <c r="N312" i="10"/>
  <c r="N71" i="10"/>
  <c r="N136" i="10"/>
  <c r="N377" i="10"/>
  <c r="N400" i="10"/>
  <c r="N153" i="10"/>
  <c r="N356" i="10"/>
  <c r="N32" i="10"/>
  <c r="N240" i="10"/>
  <c r="N116" i="10"/>
  <c r="N108" i="10"/>
  <c r="N90" i="10"/>
  <c r="N166" i="10"/>
  <c r="N247" i="10"/>
  <c r="N152" i="10"/>
  <c r="N148" i="10"/>
  <c r="N416" i="10"/>
  <c r="N382" i="10"/>
  <c r="N399" i="10"/>
  <c r="N305" i="10"/>
  <c r="N296" i="10"/>
  <c r="N232" i="10"/>
  <c r="N118" i="10"/>
  <c r="N468" i="10"/>
  <c r="N238" i="10"/>
  <c r="N63" i="10"/>
  <c r="N279" i="10"/>
  <c r="N131" i="10"/>
  <c r="N254" i="10"/>
  <c r="N217" i="10"/>
  <c r="N393" i="10"/>
  <c r="N107" i="10"/>
  <c r="N299" i="10"/>
  <c r="N89" i="10"/>
  <c r="N391" i="10"/>
  <c r="N387" i="10"/>
  <c r="N310" i="10"/>
  <c r="N184" i="10"/>
  <c r="N208" i="10"/>
  <c r="N404" i="10"/>
  <c r="N445" i="10"/>
  <c r="N231" i="10"/>
  <c r="N42" i="10"/>
  <c r="N27" i="10"/>
  <c r="N169" i="10"/>
  <c r="N205" i="10"/>
  <c r="N58" i="10"/>
  <c r="N436" i="10"/>
  <c r="N66" i="10"/>
  <c r="N43" i="10"/>
  <c r="N176" i="10"/>
  <c r="N210" i="10"/>
  <c r="N447" i="10"/>
  <c r="N402" i="10"/>
  <c r="N295" i="10"/>
  <c r="N444" i="10"/>
  <c r="N239" i="10"/>
  <c r="N418" i="10"/>
  <c r="N72" i="10"/>
  <c r="N379" i="10"/>
  <c r="N264" i="10"/>
  <c r="N334" i="10"/>
  <c r="N30" i="10"/>
  <c r="N420" i="10"/>
  <c r="N277" i="10"/>
  <c r="N88" i="10"/>
  <c r="N284" i="10"/>
  <c r="N216" i="10"/>
  <c r="N265" i="10"/>
  <c r="N117" i="10"/>
  <c r="N227" i="10"/>
  <c r="N102" i="10"/>
  <c r="N203" i="10"/>
  <c r="N182" i="10"/>
  <c r="N234" i="10"/>
  <c r="N235" i="10"/>
  <c r="N408" i="10"/>
  <c r="N371" i="10"/>
  <c r="N82" i="10"/>
  <c r="N392" i="10"/>
  <c r="N253" i="10"/>
  <c r="N419" i="10"/>
  <c r="N421" i="10"/>
  <c r="N422" i="10"/>
  <c r="N126" i="10"/>
  <c r="N293" i="10"/>
  <c r="N103" i="10"/>
  <c r="N323" i="10"/>
  <c r="N465" i="10"/>
  <c r="N59" i="10"/>
  <c r="N156" i="10"/>
  <c r="N65" i="10"/>
  <c r="N460" i="10"/>
  <c r="N41" i="10"/>
  <c r="N347" i="10"/>
  <c r="N78" i="10"/>
  <c r="N36" i="10"/>
  <c r="N56" i="10"/>
  <c r="N263" i="10"/>
  <c r="N439" i="10"/>
  <c r="N360" i="10"/>
  <c r="N257" i="10"/>
  <c r="N324" i="10"/>
  <c r="N76" i="10"/>
  <c r="N321" i="10"/>
  <c r="N198" i="10"/>
  <c r="N458" i="10"/>
  <c r="N190" i="10"/>
  <c r="N425" i="10"/>
  <c r="N289" i="10"/>
  <c r="N220" i="10"/>
  <c r="N335" i="10"/>
  <c r="N61" i="10"/>
  <c r="N204" i="10"/>
  <c r="N144" i="10"/>
  <c r="N139" i="10"/>
  <c r="N311" i="10"/>
  <c r="N252" i="10"/>
  <c r="N314" i="10"/>
  <c r="N114" i="10"/>
  <c r="N357" i="10"/>
  <c r="N443" i="10"/>
  <c r="N178" i="10"/>
  <c r="N95" i="10"/>
  <c r="N440" i="10"/>
  <c r="N411" i="10"/>
  <c r="N413" i="10"/>
  <c r="N121" i="10"/>
  <c r="N457" i="10"/>
  <c r="N354" i="10"/>
  <c r="N329" i="10"/>
  <c r="N276" i="10"/>
  <c r="N415" i="10"/>
  <c r="N196" i="10"/>
  <c r="N396" i="10"/>
  <c r="N426" i="10"/>
  <c r="N33" i="10"/>
  <c r="N401" i="10"/>
  <c r="N237" i="10"/>
  <c r="N326" i="10"/>
  <c r="N339" i="10"/>
  <c r="N271" i="10"/>
  <c r="N368" i="10"/>
  <c r="N394" i="10"/>
  <c r="N344" i="10"/>
  <c r="N322" i="10"/>
  <c r="N366" i="10"/>
  <c r="N180" i="10"/>
  <c r="N185" i="10"/>
  <c r="N452" i="10"/>
  <c r="N455" i="10"/>
  <c r="N49" i="10"/>
  <c r="N174" i="10"/>
  <c r="N342" i="10"/>
  <c r="N20" i="10"/>
  <c r="N75" i="10"/>
  <c r="N104" i="10"/>
  <c r="N369" i="10"/>
  <c r="N120" i="10"/>
  <c r="N50" i="10"/>
  <c r="N245" i="10"/>
  <c r="N365" i="10"/>
  <c r="N101" i="10"/>
  <c r="N45" i="10"/>
  <c r="N374" i="10"/>
  <c r="N333" i="10"/>
  <c r="N272" i="10"/>
  <c r="N48" i="10"/>
  <c r="N74" i="10"/>
  <c r="N73" i="10"/>
  <c r="N341" i="10"/>
  <c r="N22" i="10"/>
  <c r="N39" i="10"/>
  <c r="N407" i="10"/>
  <c r="N69" i="10"/>
  <c r="N170" i="10"/>
  <c r="N34" i="10"/>
  <c r="N242" i="10"/>
  <c r="N223" i="10"/>
  <c r="N286" i="10"/>
  <c r="N243" i="10"/>
  <c r="N442" i="10"/>
  <c r="N111" i="10"/>
  <c r="N175" i="10"/>
  <c r="N348" i="10"/>
  <c r="N373" i="10"/>
  <c r="N430" i="10"/>
  <c r="N315" i="10"/>
  <c r="N370" i="10"/>
  <c r="N96" i="10"/>
  <c r="N150" i="10"/>
  <c r="N122" i="10"/>
  <c r="N162" i="10"/>
  <c r="N290" i="10"/>
  <c r="N313" i="10"/>
  <c r="N390" i="10"/>
  <c r="N236" i="10"/>
  <c r="N412" i="10"/>
  <c r="N385" i="10"/>
  <c r="N403" i="10"/>
  <c r="N79" i="10"/>
  <c r="N158" i="10"/>
  <c r="N328" i="10"/>
  <c r="N325" i="10"/>
  <c r="N40" i="10"/>
  <c r="N179" i="10"/>
  <c r="N300" i="10"/>
  <c r="N187" i="10"/>
  <c r="N280" i="10"/>
  <c r="N461" i="10"/>
  <c r="N86" i="10"/>
  <c r="N349" i="10"/>
  <c r="N160" i="10"/>
  <c r="N358" i="10"/>
  <c r="N129" i="10"/>
  <c r="N303" i="10"/>
  <c r="N437" i="10"/>
  <c r="N453" i="10"/>
  <c r="N308" i="10"/>
  <c r="N249" i="10"/>
  <c r="N161" i="10"/>
  <c r="N456" i="10"/>
  <c r="N173" i="10"/>
  <c r="N130" i="10"/>
  <c r="N94" i="10"/>
  <c r="N251" i="10"/>
  <c r="N427" i="10"/>
  <c r="N266" i="10"/>
  <c r="N47" i="10"/>
  <c r="N25" i="10"/>
  <c r="N211" i="10"/>
  <c r="N269" i="10"/>
  <c r="N459" i="10"/>
  <c r="N201" i="10"/>
  <c r="N83" i="10"/>
  <c r="N225" i="10"/>
  <c r="N380" i="10"/>
  <c r="N275" i="10"/>
  <c r="N145" i="10"/>
  <c r="N55" i="10"/>
  <c r="N337" i="10"/>
  <c r="N316" i="10"/>
  <c r="N320" i="10"/>
  <c r="N193" i="10"/>
  <c r="N230" i="10"/>
  <c r="N435" i="10"/>
  <c r="N319" i="10"/>
  <c r="N345" i="10"/>
  <c r="N149" i="10"/>
  <c r="N109" i="10"/>
  <c r="N155" i="10"/>
  <c r="N346" i="10"/>
  <c r="N434" i="10"/>
  <c r="N309" i="10"/>
  <c r="N100" i="10"/>
  <c r="N273" i="10"/>
  <c r="N278" i="10"/>
  <c r="N398" i="10"/>
  <c r="N270" i="10"/>
  <c r="N194" i="10"/>
  <c r="N302" i="10"/>
  <c r="N268" i="10"/>
  <c r="N384" i="10"/>
  <c r="N70" i="10"/>
  <c r="N244" i="10"/>
  <c r="N44" i="10"/>
  <c r="N297" i="10"/>
  <c r="N29" i="10"/>
  <c r="N463" i="10"/>
  <c r="N222" i="10"/>
  <c r="N431" i="10"/>
  <c r="N81" i="10"/>
  <c r="N92" i="10"/>
  <c r="N446" i="10"/>
  <c r="N306" i="10"/>
  <c r="N60" i="10"/>
  <c r="N281" i="10"/>
  <c r="N200" i="10"/>
  <c r="N364" i="10"/>
  <c r="N195" i="10"/>
  <c r="N21" i="10"/>
  <c r="N298" i="10"/>
  <c r="N172" i="10"/>
  <c r="N317" i="10"/>
  <c r="N388" i="10"/>
  <c r="N429" i="10"/>
  <c r="N260" i="10"/>
  <c r="N127" i="10"/>
  <c r="N37" i="10"/>
  <c r="N331" i="10"/>
  <c r="N261" i="10"/>
  <c r="N110" i="10"/>
  <c r="N23" i="10"/>
  <c r="N219" i="10"/>
  <c r="N283" i="10"/>
  <c r="N464" i="10"/>
  <c r="N143" i="10"/>
  <c r="N24" i="10"/>
  <c r="N336" i="10"/>
  <c r="N52" i="10"/>
  <c r="N119" i="10"/>
  <c r="N209" i="10"/>
  <c r="N350" i="10"/>
  <c r="N340" i="10"/>
  <c r="N246" i="10"/>
  <c r="N359" i="10"/>
  <c r="N135" i="10"/>
  <c r="N381" i="10"/>
  <c r="N410" i="10"/>
  <c r="N417" i="10"/>
  <c r="N124" i="10"/>
  <c r="N167" i="10"/>
  <c r="N105" i="10"/>
  <c r="N19" i="10"/>
  <c r="N134" i="10"/>
  <c r="N54" i="10"/>
  <c r="N301" i="10"/>
  <c r="N351" i="10"/>
  <c r="N206" i="10"/>
  <c r="N229" i="10"/>
  <c r="N192" i="10"/>
  <c r="N332" i="10"/>
  <c r="N228" i="10"/>
  <c r="N181" i="10"/>
  <c r="N137" i="10"/>
  <c r="N433" i="10"/>
  <c r="N141" i="10"/>
  <c r="N215" i="10"/>
  <c r="N450" i="10"/>
  <c r="N451" i="10"/>
  <c r="N183" i="10"/>
  <c r="N38" i="10"/>
  <c r="N171" i="10"/>
  <c r="N367" i="10"/>
  <c r="N282" i="10"/>
  <c r="N307" i="10"/>
  <c r="N93" i="10"/>
  <c r="N343" i="10"/>
  <c r="N140" i="10"/>
  <c r="N432" i="10"/>
  <c r="N383" i="10"/>
  <c r="N469" i="10"/>
  <c r="N188" i="10"/>
  <c r="N177" i="10"/>
  <c r="N132" i="10"/>
  <c r="N338" i="10"/>
  <c r="N428" i="10"/>
  <c r="N28" i="10"/>
  <c r="N241" i="10"/>
  <c r="N255" i="10"/>
  <c r="N62" i="10"/>
  <c r="N197" i="10"/>
  <c r="N77" i="10"/>
  <c r="N287" i="10"/>
  <c r="N35" i="10"/>
  <c r="N163" i="10"/>
  <c r="N31" i="10"/>
  <c r="N213" i="10"/>
  <c r="N362" i="10"/>
  <c r="N87" i="10"/>
  <c r="N291" i="10"/>
  <c r="N441" i="10"/>
  <c r="N363" i="10"/>
  <c r="N292" i="10"/>
  <c r="N285" i="10"/>
  <c r="N462" i="10"/>
  <c r="N395" i="10"/>
  <c r="N378" i="10"/>
  <c r="N352" i="10"/>
  <c r="N64" i="10"/>
  <c r="N423" i="10"/>
  <c r="N53" i="10"/>
  <c r="N397" i="10"/>
  <c r="N327" i="10"/>
  <c r="N202" i="10"/>
  <c r="N250" i="10"/>
  <c r="N123" i="10"/>
  <c r="N207" i="10"/>
  <c r="N26" i="10"/>
  <c r="N142" i="10"/>
  <c r="N386" i="10"/>
  <c r="N375" i="10"/>
  <c r="N113" i="10"/>
  <c r="N256" i="10"/>
  <c r="N224" i="10"/>
  <c r="N355" i="10"/>
  <c r="N353" i="10"/>
  <c r="N165" i="10"/>
  <c r="N212" i="10"/>
  <c r="N80" i="10"/>
  <c r="N361" i="10"/>
  <c r="N218" i="10"/>
  <c r="N221" i="10"/>
  <c r="N274" i="10"/>
  <c r="N128" i="10"/>
  <c r="N448" i="10"/>
  <c r="N199" i="10"/>
  <c r="I19" i="11"/>
  <c r="N19" i="11"/>
  <c r="N61" i="11"/>
  <c r="N151" i="11"/>
  <c r="N23" i="11"/>
  <c r="N246" i="11"/>
  <c r="N86" i="11"/>
  <c r="N298" i="11"/>
  <c r="N260" i="11"/>
  <c r="N280" i="11"/>
  <c r="N420" i="11"/>
  <c r="N343" i="11"/>
  <c r="N24" i="11"/>
  <c r="N42" i="11"/>
  <c r="N85" i="11"/>
  <c r="N141" i="11"/>
  <c r="N270" i="11"/>
  <c r="N119" i="11"/>
  <c r="N51" i="11"/>
  <c r="N79" i="11"/>
  <c r="N469" i="11"/>
  <c r="N406" i="11"/>
  <c r="N454" i="11"/>
  <c r="N177" i="11"/>
  <c r="N25" i="11"/>
  <c r="N46" i="11"/>
  <c r="N112" i="11"/>
  <c r="N272" i="11"/>
  <c r="N258" i="11"/>
  <c r="N245" i="11"/>
  <c r="N108" i="11"/>
  <c r="N144" i="11"/>
  <c r="N391" i="11"/>
  <c r="N405" i="11"/>
  <c r="N373" i="11"/>
  <c r="N351" i="11"/>
  <c r="N429" i="11"/>
  <c r="N411" i="11"/>
  <c r="N95" i="11"/>
  <c r="N74" i="11"/>
  <c r="N279" i="11"/>
  <c r="N165" i="11"/>
  <c r="N347" i="11"/>
  <c r="N87" i="11"/>
  <c r="N200" i="11"/>
  <c r="N224" i="11"/>
  <c r="N247" i="11"/>
  <c r="N282" i="11"/>
  <c r="N208" i="11"/>
  <c r="N453" i="11"/>
  <c r="N155" i="11"/>
  <c r="N212" i="11"/>
  <c r="N315" i="11"/>
  <c r="N393" i="11"/>
  <c r="N222" i="11"/>
  <c r="N323" i="11"/>
  <c r="N326" i="11"/>
  <c r="N415" i="11"/>
  <c r="N118" i="11"/>
  <c r="N309" i="11"/>
  <c r="N218" i="11"/>
  <c r="N117" i="11"/>
  <c r="N173" i="11"/>
  <c r="N236" i="11"/>
  <c r="N28" i="11"/>
  <c r="N52" i="11"/>
  <c r="N76" i="11"/>
  <c r="N407" i="11"/>
  <c r="N223" i="11"/>
  <c r="N32" i="11"/>
  <c r="N396" i="11"/>
  <c r="N220" i="11"/>
  <c r="N136" i="11"/>
  <c r="N167" i="11"/>
  <c r="N394" i="11"/>
  <c r="N207" i="11"/>
  <c r="N43" i="11"/>
  <c r="N205" i="11"/>
  <c r="N143" i="11"/>
  <c r="N262" i="11"/>
  <c r="N301" i="11"/>
  <c r="N123" i="11"/>
  <c r="N409" i="11"/>
  <c r="N237" i="11"/>
  <c r="N196" i="11"/>
  <c r="N184" i="11"/>
  <c r="N49" i="11"/>
  <c r="N209" i="11"/>
  <c r="N268" i="11"/>
  <c r="N233" i="11"/>
  <c r="N194" i="11"/>
  <c r="N457" i="11"/>
  <c r="N133" i="11"/>
  <c r="N35" i="11"/>
  <c r="N283" i="11"/>
  <c r="N214" i="11"/>
  <c r="N159" i="11"/>
  <c r="N60" i="11"/>
  <c r="N96" i="11"/>
  <c r="N58" i="11"/>
  <c r="N161" i="11"/>
  <c r="N383" i="11"/>
  <c r="N417" i="11"/>
  <c r="N408" i="11"/>
  <c r="N22" i="11"/>
  <c r="N243" i="11"/>
  <c r="N410" i="11"/>
  <c r="N452" i="11"/>
  <c r="N337" i="11"/>
  <c r="N328" i="11"/>
  <c r="N166" i="11"/>
  <c r="N442" i="11"/>
  <c r="N433" i="11"/>
  <c r="N353" i="11"/>
  <c r="N186" i="11"/>
  <c r="N111" i="11"/>
  <c r="N354" i="11"/>
  <c r="N386" i="11"/>
  <c r="N203" i="11"/>
  <c r="N199" i="11"/>
  <c r="N39" i="11"/>
  <c r="N254" i="11"/>
  <c r="N206" i="11"/>
  <c r="N370" i="11"/>
  <c r="N445" i="11"/>
  <c r="N329" i="11"/>
  <c r="N191" i="11"/>
  <c r="N422" i="11"/>
  <c r="N267" i="11"/>
  <c r="N195" i="11"/>
  <c r="N398" i="11"/>
  <c r="N400" i="11"/>
  <c r="N318" i="11"/>
  <c r="N356" i="11"/>
  <c r="N369" i="11"/>
  <c r="N219" i="11"/>
  <c r="N202" i="11"/>
  <c r="N198" i="11"/>
  <c r="N384" i="11"/>
  <c r="N365" i="11"/>
  <c r="N54" i="11"/>
  <c r="N368" i="11"/>
  <c r="N390" i="11"/>
  <c r="N428" i="11"/>
  <c r="N34" i="11"/>
  <c r="N50" i="11"/>
  <c r="N291" i="11"/>
  <c r="N392" i="11"/>
  <c r="N114" i="11"/>
  <c r="N461" i="11"/>
  <c r="N348" i="11"/>
  <c r="N120" i="11"/>
  <c r="N109" i="11"/>
  <c r="N460" i="11"/>
  <c r="N215" i="11"/>
  <c r="N316" i="11"/>
  <c r="N251" i="11"/>
  <c r="N334" i="11"/>
  <c r="N131" i="11"/>
  <c r="N443" i="11"/>
  <c r="N456" i="11"/>
  <c r="N211" i="11"/>
  <c r="N335" i="11"/>
  <c r="N170" i="11"/>
  <c r="N349" i="11"/>
  <c r="N20" i="11"/>
  <c r="N138" i="11"/>
  <c r="N288" i="11"/>
  <c r="N121" i="11"/>
  <c r="N285" i="11"/>
  <c r="N389" i="11"/>
  <c r="N352" i="11"/>
  <c r="N77" i="11"/>
  <c r="N332" i="11"/>
  <c r="N381" i="11"/>
  <c r="N446" i="11"/>
  <c r="N157" i="11"/>
  <c r="N188" i="11"/>
  <c r="N164" i="11"/>
  <c r="N72" i="11"/>
  <c r="N300" i="11"/>
  <c r="N359" i="11"/>
  <c r="N140" i="11"/>
  <c r="N385" i="11"/>
  <c r="N382" i="11"/>
  <c r="N244" i="11"/>
  <c r="N275" i="11"/>
  <c r="N375" i="11"/>
  <c r="N70" i="11"/>
  <c r="N225" i="11"/>
  <c r="N439" i="11"/>
  <c r="N434" i="11"/>
  <c r="N105" i="11"/>
  <c r="N98" i="11"/>
  <c r="N97" i="11"/>
  <c r="N192" i="11"/>
  <c r="N303" i="11"/>
  <c r="N88" i="11"/>
  <c r="N129" i="11"/>
  <c r="N281" i="11"/>
  <c r="N26" i="11"/>
  <c r="N259" i="11"/>
  <c r="N340" i="11"/>
  <c r="N380" i="11"/>
  <c r="N421" i="11"/>
  <c r="N306" i="11"/>
  <c r="N175" i="11"/>
  <c r="N379" i="11"/>
  <c r="N250" i="11"/>
  <c r="N426" i="11"/>
  <c r="N229" i="11"/>
  <c r="N299" i="11"/>
  <c r="N416" i="11"/>
  <c r="N53" i="11"/>
  <c r="N447" i="11"/>
  <c r="N312" i="11"/>
  <c r="N230" i="11"/>
  <c r="N364" i="11"/>
  <c r="N256" i="11"/>
  <c r="N414" i="11"/>
  <c r="N73" i="11"/>
  <c r="N338" i="11"/>
  <c r="N125" i="11"/>
  <c r="N47" i="11"/>
  <c r="N228" i="11"/>
  <c r="N293" i="11"/>
  <c r="N296" i="11"/>
  <c r="N27" i="11"/>
  <c r="N424" i="11"/>
  <c r="N37" i="11"/>
  <c r="N147" i="11"/>
  <c r="N302" i="11"/>
  <c r="N319" i="11"/>
  <c r="N122" i="11"/>
  <c r="N371" i="11"/>
  <c r="N257" i="11"/>
  <c r="N59" i="11"/>
  <c r="N103" i="11"/>
  <c r="N436" i="11"/>
  <c r="N158" i="11"/>
  <c r="N278" i="11"/>
  <c r="N322" i="11"/>
  <c r="N311" i="11"/>
  <c r="N451" i="11"/>
  <c r="N128" i="11"/>
  <c r="N66" i="11"/>
  <c r="N41" i="11"/>
  <c r="N284" i="11"/>
  <c r="N187" i="11"/>
  <c r="N181" i="11"/>
  <c r="N62" i="11"/>
  <c r="N327" i="11"/>
  <c r="N430" i="11"/>
  <c r="N387" i="11"/>
  <c r="N441" i="11"/>
  <c r="N113" i="11"/>
  <c r="N104" i="11"/>
  <c r="N90" i="11"/>
  <c r="N148" i="11"/>
  <c r="N171" i="11"/>
  <c r="N290" i="11"/>
  <c r="N261" i="11"/>
  <c r="N297" i="11"/>
  <c r="N362" i="11"/>
  <c r="N264" i="11"/>
  <c r="N458" i="11"/>
  <c r="N401" i="11"/>
  <c r="N78" i="11"/>
  <c r="N366" i="11"/>
  <c r="N265" i="11"/>
  <c r="N305" i="11"/>
  <c r="N463" i="11"/>
  <c r="N162" i="11"/>
  <c r="N81" i="11"/>
  <c r="N142" i="11"/>
  <c r="N89" i="11"/>
  <c r="N462" i="11"/>
  <c r="N357" i="11"/>
  <c r="N333" i="11"/>
  <c r="N69" i="11"/>
  <c r="N99" i="11"/>
  <c r="N48" i="11"/>
  <c r="N80" i="11"/>
  <c r="N45" i="11"/>
  <c r="N240" i="11"/>
  <c r="N377" i="11"/>
  <c r="N132" i="11"/>
  <c r="N271" i="11"/>
  <c r="N174" i="11"/>
  <c r="N331" i="11"/>
  <c r="N294" i="11"/>
  <c r="N180" i="11"/>
  <c r="N289" i="11"/>
  <c r="N172" i="11"/>
  <c r="N107" i="11"/>
  <c r="N320" i="11"/>
  <c r="N63" i="11"/>
  <c r="N263" i="11"/>
  <c r="N65" i="11"/>
  <c r="N91" i="11"/>
  <c r="N432" i="11"/>
  <c r="N82" i="11"/>
  <c r="N313" i="11"/>
  <c r="N307" i="11"/>
  <c r="N438" i="11"/>
  <c r="N355" i="11"/>
  <c r="N308" i="11"/>
  <c r="N193" i="11"/>
  <c r="N146" i="11"/>
  <c r="N266" i="11"/>
  <c r="N106" i="11"/>
  <c r="N64" i="11"/>
  <c r="N56" i="11"/>
  <c r="N168" i="11"/>
  <c r="N182" i="11"/>
  <c r="N253" i="11"/>
  <c r="N30" i="11"/>
  <c r="N466" i="11"/>
  <c r="N374" i="11"/>
  <c r="N217" i="11"/>
  <c r="N139" i="11"/>
  <c r="N455" i="11"/>
  <c r="N154" i="11"/>
  <c r="N135" i="11"/>
  <c r="N339" i="11"/>
  <c r="N71" i="11"/>
  <c r="N152" i="11"/>
  <c r="N361" i="11"/>
  <c r="N376" i="11"/>
  <c r="N304" i="11"/>
  <c r="N325" i="11"/>
  <c r="N235" i="11"/>
  <c r="N435" i="11"/>
  <c r="N395" i="11"/>
  <c r="N116" i="11"/>
  <c r="N344" i="11"/>
  <c r="N314" i="11"/>
  <c r="N292" i="11"/>
  <c r="N115" i="11"/>
  <c r="N238" i="11"/>
  <c r="N145" i="11"/>
  <c r="N110" i="11"/>
  <c r="N149" i="11"/>
  <c r="N239" i="11"/>
  <c r="N137" i="11"/>
  <c r="N449" i="11"/>
  <c r="N367" i="11"/>
  <c r="N83" i="11"/>
  <c r="N427" i="11"/>
  <c r="N55" i="11"/>
  <c r="N221" i="11"/>
  <c r="N363" i="11"/>
  <c r="N231" i="11"/>
  <c r="N419" i="11"/>
  <c r="N127" i="11"/>
  <c r="N31" i="11"/>
  <c r="N321" i="11"/>
  <c r="N226" i="11"/>
  <c r="N360" i="11"/>
  <c r="N431" i="11"/>
  <c r="N402" i="11"/>
  <c r="N134" i="11"/>
  <c r="N464" i="11"/>
  <c r="N38" i="11"/>
  <c r="N418" i="11"/>
  <c r="N75" i="11"/>
  <c r="N241" i="11"/>
  <c r="N465" i="11"/>
  <c r="N190" i="11"/>
  <c r="N178" i="11"/>
  <c r="N84" i="11"/>
  <c r="N412" i="11"/>
  <c r="N440" i="11"/>
  <c r="N425" i="11"/>
  <c r="N130" i="11"/>
  <c r="N102" i="11"/>
  <c r="N388" i="11"/>
  <c r="N468" i="11"/>
  <c r="N413" i="11"/>
  <c r="N179" i="11"/>
  <c r="N252" i="11"/>
  <c r="N227" i="11"/>
  <c r="N317" i="11"/>
  <c r="N346" i="11"/>
  <c r="N350" i="11"/>
  <c r="N21" i="11"/>
  <c r="N444" i="11"/>
  <c r="N100" i="11"/>
  <c r="N36" i="11"/>
  <c r="N176" i="11"/>
  <c r="N216" i="11"/>
  <c r="N295" i="11"/>
  <c r="N378" i="11"/>
  <c r="N242" i="11"/>
  <c r="N358" i="11"/>
  <c r="N459" i="11"/>
  <c r="N232" i="11"/>
  <c r="N201" i="11"/>
  <c r="N287" i="11"/>
  <c r="N324" i="11"/>
  <c r="N372" i="11"/>
  <c r="N397" i="11"/>
  <c r="N44" i="11"/>
  <c r="N204" i="11"/>
  <c r="N40" i="11"/>
  <c r="N274" i="11"/>
  <c r="N345" i="11"/>
  <c r="N163" i="11"/>
  <c r="N341" i="11"/>
  <c r="N92" i="11"/>
  <c r="N399" i="11"/>
  <c r="N29" i="11"/>
  <c r="N255" i="11"/>
  <c r="N342" i="11"/>
  <c r="N126" i="11"/>
  <c r="N169" i="11"/>
  <c r="N448" i="11"/>
  <c r="N276" i="11"/>
  <c r="N269" i="11"/>
  <c r="N210" i="11"/>
  <c r="N68" i="11"/>
  <c r="N437" i="11"/>
  <c r="N423" i="11"/>
  <c r="N277" i="11"/>
  <c r="N189" i="11"/>
  <c r="N150" i="11"/>
  <c r="N197" i="11"/>
  <c r="N273" i="11"/>
  <c r="N93" i="11"/>
  <c r="N286" i="11"/>
  <c r="N185" i="11"/>
  <c r="N403" i="11"/>
  <c r="N94" i="11"/>
  <c r="N183" i="11"/>
  <c r="N234" i="11"/>
  <c r="N160" i="11"/>
  <c r="N124" i="11"/>
  <c r="N330" i="11"/>
  <c r="N249" i="11"/>
  <c r="N467" i="11"/>
  <c r="N57" i="11"/>
  <c r="N248" i="11"/>
  <c r="N336" i="11"/>
  <c r="N101" i="11"/>
  <c r="N156" i="11"/>
  <c r="N213" i="11"/>
  <c r="N404" i="11"/>
  <c r="N153" i="11"/>
  <c r="N33" i="11"/>
  <c r="N310" i="11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H21" i="5"/>
  <c r="I21" i="5" s="1"/>
  <c r="E21" i="5"/>
  <c r="H20" i="5"/>
  <c r="I20" i="5" s="1"/>
  <c r="E20" i="5"/>
  <c r="H19" i="5"/>
  <c r="I19" i="5" s="1"/>
  <c r="E19" i="5"/>
  <c r="X9" i="5"/>
  <c r="W9" i="5"/>
  <c r="L9" i="5"/>
  <c r="T21" i="5" s="1"/>
  <c r="X5" i="5"/>
  <c r="W5" i="5"/>
  <c r="N3" i="5"/>
  <c r="L3" i="5"/>
  <c r="O3" i="5" s="1"/>
  <c r="K3" i="5"/>
  <c r="E3" i="5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P19" i="10" l="1"/>
  <c r="P19" i="11"/>
  <c r="R17" i="5"/>
  <c r="W24" i="5"/>
  <c r="H3" i="5"/>
  <c r="AD79" i="3"/>
  <c r="R25" i="5"/>
  <c r="R19" i="5"/>
  <c r="R24" i="5"/>
  <c r="W28" i="5"/>
  <c r="W29" i="5" s="1"/>
  <c r="AD6" i="3"/>
  <c r="R21" i="5" l="1"/>
  <c r="V21" i="5" s="1"/>
  <c r="G116" i="5" l="1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N405" i="5" l="1"/>
  <c r="N338" i="5"/>
  <c r="N105" i="5"/>
  <c r="N135" i="5"/>
  <c r="N275" i="5"/>
  <c r="N408" i="5"/>
  <c r="N268" i="5"/>
  <c r="N288" i="5"/>
  <c r="N226" i="5"/>
  <c r="N461" i="5"/>
  <c r="N407" i="5"/>
  <c r="N318" i="5"/>
  <c r="N340" i="5"/>
  <c r="N231" i="5"/>
  <c r="N48" i="5"/>
  <c r="N180" i="5"/>
  <c r="N92" i="5"/>
  <c r="N193" i="5"/>
  <c r="N122" i="5"/>
  <c r="N186" i="5"/>
  <c r="N153" i="5"/>
  <c r="N341" i="5"/>
  <c r="N424" i="5"/>
  <c r="N311" i="5"/>
  <c r="N373" i="5"/>
  <c r="N291" i="5"/>
  <c r="N197" i="5"/>
  <c r="N377" i="5"/>
  <c r="N401" i="5"/>
  <c r="N47" i="5"/>
  <c r="N32" i="5"/>
  <c r="N363" i="5"/>
  <c r="N362" i="5"/>
  <c r="N380" i="5"/>
  <c r="N208" i="5"/>
  <c r="N369" i="5"/>
  <c r="N335" i="5"/>
  <c r="N98" i="5"/>
  <c r="N154" i="5"/>
  <c r="N96" i="5"/>
  <c r="N392" i="5"/>
  <c r="N71" i="5"/>
  <c r="N67" i="5"/>
  <c r="N230" i="5"/>
  <c r="N387" i="5"/>
  <c r="N366" i="5"/>
  <c r="N165" i="5"/>
  <c r="N258" i="5"/>
  <c r="N205" i="5"/>
  <c r="N87" i="5"/>
  <c r="N172" i="5"/>
  <c r="N50" i="5"/>
  <c r="N242" i="5"/>
  <c r="N462" i="5"/>
  <c r="N382" i="5"/>
  <c r="N240" i="5"/>
  <c r="N33" i="5"/>
  <c r="N49" i="5"/>
  <c r="N79" i="5"/>
  <c r="N444" i="5"/>
  <c r="N93" i="5"/>
  <c r="N51" i="5"/>
  <c r="N414" i="5"/>
  <c r="N53" i="5"/>
  <c r="N210" i="5"/>
  <c r="N168" i="5"/>
  <c r="N127" i="5"/>
  <c r="N332" i="5"/>
  <c r="N214" i="5"/>
  <c r="N56" i="5"/>
  <c r="N433" i="5"/>
  <c r="N321" i="5"/>
  <c r="N420" i="5"/>
  <c r="N24" i="5"/>
  <c r="N389" i="5"/>
  <c r="N22" i="5"/>
  <c r="N437" i="5"/>
  <c r="N250" i="5"/>
  <c r="N342" i="5"/>
  <c r="N238" i="5"/>
  <c r="N223" i="5"/>
  <c r="N368" i="5"/>
  <c r="N328" i="5"/>
  <c r="N234" i="5"/>
  <c r="N249" i="5"/>
  <c r="N314" i="5"/>
  <c r="N375" i="5"/>
  <c r="N163" i="5"/>
  <c r="N42" i="5"/>
  <c r="N182" i="5"/>
  <c r="N206" i="5"/>
  <c r="N465" i="5"/>
  <c r="N212" i="5"/>
  <c r="N260" i="5"/>
  <c r="N285" i="5"/>
  <c r="N171" i="5"/>
  <c r="N245" i="5"/>
  <c r="N237" i="5"/>
  <c r="N232" i="5"/>
  <c r="N38" i="5"/>
  <c r="N419" i="5"/>
  <c r="N140" i="5"/>
  <c r="N173" i="5"/>
  <c r="N385" i="5"/>
  <c r="N345" i="5"/>
  <c r="N371" i="5"/>
  <c r="N449" i="5"/>
  <c r="N429" i="5"/>
  <c r="N439" i="5"/>
  <c r="N177" i="5"/>
  <c r="N111" i="5"/>
  <c r="N447" i="5"/>
  <c r="N70" i="5"/>
  <c r="N333" i="5"/>
  <c r="N126" i="5"/>
  <c r="N29" i="5"/>
  <c r="N235" i="5"/>
  <c r="N334" i="5"/>
  <c r="N145" i="5"/>
  <c r="N365" i="5"/>
  <c r="N156" i="5"/>
  <c r="N276" i="5"/>
  <c r="N269" i="5"/>
  <c r="N236" i="5"/>
  <c r="N104" i="5"/>
  <c r="N431" i="5"/>
  <c r="N219" i="5"/>
  <c r="N399" i="5"/>
  <c r="N73" i="5"/>
  <c r="N95" i="5"/>
  <c r="N65" i="5"/>
  <c r="N457" i="5"/>
  <c r="N331" i="5"/>
  <c r="N146" i="5"/>
  <c r="N448" i="5"/>
  <c r="N434" i="5"/>
  <c r="N344" i="5"/>
  <c r="N46" i="5"/>
  <c r="N295" i="5"/>
  <c r="N361" i="5"/>
  <c r="N119" i="5"/>
  <c r="N52" i="5"/>
  <c r="N125" i="5"/>
  <c r="N301" i="5"/>
  <c r="N181" i="5"/>
  <c r="N195" i="5"/>
  <c r="N40" i="5"/>
  <c r="N150" i="5"/>
  <c r="N402" i="5"/>
  <c r="N157" i="5"/>
  <c r="N174" i="5"/>
  <c r="N265" i="5"/>
  <c r="N72" i="5"/>
  <c r="N75" i="5"/>
  <c r="N267" i="5"/>
  <c r="N312" i="5"/>
  <c r="N190" i="5"/>
  <c r="N440" i="5"/>
  <c r="N34" i="5"/>
  <c r="N183" i="5"/>
  <c r="N284" i="5"/>
  <c r="N435" i="5"/>
  <c r="N160" i="5"/>
  <c r="N292" i="5"/>
  <c r="N325" i="5"/>
  <c r="N103" i="5"/>
  <c r="N57" i="5"/>
  <c r="N349" i="5"/>
  <c r="N406" i="5"/>
  <c r="N264" i="5"/>
  <c r="N229" i="5"/>
  <c r="N423" i="5"/>
  <c r="N147" i="5"/>
  <c r="N169" i="5"/>
  <c r="N445" i="5"/>
  <c r="N458" i="5"/>
  <c r="N300" i="5"/>
  <c r="N227" i="5"/>
  <c r="N252" i="5"/>
  <c r="N303" i="5"/>
  <c r="N452" i="5"/>
  <c r="N138" i="5"/>
  <c r="N41" i="5"/>
  <c r="N281" i="5"/>
  <c r="N25" i="5"/>
  <c r="N37" i="5"/>
  <c r="N85" i="5"/>
  <c r="N159" i="5"/>
  <c r="N358" i="5"/>
  <c r="N279" i="5"/>
  <c r="N88" i="5"/>
  <c r="N352" i="5"/>
  <c r="N464" i="5"/>
  <c r="N228" i="5"/>
  <c r="N446" i="5"/>
  <c r="N390" i="5"/>
  <c r="N319" i="5"/>
  <c r="N76" i="5"/>
  <c r="N198" i="5"/>
  <c r="N68" i="5"/>
  <c r="N113" i="5"/>
  <c r="N107" i="5"/>
  <c r="N100" i="5"/>
  <c r="N299" i="5"/>
  <c r="N412" i="5"/>
  <c r="N248" i="5"/>
  <c r="N463" i="5"/>
  <c r="N306" i="5"/>
  <c r="N430" i="5"/>
  <c r="N83" i="5"/>
  <c r="N121" i="5"/>
  <c r="N307" i="5"/>
  <c r="N196" i="5"/>
  <c r="N422" i="5"/>
  <c r="N379" i="5"/>
  <c r="N425" i="5"/>
  <c r="N43" i="5"/>
  <c r="N216" i="5"/>
  <c r="N203" i="5"/>
  <c r="N253" i="5"/>
  <c r="N410" i="5"/>
  <c r="N151" i="5"/>
  <c r="N354" i="5"/>
  <c r="N251" i="5"/>
  <c r="N391" i="5"/>
  <c r="N246" i="5"/>
  <c r="N162" i="5"/>
  <c r="N209" i="5"/>
  <c r="N134" i="5"/>
  <c r="N19" i="5"/>
  <c r="N94" i="5"/>
  <c r="N427" i="5"/>
  <c r="N263" i="5"/>
  <c r="N194" i="5"/>
  <c r="N455" i="5"/>
  <c r="N261" i="5"/>
  <c r="N130" i="5"/>
  <c r="N296" i="5"/>
  <c r="N178" i="5"/>
  <c r="N58" i="5"/>
  <c r="N280" i="5"/>
  <c r="N386" i="5"/>
  <c r="N110" i="5"/>
  <c r="N133" i="5"/>
  <c r="N23" i="5"/>
  <c r="N152" i="5"/>
  <c r="N78" i="5"/>
  <c r="N438" i="5"/>
  <c r="N144" i="5"/>
  <c r="N86" i="5"/>
  <c r="N298" i="5"/>
  <c r="N141" i="5"/>
  <c r="N102" i="5"/>
  <c r="N155" i="5"/>
  <c r="N415" i="5"/>
  <c r="N82" i="5"/>
  <c r="N337" i="5"/>
  <c r="N28" i="5"/>
  <c r="N353" i="5"/>
  <c r="N273" i="5"/>
  <c r="N305" i="5"/>
  <c r="N359" i="5"/>
  <c r="N90" i="5"/>
  <c r="N39" i="5"/>
  <c r="N460" i="5"/>
  <c r="N469" i="5"/>
  <c r="N60" i="5"/>
  <c r="N384" i="5"/>
  <c r="N21" i="5"/>
  <c r="N20" i="5"/>
  <c r="N327" i="5"/>
  <c r="N409" i="5"/>
  <c r="N176" i="5"/>
  <c r="N128" i="5"/>
  <c r="N442" i="5"/>
  <c r="N170" i="5"/>
  <c r="N201" i="5"/>
  <c r="N277" i="5"/>
  <c r="N132" i="5"/>
  <c r="N454" i="5"/>
  <c r="N239" i="5"/>
  <c r="N218" i="5"/>
  <c r="N330" i="5"/>
  <c r="N139" i="5"/>
  <c r="N202" i="5"/>
  <c r="N142" i="5"/>
  <c r="N175" i="5"/>
  <c r="N357" i="5"/>
  <c r="N143" i="5"/>
  <c r="N45" i="5"/>
  <c r="N450" i="5"/>
  <c r="N192" i="5"/>
  <c r="N336" i="5"/>
  <c r="N211" i="5"/>
  <c r="N189" i="5"/>
  <c r="N451" i="5"/>
  <c r="N124" i="5"/>
  <c r="N343" i="5"/>
  <c r="N179" i="5"/>
  <c r="N315" i="5"/>
  <c r="N26" i="5"/>
  <c r="N213" i="5"/>
  <c r="N123" i="5"/>
  <c r="N31" i="5"/>
  <c r="N346" i="5"/>
  <c r="N324" i="5"/>
  <c r="N364" i="5"/>
  <c r="N185" i="5"/>
  <c r="N148" i="5"/>
  <c r="N394" i="5"/>
  <c r="N35" i="5"/>
  <c r="N326" i="5"/>
  <c r="N131" i="5"/>
  <c r="N241" i="5"/>
  <c r="N99" i="5"/>
  <c r="N297" i="5"/>
  <c r="N266" i="5"/>
  <c r="N244" i="5"/>
  <c r="N108" i="5"/>
  <c r="N30" i="5"/>
  <c r="N350" i="5"/>
  <c r="N164" i="5"/>
  <c r="N413" i="5"/>
  <c r="N290" i="5"/>
  <c r="N118" i="5"/>
  <c r="N316" i="5"/>
  <c r="N356" i="5"/>
  <c r="N459" i="5"/>
  <c r="N418" i="5"/>
  <c r="N467" i="5"/>
  <c r="N309" i="5"/>
  <c r="N254" i="5"/>
  <c r="N317" i="5"/>
  <c r="N282" i="5"/>
  <c r="N224" i="5"/>
  <c r="N313" i="5"/>
  <c r="N109" i="5"/>
  <c r="N393" i="5"/>
  <c r="N199" i="5"/>
  <c r="N256" i="5"/>
  <c r="N188" i="5"/>
  <c r="N426" i="5"/>
  <c r="N27" i="5"/>
  <c r="N388" i="5"/>
  <c r="N262" i="5"/>
  <c r="N54" i="5"/>
  <c r="N286" i="5"/>
  <c r="N278" i="5"/>
  <c r="N114" i="5"/>
  <c r="N395" i="5"/>
  <c r="N308" i="5"/>
  <c r="N323" i="5"/>
  <c r="N74" i="5"/>
  <c r="N136" i="5"/>
  <c r="N120" i="5"/>
  <c r="N272" i="5"/>
  <c r="N283" i="5"/>
  <c r="N436" i="5"/>
  <c r="N293" i="5"/>
  <c r="N247" i="5"/>
  <c r="N294" i="5"/>
  <c r="N397" i="5"/>
  <c r="N367" i="5"/>
  <c r="N270" i="5"/>
  <c r="N217" i="5"/>
  <c r="N149" i="5"/>
  <c r="N403" i="5"/>
  <c r="N339" i="5"/>
  <c r="N400" i="5"/>
  <c r="N116" i="5"/>
  <c r="N89" i="5"/>
  <c r="N161" i="5"/>
  <c r="N80" i="5"/>
  <c r="N417" i="5"/>
  <c r="N129" i="5"/>
  <c r="N398" i="5"/>
  <c r="N322" i="5"/>
  <c r="N184" i="5"/>
  <c r="N374" i="5"/>
  <c r="N355" i="5"/>
  <c r="N243" i="5"/>
  <c r="N351" i="5"/>
  <c r="N372" i="5"/>
  <c r="N117" i="5"/>
  <c r="N63" i="5"/>
  <c r="N166" i="5"/>
  <c r="N84" i="5"/>
  <c r="N421" i="5"/>
  <c r="N66" i="5"/>
  <c r="N404" i="5"/>
  <c r="N255" i="5"/>
  <c r="N320" i="5"/>
  <c r="N91" i="5"/>
  <c r="N222" i="5"/>
  <c r="N59" i="5"/>
  <c r="N204" i="5"/>
  <c r="N137" i="5"/>
  <c r="N225" i="5"/>
  <c r="N370" i="5"/>
  <c r="N167" i="5"/>
  <c r="N112" i="5"/>
  <c r="N274" i="5"/>
  <c r="N381" i="5"/>
  <c r="N64" i="5"/>
  <c r="N466" i="5"/>
  <c r="N348" i="5"/>
  <c r="N378" i="5"/>
  <c r="N221" i="5"/>
  <c r="N69" i="5"/>
  <c r="N468" i="5"/>
  <c r="N329" i="5"/>
  <c r="N310" i="5"/>
  <c r="N55" i="5"/>
  <c r="N191" i="5"/>
  <c r="N215" i="5"/>
  <c r="N61" i="5"/>
  <c r="N347" i="5"/>
  <c r="N271" i="5"/>
  <c r="N200" i="5"/>
  <c r="N81" i="5"/>
  <c r="N456" i="5"/>
  <c r="N453" i="5"/>
  <c r="N302" i="5"/>
  <c r="N383" i="5"/>
  <c r="N233" i="5"/>
  <c r="N187" i="5"/>
  <c r="N101" i="5"/>
  <c r="N304" i="5"/>
  <c r="N441" i="5"/>
  <c r="N443" i="5"/>
  <c r="N360" i="5"/>
  <c r="N62" i="5"/>
  <c r="N106" i="5"/>
  <c r="N97" i="5"/>
  <c r="N207" i="5"/>
  <c r="N220" i="5"/>
  <c r="N36" i="5"/>
  <c r="N416" i="5"/>
  <c r="N411" i="5"/>
  <c r="N115" i="5"/>
  <c r="N259" i="5"/>
  <c r="N257" i="5"/>
  <c r="N44" i="5"/>
  <c r="N432" i="5"/>
  <c r="N289" i="5"/>
  <c r="N77" i="5"/>
  <c r="N396" i="5"/>
  <c r="N376" i="5"/>
  <c r="N158" i="5"/>
  <c r="N287" i="5"/>
  <c r="N428" i="5"/>
  <c r="E14" i="5"/>
  <c r="P19" i="5" l="1"/>
</calcChain>
</file>

<file path=xl/sharedStrings.xml><?xml version="1.0" encoding="utf-8"?>
<sst xmlns="http://schemas.openxmlformats.org/spreadsheetml/2006/main" count="695" uniqueCount="270">
  <si>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</si>
  <si>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</si>
  <si>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</si>
  <si>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</si>
  <si>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</si>
  <si>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</si>
  <si>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</si>
  <si>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</si>
  <si>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</si>
  <si>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</si>
  <si>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</si>
  <si>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</si>
  <si>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</si>
  <si>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</si>
  <si>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</si>
  <si>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</si>
  <si>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</si>
  <si>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</si>
  <si>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</si>
  <si>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</si>
  <si>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</si>
  <si>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</si>
  <si>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p</t>
    <phoneticPr fontId="1"/>
  </si>
  <si>
    <t>R0</t>
    <phoneticPr fontId="1"/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</si>
  <si>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</si>
  <si>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</si>
  <si>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</si>
  <si>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</si>
  <si>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</si>
  <si>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</si>
  <si>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</si>
  <si>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</si>
  <si>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</si>
  <si>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</si>
  <si>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</si>
  <si>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</si>
  <si>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</si>
  <si>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</si>
  <si>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</si>
  <si>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</si>
  <si>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</si>
  <si>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</si>
  <si>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</si>
  <si>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</si>
  <si>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</si>
  <si>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</si>
  <si>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</si>
  <si>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</si>
  <si>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</si>
  <si>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</si>
  <si>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</si>
  <si>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</si>
  <si>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</si>
  <si>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</si>
  <si>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</si>
  <si>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</si>
  <si>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</si>
  <si>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</si>
  <si>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</si>
  <si>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</si>
  <si>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</si>
  <si>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</si>
  <si>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</si>
  <si>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</si>
  <si>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</si>
  <si>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</si>
  <si>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</si>
  <si>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</si>
  <si>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</si>
  <si>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</si>
  <si>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</si>
  <si>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</si>
  <si>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</si>
  <si>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</si>
  <si>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</si>
  <si>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</si>
  <si>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</si>
  <si>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</si>
  <si>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</si>
  <si>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</si>
  <si>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</si>
  <si>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</si>
  <si>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</si>
  <si>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</si>
  <si>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</si>
  <si>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</si>
  <si>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</si>
  <si>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</si>
  <si>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</si>
  <si>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</si>
  <si>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</si>
  <si>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</si>
  <si>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</si>
  <si>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</si>
  <si>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</si>
  <si>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</si>
  <si>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</si>
  <si>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</si>
  <si>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</si>
  <si>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</si>
  <si>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</si>
  <si>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</si>
  <si>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</si>
  <si>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</si>
  <si>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</si>
  <si>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</si>
  <si>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</si>
  <si>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</si>
  <si>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</si>
  <si>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</si>
  <si>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</si>
  <si>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</si>
  <si>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</si>
  <si>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</si>
  <si>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</si>
  <si>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</si>
  <si>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</si>
  <si>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</si>
  <si>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</si>
  <si>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</si>
  <si>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</si>
  <si>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</si>
  <si>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</si>
  <si>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</si>
  <si>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</si>
  <si>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</si>
  <si>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</si>
  <si>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</si>
  <si>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</si>
  <si>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</si>
  <si>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</si>
  <si>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</si>
  <si>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</si>
  <si>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</si>
  <si>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</si>
  <si>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</si>
  <si>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</si>
  <si>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</si>
  <si>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</si>
  <si>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</si>
  <si>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</si>
  <si>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</si>
  <si>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</si>
  <si>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</si>
  <si>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</si>
  <si>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</si>
  <si>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</si>
  <si>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</si>
  <si>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</si>
  <si>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</si>
  <si>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</si>
  <si>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</si>
  <si>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</si>
  <si>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</si>
  <si>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</si>
  <si>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</si>
  <si>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</si>
  <si>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</si>
  <si>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</si>
  <si>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</si>
  <si>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</si>
  <si>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</si>
  <si>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</si>
  <si>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</si>
  <si>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</si>
  <si>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</si>
  <si>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</si>
  <si>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</si>
  <si>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</si>
  <si>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</si>
  <si>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</si>
  <si>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</si>
  <si>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</si>
  <si>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</si>
  <si>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</si>
  <si>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</si>
  <si>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</si>
  <si>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</si>
  <si>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</si>
  <si>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</si>
  <si>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</si>
  <si>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</si>
  <si>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</si>
  <si>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</si>
  <si>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</si>
  <si>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</si>
  <si>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</si>
  <si>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</si>
  <si>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</si>
  <si>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</si>
  <si>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</si>
  <si>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</si>
  <si>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</si>
  <si>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</si>
  <si>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</si>
  <si>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</si>
  <si>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</si>
  <si>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</si>
  <si>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</si>
  <si>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</si>
  <si>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</si>
  <si>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</si>
  <si>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</si>
  <si>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</si>
  <si>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</si>
  <si>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</si>
  <si>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</si>
  <si>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</si>
  <si>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</si>
  <si>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</si>
  <si>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</si>
  <si>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</si>
  <si>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</si>
  <si>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</si>
  <si>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</si>
  <si>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</si>
  <si>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</si>
  <si>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</si>
  <si>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</si>
  <si>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</si>
  <si>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</si>
  <si>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</si>
  <si>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</si>
  <si>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</si>
  <si>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</si>
  <si>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</si>
  <si>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</si>
  <si>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</si>
  <si>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</si>
  <si>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</si>
  <si>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</si>
  <si>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</si>
  <si>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</si>
  <si>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</si>
  <si>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</si>
  <si>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</si>
  <si>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</si>
  <si>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</si>
  <si>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</si>
  <si>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</si>
  <si>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</si>
  <si>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</si>
  <si>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</si>
  <si>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</si>
  <si>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&lt;- FCC:sqrt(2), BCC:2/sqrt(3), ideal HCP:sqrt(3)/(4/3)^(1/3)</t>
    <phoneticPr fontId="1"/>
  </si>
  <si>
    <t>pair_coeff 1 1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</si>
  <si>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</si>
  <si>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</si>
  <si>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</si>
  <si>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</si>
  <si>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</si>
  <si>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</si>
  <si>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</si>
  <si>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</si>
  <si>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</si>
  <si>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</si>
  <si>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</si>
  <si>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</si>
  <si>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</si>
  <si>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</si>
  <si>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>&lt;-Not use</t>
  </si>
  <si>
    <t>&lt;-Not use</t>
    <phoneticPr fontId="1"/>
  </si>
  <si>
    <t>morse</t>
    <phoneticPr fontId="1"/>
  </si>
  <si>
    <t>2a</t>
    <phoneticPr fontId="1"/>
  </si>
  <si>
    <t>D0[eV]</t>
    <phoneticPr fontId="1"/>
  </si>
  <si>
    <t>2D0[eV]</t>
    <phoneticPr fontId="1"/>
  </si>
  <si>
    <t>pair_style morse 6.0 # R0(A)   D0[eV] a[1/A] r0[A] rc[A]</t>
    <phoneticPr fontId="1"/>
  </si>
  <si>
    <t>pair_style morse 6.0 # R0(A)   D0[eV] a[1/A] r0[A] rc[A], 5NN</t>
    <phoneticPr fontId="1"/>
  </si>
  <si>
    <t>pair_style morse 6.0 # R0(A)   D0[eV] a[1/A] r0[A] rc[A</t>
    <phoneticPr fontId="1"/>
  </si>
  <si>
    <t>E(morse)[eV]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</si>
</sst>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E+00"/>
    <numFmt numFmtId="180" formatCode="0.E+00"/>
    <numFmt numFmtId="181" formatCode="0.00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  <xf numFmtId="0" fontId="5" fillId="0" borderId="0" xfId="0" applyFont="1">
      <alignment vertical="center"/>
    </xf>
    <xf numFmtId="0" fontId="0" fillId="0" borderId="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fit_5NN_FCC!$E$19:$E$469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1.9581970875432413</c:v>
                </c:pt>
                <c:pt idx="1">
                  <c:v>1.9702902192258618</c:v>
                </c:pt>
                <c:pt idx="2">
                  <c:v>1.9823833509084825</c:v>
                </c:pt>
                <c:pt idx="3">
                  <c:v>1.994476482591103</c:v>
                </c:pt>
                <c:pt idx="4">
                  <c:v>2.0065696142737237</c:v>
                </c:pt>
                <c:pt idx="5">
                  <c:v>2.0186627459563442</c:v>
                </c:pt>
                <c:pt idx="6">
                  <c:v>2.0307558776389647</c:v>
                </c:pt>
                <c:pt idx="7">
                  <c:v>2.0428490093215852</c:v>
                </c:pt>
                <c:pt idx="8">
                  <c:v>2.0549421410042057</c:v>
                </c:pt>
                <c:pt idx="9">
                  <c:v>2.0670352726868262</c:v>
                </c:pt>
                <c:pt idx="10">
                  <c:v>2.0791284043694471</c:v>
                </c:pt>
                <c:pt idx="11">
                  <c:v>2.0912215360520676</c:v>
                </c:pt>
                <c:pt idx="12">
                  <c:v>2.1033146677346881</c:v>
                </c:pt>
                <c:pt idx="13">
                  <c:v>2.1154077994173086</c:v>
                </c:pt>
                <c:pt idx="14">
                  <c:v>2.1275009310999291</c:v>
                </c:pt>
                <c:pt idx="15">
                  <c:v>2.1395940627825496</c:v>
                </c:pt>
                <c:pt idx="16">
                  <c:v>2.1516871944651705</c:v>
                </c:pt>
                <c:pt idx="17">
                  <c:v>2.163780326147791</c:v>
                </c:pt>
                <c:pt idx="18">
                  <c:v>2.1758734578304115</c:v>
                </c:pt>
                <c:pt idx="19">
                  <c:v>2.187966589513032</c:v>
                </c:pt>
                <c:pt idx="20">
                  <c:v>2.2000597211956525</c:v>
                </c:pt>
                <c:pt idx="21">
                  <c:v>2.212152852878273</c:v>
                </c:pt>
                <c:pt idx="22">
                  <c:v>2.224245984560894</c:v>
                </c:pt>
                <c:pt idx="23">
                  <c:v>2.2363391162435144</c:v>
                </c:pt>
                <c:pt idx="24">
                  <c:v>2.2484322479261349</c:v>
                </c:pt>
                <c:pt idx="25">
                  <c:v>2.2605253796087554</c:v>
                </c:pt>
                <c:pt idx="26">
                  <c:v>2.2726185112913759</c:v>
                </c:pt>
                <c:pt idx="27">
                  <c:v>2.2847116429739964</c:v>
                </c:pt>
                <c:pt idx="28">
                  <c:v>2.2968047746566169</c:v>
                </c:pt>
                <c:pt idx="29">
                  <c:v>2.3088979063392383</c:v>
                </c:pt>
                <c:pt idx="30">
                  <c:v>2.3209910380218588</c:v>
                </c:pt>
                <c:pt idx="31">
                  <c:v>2.3330841697044793</c:v>
                </c:pt>
                <c:pt idx="32">
                  <c:v>2.3451773013870998</c:v>
                </c:pt>
                <c:pt idx="33">
                  <c:v>2.3572704330697207</c:v>
                </c:pt>
                <c:pt idx="34">
                  <c:v>2.3693635647523412</c:v>
                </c:pt>
                <c:pt idx="35">
                  <c:v>2.3814566964349617</c:v>
                </c:pt>
                <c:pt idx="36">
                  <c:v>2.3935498281175822</c:v>
                </c:pt>
                <c:pt idx="37">
                  <c:v>2.4056429598002027</c:v>
                </c:pt>
                <c:pt idx="38">
                  <c:v>2.4177360914828232</c:v>
                </c:pt>
                <c:pt idx="39">
                  <c:v>2.4298292231654441</c:v>
                </c:pt>
                <c:pt idx="40">
                  <c:v>2.4419223548480646</c:v>
                </c:pt>
                <c:pt idx="41">
                  <c:v>2.4540154865306851</c:v>
                </c:pt>
                <c:pt idx="42">
                  <c:v>2.4661086182133056</c:v>
                </c:pt>
                <c:pt idx="43">
                  <c:v>2.4782017498959261</c:v>
                </c:pt>
                <c:pt idx="44">
                  <c:v>2.4902948815785466</c:v>
                </c:pt>
                <c:pt idx="45">
                  <c:v>2.5023880132611671</c:v>
                </c:pt>
                <c:pt idx="46">
                  <c:v>2.514481144943788</c:v>
                </c:pt>
                <c:pt idx="47">
                  <c:v>2.5265742766264085</c:v>
                </c:pt>
                <c:pt idx="48">
                  <c:v>2.538667408309029</c:v>
                </c:pt>
                <c:pt idx="49">
                  <c:v>2.5507605399916495</c:v>
                </c:pt>
                <c:pt idx="50">
                  <c:v>2.5628536716742696</c:v>
                </c:pt>
                <c:pt idx="51">
                  <c:v>2.5749468033568901</c:v>
                </c:pt>
                <c:pt idx="52">
                  <c:v>2.5870399350395106</c:v>
                </c:pt>
                <c:pt idx="53">
                  <c:v>2.5991330667221311</c:v>
                </c:pt>
                <c:pt idx="54">
                  <c:v>2.611226198404752</c:v>
                </c:pt>
                <c:pt idx="55">
                  <c:v>2.6233193300873725</c:v>
                </c:pt>
                <c:pt idx="56">
                  <c:v>2.635412461769993</c:v>
                </c:pt>
                <c:pt idx="57">
                  <c:v>2.6475055934526135</c:v>
                </c:pt>
                <c:pt idx="58">
                  <c:v>2.659598725135234</c:v>
                </c:pt>
                <c:pt idx="59">
                  <c:v>2.6716918568178545</c:v>
                </c:pt>
                <c:pt idx="60">
                  <c:v>2.6837849885004754</c:v>
                </c:pt>
                <c:pt idx="61">
                  <c:v>2.6958781201830959</c:v>
                </c:pt>
                <c:pt idx="62">
                  <c:v>2.7079712518657164</c:v>
                </c:pt>
                <c:pt idx="63">
                  <c:v>2.7200643835483369</c:v>
                </c:pt>
                <c:pt idx="64">
                  <c:v>2.7321575152309574</c:v>
                </c:pt>
                <c:pt idx="65">
                  <c:v>2.7442506469135779</c:v>
                </c:pt>
                <c:pt idx="66">
                  <c:v>2.7563437785961988</c:v>
                </c:pt>
                <c:pt idx="67">
                  <c:v>2.7684369102788193</c:v>
                </c:pt>
                <c:pt idx="68">
                  <c:v>2.7805300419614398</c:v>
                </c:pt>
                <c:pt idx="69">
                  <c:v>2.7926231736440603</c:v>
                </c:pt>
                <c:pt idx="70">
                  <c:v>2.8047163053266808</c:v>
                </c:pt>
                <c:pt idx="71">
                  <c:v>2.8168094370093013</c:v>
                </c:pt>
                <c:pt idx="72">
                  <c:v>2.8289025686919222</c:v>
                </c:pt>
                <c:pt idx="73">
                  <c:v>2.8409957003745427</c:v>
                </c:pt>
                <c:pt idx="74">
                  <c:v>2.8530888320571632</c:v>
                </c:pt>
                <c:pt idx="75">
                  <c:v>2.8651819637397837</c:v>
                </c:pt>
                <c:pt idx="76">
                  <c:v>2.8772750954224042</c:v>
                </c:pt>
                <c:pt idx="77">
                  <c:v>2.8893682271050247</c:v>
                </c:pt>
                <c:pt idx="78">
                  <c:v>2.9014613587876452</c:v>
                </c:pt>
                <c:pt idx="79">
                  <c:v>2.9135544904702662</c:v>
                </c:pt>
                <c:pt idx="80">
                  <c:v>2.9256476221528867</c:v>
                </c:pt>
                <c:pt idx="81">
                  <c:v>2.9377407538355071</c:v>
                </c:pt>
                <c:pt idx="82">
                  <c:v>2.9498338855181276</c:v>
                </c:pt>
                <c:pt idx="83">
                  <c:v>2.9619270172007481</c:v>
                </c:pt>
                <c:pt idx="84">
                  <c:v>2.9740201488833686</c:v>
                </c:pt>
                <c:pt idx="85">
                  <c:v>2.9861132805659896</c:v>
                </c:pt>
                <c:pt idx="86">
                  <c:v>2.9982064122486101</c:v>
                </c:pt>
                <c:pt idx="87">
                  <c:v>3.0102995439312306</c:v>
                </c:pt>
                <c:pt idx="88">
                  <c:v>3.0223926756138511</c:v>
                </c:pt>
                <c:pt idx="89">
                  <c:v>3.0344858072964715</c:v>
                </c:pt>
                <c:pt idx="90">
                  <c:v>3.046578938979092</c:v>
                </c:pt>
                <c:pt idx="91">
                  <c:v>3.058672070661713</c:v>
                </c:pt>
                <c:pt idx="92">
                  <c:v>3.0707652023443335</c:v>
                </c:pt>
                <c:pt idx="93">
                  <c:v>3.082858334026954</c:v>
                </c:pt>
                <c:pt idx="94">
                  <c:v>3.0949514657095745</c:v>
                </c:pt>
                <c:pt idx="95">
                  <c:v>3.107044597392195</c:v>
                </c:pt>
                <c:pt idx="96">
                  <c:v>3.1191377290748155</c:v>
                </c:pt>
                <c:pt idx="97">
                  <c:v>3.1312308607574364</c:v>
                </c:pt>
                <c:pt idx="98">
                  <c:v>3.1433239924400569</c:v>
                </c:pt>
                <c:pt idx="99">
                  <c:v>3.1554171241226774</c:v>
                </c:pt>
                <c:pt idx="100">
                  <c:v>3.1675102558052979</c:v>
                </c:pt>
                <c:pt idx="101">
                  <c:v>3.1796033874879184</c:v>
                </c:pt>
                <c:pt idx="102">
                  <c:v>3.1916965191705389</c:v>
                </c:pt>
                <c:pt idx="103">
                  <c:v>3.2037896508531594</c:v>
                </c:pt>
                <c:pt idx="104">
                  <c:v>3.2158827825357803</c:v>
                </c:pt>
                <c:pt idx="105">
                  <c:v>3.2279759142184008</c:v>
                </c:pt>
                <c:pt idx="106">
                  <c:v>3.2400690459010213</c:v>
                </c:pt>
                <c:pt idx="107">
                  <c:v>3.2521621775836418</c:v>
                </c:pt>
                <c:pt idx="108">
                  <c:v>3.2642553092662623</c:v>
                </c:pt>
                <c:pt idx="109">
                  <c:v>3.2763484409488828</c:v>
                </c:pt>
                <c:pt idx="110">
                  <c:v>3.2884415726315037</c:v>
                </c:pt>
                <c:pt idx="111">
                  <c:v>3.3005347043141242</c:v>
                </c:pt>
                <c:pt idx="112">
                  <c:v>3.3126278359967447</c:v>
                </c:pt>
                <c:pt idx="113">
                  <c:v>3.3247209676793652</c:v>
                </c:pt>
                <c:pt idx="114">
                  <c:v>3.3368140993619857</c:v>
                </c:pt>
                <c:pt idx="115">
                  <c:v>3.3489072310446062</c:v>
                </c:pt>
                <c:pt idx="116">
                  <c:v>3.3610003627272271</c:v>
                </c:pt>
                <c:pt idx="117">
                  <c:v>3.3730934944098476</c:v>
                </c:pt>
                <c:pt idx="118">
                  <c:v>3.3851866260924681</c:v>
                </c:pt>
                <c:pt idx="119">
                  <c:v>3.3972797577750886</c:v>
                </c:pt>
                <c:pt idx="120">
                  <c:v>3.4093728894577091</c:v>
                </c:pt>
                <c:pt idx="121">
                  <c:v>3.4214660211403296</c:v>
                </c:pt>
                <c:pt idx="122">
                  <c:v>3.4335591528229505</c:v>
                </c:pt>
                <c:pt idx="123">
                  <c:v>3.445652284505571</c:v>
                </c:pt>
                <c:pt idx="124">
                  <c:v>3.4577454161881915</c:v>
                </c:pt>
                <c:pt idx="125">
                  <c:v>3.469838547870812</c:v>
                </c:pt>
                <c:pt idx="126">
                  <c:v>3.4819316795534325</c:v>
                </c:pt>
                <c:pt idx="127">
                  <c:v>3.494024811236053</c:v>
                </c:pt>
                <c:pt idx="128">
                  <c:v>3.5061179429186735</c:v>
                </c:pt>
                <c:pt idx="129">
                  <c:v>3.5182110746012945</c:v>
                </c:pt>
                <c:pt idx="130">
                  <c:v>3.5303042062839149</c:v>
                </c:pt>
                <c:pt idx="131">
                  <c:v>3.5423973379665354</c:v>
                </c:pt>
                <c:pt idx="132">
                  <c:v>3.5544904696491559</c:v>
                </c:pt>
                <c:pt idx="133">
                  <c:v>3.5665836013317764</c:v>
                </c:pt>
                <c:pt idx="134">
                  <c:v>3.5786767330143969</c:v>
                </c:pt>
                <c:pt idx="135">
                  <c:v>3.5907698646970179</c:v>
                </c:pt>
                <c:pt idx="136">
                  <c:v>3.6028629963796384</c:v>
                </c:pt>
                <c:pt idx="137">
                  <c:v>3.6149561280622589</c:v>
                </c:pt>
                <c:pt idx="138">
                  <c:v>3.6270492597448794</c:v>
                </c:pt>
                <c:pt idx="139">
                  <c:v>3.6391423914274998</c:v>
                </c:pt>
                <c:pt idx="140">
                  <c:v>3.6512355231101203</c:v>
                </c:pt>
                <c:pt idx="141">
                  <c:v>3.6633286547927413</c:v>
                </c:pt>
                <c:pt idx="142">
                  <c:v>3.6754217864753618</c:v>
                </c:pt>
                <c:pt idx="143">
                  <c:v>3.6875149181579823</c:v>
                </c:pt>
                <c:pt idx="144">
                  <c:v>3.6996080498406028</c:v>
                </c:pt>
                <c:pt idx="145">
                  <c:v>3.7117011815232233</c:v>
                </c:pt>
                <c:pt idx="146">
                  <c:v>3.7237943132058438</c:v>
                </c:pt>
                <c:pt idx="147">
                  <c:v>3.7358874448884647</c:v>
                </c:pt>
                <c:pt idx="148">
                  <c:v>3.7479805765710852</c:v>
                </c:pt>
                <c:pt idx="149">
                  <c:v>3.7600737082537057</c:v>
                </c:pt>
                <c:pt idx="150">
                  <c:v>3.7721668399363262</c:v>
                </c:pt>
                <c:pt idx="151">
                  <c:v>3.7842599716189467</c:v>
                </c:pt>
                <c:pt idx="152">
                  <c:v>3.7963531033015672</c:v>
                </c:pt>
                <c:pt idx="153">
                  <c:v>3.8084462349841877</c:v>
                </c:pt>
                <c:pt idx="154">
                  <c:v>3.8205393666668086</c:v>
                </c:pt>
                <c:pt idx="155">
                  <c:v>3.8326324983494291</c:v>
                </c:pt>
                <c:pt idx="156">
                  <c:v>3.8447256300320496</c:v>
                </c:pt>
                <c:pt idx="157">
                  <c:v>3.8568187617146701</c:v>
                </c:pt>
                <c:pt idx="158">
                  <c:v>3.8689118933972906</c:v>
                </c:pt>
                <c:pt idx="159">
                  <c:v>3.8810050250799111</c:v>
                </c:pt>
                <c:pt idx="160">
                  <c:v>3.893098156762532</c:v>
                </c:pt>
                <c:pt idx="161">
                  <c:v>3.9051912884451525</c:v>
                </c:pt>
                <c:pt idx="162">
                  <c:v>3.917284420127773</c:v>
                </c:pt>
                <c:pt idx="163">
                  <c:v>3.9293775518103935</c:v>
                </c:pt>
                <c:pt idx="164">
                  <c:v>3.941470683493014</c:v>
                </c:pt>
                <c:pt idx="165">
                  <c:v>3.9535638151756345</c:v>
                </c:pt>
                <c:pt idx="166">
                  <c:v>3.9656569468582554</c:v>
                </c:pt>
                <c:pt idx="167">
                  <c:v>3.9777500785408759</c:v>
                </c:pt>
                <c:pt idx="168">
                  <c:v>3.9898432102234964</c:v>
                </c:pt>
                <c:pt idx="169">
                  <c:v>4.0019363419061174</c:v>
                </c:pt>
                <c:pt idx="170">
                  <c:v>4.0140294735887379</c:v>
                </c:pt>
                <c:pt idx="171">
                  <c:v>4.0261226052713583</c:v>
                </c:pt>
                <c:pt idx="172">
                  <c:v>4.0382157369539788</c:v>
                </c:pt>
                <c:pt idx="173">
                  <c:v>4.0503088686365993</c:v>
                </c:pt>
                <c:pt idx="174">
                  <c:v>4.0624020003192198</c:v>
                </c:pt>
                <c:pt idx="175">
                  <c:v>4.0744951320018403</c:v>
                </c:pt>
                <c:pt idx="176">
                  <c:v>4.0865882636844608</c:v>
                </c:pt>
                <c:pt idx="177">
                  <c:v>4.0986813953670813</c:v>
                </c:pt>
                <c:pt idx="178">
                  <c:v>4.1107745270497018</c:v>
                </c:pt>
                <c:pt idx="179">
                  <c:v>4.1228676587323223</c:v>
                </c:pt>
                <c:pt idx="180">
                  <c:v>4.1349607904149428</c:v>
                </c:pt>
                <c:pt idx="181">
                  <c:v>4.1470539220975633</c:v>
                </c:pt>
                <c:pt idx="182">
                  <c:v>4.1591470537801847</c:v>
                </c:pt>
                <c:pt idx="183">
                  <c:v>4.1712401854628052</c:v>
                </c:pt>
                <c:pt idx="184">
                  <c:v>4.1833333171454257</c:v>
                </c:pt>
                <c:pt idx="185">
                  <c:v>4.1954264488280462</c:v>
                </c:pt>
                <c:pt idx="186">
                  <c:v>4.2075195805106667</c:v>
                </c:pt>
                <c:pt idx="187">
                  <c:v>4.2196127121932872</c:v>
                </c:pt>
                <c:pt idx="188">
                  <c:v>4.2317058438759076</c:v>
                </c:pt>
                <c:pt idx="189">
                  <c:v>4.2437989755585281</c:v>
                </c:pt>
                <c:pt idx="190">
                  <c:v>4.2558921072411486</c:v>
                </c:pt>
                <c:pt idx="191">
                  <c:v>4.2679852389237691</c:v>
                </c:pt>
                <c:pt idx="192">
                  <c:v>4.2800783706063896</c:v>
                </c:pt>
                <c:pt idx="193">
                  <c:v>4.2921715022890101</c:v>
                </c:pt>
                <c:pt idx="194">
                  <c:v>4.3042646339716315</c:v>
                </c:pt>
                <c:pt idx="195">
                  <c:v>4.316357765654252</c:v>
                </c:pt>
                <c:pt idx="196">
                  <c:v>4.3284508973368725</c:v>
                </c:pt>
                <c:pt idx="197">
                  <c:v>4.340544029019493</c:v>
                </c:pt>
                <c:pt idx="198">
                  <c:v>4.3526371607021135</c:v>
                </c:pt>
                <c:pt idx="199">
                  <c:v>4.364730292384734</c:v>
                </c:pt>
                <c:pt idx="200">
                  <c:v>4.3768234240673545</c:v>
                </c:pt>
                <c:pt idx="201">
                  <c:v>4.388916555749975</c:v>
                </c:pt>
                <c:pt idx="202">
                  <c:v>4.4010096874325955</c:v>
                </c:pt>
                <c:pt idx="203">
                  <c:v>4.413102819115216</c:v>
                </c:pt>
                <c:pt idx="204">
                  <c:v>4.4251959507978365</c:v>
                </c:pt>
                <c:pt idx="205">
                  <c:v>4.4372890824804569</c:v>
                </c:pt>
                <c:pt idx="206">
                  <c:v>4.4493822141630774</c:v>
                </c:pt>
                <c:pt idx="207">
                  <c:v>4.4614753458456988</c:v>
                </c:pt>
                <c:pt idx="208">
                  <c:v>4.4735684775283193</c:v>
                </c:pt>
                <c:pt idx="209">
                  <c:v>4.4856616092109398</c:v>
                </c:pt>
                <c:pt idx="210">
                  <c:v>4.4977547408935603</c:v>
                </c:pt>
                <c:pt idx="211">
                  <c:v>4.5098478725761808</c:v>
                </c:pt>
                <c:pt idx="212">
                  <c:v>4.5219410042588013</c:v>
                </c:pt>
                <c:pt idx="213">
                  <c:v>4.5340341359414218</c:v>
                </c:pt>
                <c:pt idx="214">
                  <c:v>4.5461272676240423</c:v>
                </c:pt>
                <c:pt idx="215">
                  <c:v>4.5582203993066628</c:v>
                </c:pt>
                <c:pt idx="216">
                  <c:v>4.5703135309892833</c:v>
                </c:pt>
                <c:pt idx="217">
                  <c:v>4.5824066626719038</c:v>
                </c:pt>
                <c:pt idx="218">
                  <c:v>4.5944997943545243</c:v>
                </c:pt>
                <c:pt idx="219">
                  <c:v>4.6065929260371457</c:v>
                </c:pt>
                <c:pt idx="220">
                  <c:v>4.6186860577197661</c:v>
                </c:pt>
                <c:pt idx="221">
                  <c:v>4.6307791894023866</c:v>
                </c:pt>
                <c:pt idx="222">
                  <c:v>4.6428723210850071</c:v>
                </c:pt>
                <c:pt idx="223">
                  <c:v>4.6549654527676276</c:v>
                </c:pt>
                <c:pt idx="224">
                  <c:v>4.6670585844502481</c:v>
                </c:pt>
                <c:pt idx="225">
                  <c:v>4.6791517161328686</c:v>
                </c:pt>
                <c:pt idx="226">
                  <c:v>4.6912448478154891</c:v>
                </c:pt>
                <c:pt idx="227">
                  <c:v>4.7033379794981096</c:v>
                </c:pt>
                <c:pt idx="228">
                  <c:v>4.7154311111807301</c:v>
                </c:pt>
                <c:pt idx="229">
                  <c:v>4.7275242428633506</c:v>
                </c:pt>
                <c:pt idx="230">
                  <c:v>4.7396173745459711</c:v>
                </c:pt>
                <c:pt idx="231">
                  <c:v>4.7517105062285916</c:v>
                </c:pt>
                <c:pt idx="232">
                  <c:v>4.763803637911213</c:v>
                </c:pt>
                <c:pt idx="233">
                  <c:v>4.7758967695938335</c:v>
                </c:pt>
                <c:pt idx="234">
                  <c:v>4.787989901276454</c:v>
                </c:pt>
                <c:pt idx="235">
                  <c:v>4.8000830329590745</c:v>
                </c:pt>
                <c:pt idx="236">
                  <c:v>4.812176164641695</c:v>
                </c:pt>
                <c:pt idx="237">
                  <c:v>4.8242692963243154</c:v>
                </c:pt>
                <c:pt idx="238">
                  <c:v>4.8363624280069359</c:v>
                </c:pt>
                <c:pt idx="239">
                  <c:v>4.8484555596895564</c:v>
                </c:pt>
                <c:pt idx="240">
                  <c:v>4.8605486913721769</c:v>
                </c:pt>
                <c:pt idx="241">
                  <c:v>4.8726418230547974</c:v>
                </c:pt>
                <c:pt idx="242">
                  <c:v>4.8847349547374179</c:v>
                </c:pt>
                <c:pt idx="243">
                  <c:v>4.8968280864200384</c:v>
                </c:pt>
                <c:pt idx="244">
                  <c:v>4.9089212181026598</c:v>
                </c:pt>
                <c:pt idx="245">
                  <c:v>4.9210143497852803</c:v>
                </c:pt>
                <c:pt idx="246">
                  <c:v>4.9331074814679008</c:v>
                </c:pt>
                <c:pt idx="247">
                  <c:v>4.9452006131505213</c:v>
                </c:pt>
                <c:pt idx="248">
                  <c:v>4.9572937448331418</c:v>
                </c:pt>
                <c:pt idx="249">
                  <c:v>4.9693868765157623</c:v>
                </c:pt>
                <c:pt idx="250">
                  <c:v>4.9814800081983828</c:v>
                </c:pt>
                <c:pt idx="251">
                  <c:v>4.9935731398810024</c:v>
                </c:pt>
                <c:pt idx="252">
                  <c:v>5.0056662715636238</c:v>
                </c:pt>
                <c:pt idx="253">
                  <c:v>5.0177594032462443</c:v>
                </c:pt>
                <c:pt idx="254">
                  <c:v>5.0298525349288647</c:v>
                </c:pt>
                <c:pt idx="255">
                  <c:v>5.0419456666114852</c:v>
                </c:pt>
                <c:pt idx="256">
                  <c:v>5.0540387982941057</c:v>
                </c:pt>
                <c:pt idx="257">
                  <c:v>5.0661319299767262</c:v>
                </c:pt>
                <c:pt idx="258">
                  <c:v>5.0782250616593476</c:v>
                </c:pt>
                <c:pt idx="259">
                  <c:v>5.0903181933419743</c:v>
                </c:pt>
                <c:pt idx="260">
                  <c:v>5.1024113250245886</c:v>
                </c:pt>
                <c:pt idx="261">
                  <c:v>5.1145044567072082</c:v>
                </c:pt>
                <c:pt idx="262">
                  <c:v>5.1265975883898296</c:v>
                </c:pt>
                <c:pt idx="263">
                  <c:v>5.1386907200724563</c:v>
                </c:pt>
                <c:pt idx="264">
                  <c:v>5.1507838517550706</c:v>
                </c:pt>
                <c:pt idx="265">
                  <c:v>5.162876983437692</c:v>
                </c:pt>
                <c:pt idx="266">
                  <c:v>5.1749701151203116</c:v>
                </c:pt>
                <c:pt idx="267">
                  <c:v>5.1870632468029383</c:v>
                </c:pt>
                <c:pt idx="268">
                  <c:v>5.1991563784855526</c:v>
                </c:pt>
                <c:pt idx="269">
                  <c:v>5.2112495101681739</c:v>
                </c:pt>
                <c:pt idx="270">
                  <c:v>5.2233426418507944</c:v>
                </c:pt>
                <c:pt idx="271">
                  <c:v>5.2354357735334212</c:v>
                </c:pt>
                <c:pt idx="272">
                  <c:v>5.2475289052160354</c:v>
                </c:pt>
                <c:pt idx="273">
                  <c:v>5.2596220368986559</c:v>
                </c:pt>
                <c:pt idx="274">
                  <c:v>5.2717151685812764</c:v>
                </c:pt>
                <c:pt idx="275">
                  <c:v>5.2838083002639031</c:v>
                </c:pt>
                <c:pt idx="276">
                  <c:v>5.2959014319465174</c:v>
                </c:pt>
                <c:pt idx="277">
                  <c:v>5.3079945636291388</c:v>
                </c:pt>
                <c:pt idx="278">
                  <c:v>5.3200876953117584</c:v>
                </c:pt>
                <c:pt idx="279">
                  <c:v>5.3321808269943851</c:v>
                </c:pt>
                <c:pt idx="280">
                  <c:v>5.3442739586769994</c:v>
                </c:pt>
                <c:pt idx="281">
                  <c:v>5.3563670903596208</c:v>
                </c:pt>
                <c:pt idx="282">
                  <c:v>5.3684602220422475</c:v>
                </c:pt>
                <c:pt idx="283">
                  <c:v>5.380553353724868</c:v>
                </c:pt>
                <c:pt idx="284">
                  <c:v>5.3926464854074876</c:v>
                </c:pt>
                <c:pt idx="285">
                  <c:v>5.4047396170901028</c:v>
                </c:pt>
                <c:pt idx="286">
                  <c:v>5.4168327487727304</c:v>
                </c:pt>
                <c:pt idx="287">
                  <c:v>5.42892588045535</c:v>
                </c:pt>
                <c:pt idx="288">
                  <c:v>5.4410190121379696</c:v>
                </c:pt>
                <c:pt idx="289">
                  <c:v>5.4531121438205856</c:v>
                </c:pt>
                <c:pt idx="290">
                  <c:v>5.4652052755032114</c:v>
                </c:pt>
                <c:pt idx="291">
                  <c:v>5.4772984071858319</c:v>
                </c:pt>
                <c:pt idx="292">
                  <c:v>5.4893915388684524</c:v>
                </c:pt>
                <c:pt idx="293">
                  <c:v>5.5014846705510676</c:v>
                </c:pt>
                <c:pt idx="294">
                  <c:v>5.5135778022336934</c:v>
                </c:pt>
                <c:pt idx="295">
                  <c:v>5.5256709339163148</c:v>
                </c:pt>
                <c:pt idx="296">
                  <c:v>5.5377640655989344</c:v>
                </c:pt>
                <c:pt idx="297">
                  <c:v>5.5498571972815496</c:v>
                </c:pt>
                <c:pt idx="298">
                  <c:v>5.5619503289641754</c:v>
                </c:pt>
                <c:pt idx="299">
                  <c:v>5.5740434606467968</c:v>
                </c:pt>
                <c:pt idx="300">
                  <c:v>5.5861365923294164</c:v>
                </c:pt>
                <c:pt idx="301">
                  <c:v>5.5982297240120324</c:v>
                </c:pt>
                <c:pt idx="302">
                  <c:v>5.6103228556946583</c:v>
                </c:pt>
                <c:pt idx="303">
                  <c:v>5.6224159873772788</c:v>
                </c:pt>
                <c:pt idx="304">
                  <c:v>5.6345091190598993</c:v>
                </c:pt>
                <c:pt idx="305">
                  <c:v>5.6466022507425144</c:v>
                </c:pt>
                <c:pt idx="306">
                  <c:v>5.6586953824251411</c:v>
                </c:pt>
                <c:pt idx="307">
                  <c:v>5.6707885141077616</c:v>
                </c:pt>
                <c:pt idx="308">
                  <c:v>5.6828816457903812</c:v>
                </c:pt>
                <c:pt idx="309">
                  <c:v>5.6949747774730026</c:v>
                </c:pt>
                <c:pt idx="310">
                  <c:v>5.707067909155624</c:v>
                </c:pt>
                <c:pt idx="311">
                  <c:v>5.7191610408382436</c:v>
                </c:pt>
                <c:pt idx="312">
                  <c:v>5.7312541725208632</c:v>
                </c:pt>
                <c:pt idx="313">
                  <c:v>5.7433473042034837</c:v>
                </c:pt>
                <c:pt idx="314">
                  <c:v>5.755440435886106</c:v>
                </c:pt>
                <c:pt idx="315">
                  <c:v>5.7675335675687256</c:v>
                </c:pt>
                <c:pt idx="316">
                  <c:v>5.7796266992513461</c:v>
                </c:pt>
                <c:pt idx="317">
                  <c:v>5.7917198309339657</c:v>
                </c:pt>
                <c:pt idx="318">
                  <c:v>5.803812962616588</c:v>
                </c:pt>
                <c:pt idx="319">
                  <c:v>5.8159060942992085</c:v>
                </c:pt>
                <c:pt idx="320">
                  <c:v>5.8279992259818281</c:v>
                </c:pt>
                <c:pt idx="321">
                  <c:v>5.8400923576644477</c:v>
                </c:pt>
                <c:pt idx="322">
                  <c:v>5.8521854893470699</c:v>
                </c:pt>
                <c:pt idx="323">
                  <c:v>5.8642786210296904</c:v>
                </c:pt>
                <c:pt idx="324">
                  <c:v>5.87637175271231</c:v>
                </c:pt>
                <c:pt idx="325">
                  <c:v>5.8884648843949305</c:v>
                </c:pt>
                <c:pt idx="326">
                  <c:v>5.9005580160775528</c:v>
                </c:pt>
                <c:pt idx="327">
                  <c:v>5.9126511477601724</c:v>
                </c:pt>
                <c:pt idx="328">
                  <c:v>5.9247442794427929</c:v>
                </c:pt>
                <c:pt idx="329">
                  <c:v>5.9368374111254125</c:v>
                </c:pt>
                <c:pt idx="330">
                  <c:v>5.9489305428080348</c:v>
                </c:pt>
                <c:pt idx="331">
                  <c:v>5.9610236744906553</c:v>
                </c:pt>
                <c:pt idx="332">
                  <c:v>5.9731168061732749</c:v>
                </c:pt>
                <c:pt idx="333">
                  <c:v>5.9852099378558963</c:v>
                </c:pt>
                <c:pt idx="334">
                  <c:v>5.9973030695385168</c:v>
                </c:pt>
                <c:pt idx="335">
                  <c:v>6.0093962012211373</c:v>
                </c:pt>
                <c:pt idx="336">
                  <c:v>6.0214893329037569</c:v>
                </c:pt>
                <c:pt idx="337">
                  <c:v>6.0335824645863783</c:v>
                </c:pt>
                <c:pt idx="338">
                  <c:v>6.0456755962689979</c:v>
                </c:pt>
                <c:pt idx="339">
                  <c:v>6.0577687279516192</c:v>
                </c:pt>
                <c:pt idx="340">
                  <c:v>6.0698618596342397</c:v>
                </c:pt>
                <c:pt idx="341">
                  <c:v>6.0819549913168602</c:v>
                </c:pt>
                <c:pt idx="342">
                  <c:v>6.0940481229994807</c:v>
                </c:pt>
                <c:pt idx="343">
                  <c:v>6.1061412546821021</c:v>
                </c:pt>
                <c:pt idx="344">
                  <c:v>6.1182343863647217</c:v>
                </c:pt>
                <c:pt idx="345">
                  <c:v>6.1303275180473431</c:v>
                </c:pt>
                <c:pt idx="346">
                  <c:v>6.1424206497299627</c:v>
                </c:pt>
                <c:pt idx="347">
                  <c:v>6.1545137814125841</c:v>
                </c:pt>
                <c:pt idx="348">
                  <c:v>6.1666069130952037</c:v>
                </c:pt>
                <c:pt idx="349">
                  <c:v>6.1787000447778251</c:v>
                </c:pt>
                <c:pt idx="350">
                  <c:v>6.1907931764604447</c:v>
                </c:pt>
                <c:pt idx="351">
                  <c:v>6.2028863081430661</c:v>
                </c:pt>
                <c:pt idx="352">
                  <c:v>6.2149794398256866</c:v>
                </c:pt>
                <c:pt idx="353">
                  <c:v>6.2270725715083071</c:v>
                </c:pt>
                <c:pt idx="354">
                  <c:v>6.2391657031909276</c:v>
                </c:pt>
                <c:pt idx="355">
                  <c:v>6.2512588348735481</c:v>
                </c:pt>
                <c:pt idx="356">
                  <c:v>6.2633519665561685</c:v>
                </c:pt>
                <c:pt idx="357">
                  <c:v>6.2754450982387899</c:v>
                </c:pt>
                <c:pt idx="358">
                  <c:v>6.2875382299214104</c:v>
                </c:pt>
                <c:pt idx="359">
                  <c:v>6.2996313616040309</c:v>
                </c:pt>
                <c:pt idx="360">
                  <c:v>6.3117244932866505</c:v>
                </c:pt>
                <c:pt idx="361">
                  <c:v>6.3238176249692719</c:v>
                </c:pt>
                <c:pt idx="362">
                  <c:v>6.3359107566518933</c:v>
                </c:pt>
                <c:pt idx="363">
                  <c:v>6.3480038883345129</c:v>
                </c:pt>
                <c:pt idx="364">
                  <c:v>6.3600970200171334</c:v>
                </c:pt>
                <c:pt idx="365">
                  <c:v>6.372190151699753</c:v>
                </c:pt>
                <c:pt idx="366">
                  <c:v>6.3842832833823753</c:v>
                </c:pt>
                <c:pt idx="367">
                  <c:v>6.3963764150649949</c:v>
                </c:pt>
                <c:pt idx="368">
                  <c:v>6.4084695467476154</c:v>
                </c:pt>
                <c:pt idx="369">
                  <c:v>6.420562678430235</c:v>
                </c:pt>
                <c:pt idx="370">
                  <c:v>6.4326558101128573</c:v>
                </c:pt>
                <c:pt idx="371">
                  <c:v>6.4447489417954777</c:v>
                </c:pt>
                <c:pt idx="372">
                  <c:v>6.4568420734780974</c:v>
                </c:pt>
                <c:pt idx="373">
                  <c:v>6.4689352051607178</c:v>
                </c:pt>
                <c:pt idx="374">
                  <c:v>6.4810283368433401</c:v>
                </c:pt>
                <c:pt idx="375">
                  <c:v>6.4931214685259597</c:v>
                </c:pt>
                <c:pt idx="376">
                  <c:v>6.5052146002085802</c:v>
                </c:pt>
                <c:pt idx="377">
                  <c:v>6.5173077318911998</c:v>
                </c:pt>
                <c:pt idx="378">
                  <c:v>6.5294008635738221</c:v>
                </c:pt>
                <c:pt idx="379">
                  <c:v>6.5414939952564417</c:v>
                </c:pt>
                <c:pt idx="380">
                  <c:v>6.5535871269390622</c:v>
                </c:pt>
                <c:pt idx="381">
                  <c:v>6.5656802586216836</c:v>
                </c:pt>
                <c:pt idx="382">
                  <c:v>6.5777733903043041</c:v>
                </c:pt>
                <c:pt idx="383">
                  <c:v>6.5898665219869246</c:v>
                </c:pt>
                <c:pt idx="384">
                  <c:v>6.6019596536695442</c:v>
                </c:pt>
                <c:pt idx="385">
                  <c:v>6.6140527853521656</c:v>
                </c:pt>
                <c:pt idx="386">
                  <c:v>6.6261459170347869</c:v>
                </c:pt>
                <c:pt idx="387">
                  <c:v>6.6382390487174066</c:v>
                </c:pt>
                <c:pt idx="388">
                  <c:v>6.6503321804000262</c:v>
                </c:pt>
                <c:pt idx="389">
                  <c:v>6.6624253120826475</c:v>
                </c:pt>
                <c:pt idx="390">
                  <c:v>6.674518443765268</c:v>
                </c:pt>
                <c:pt idx="391">
                  <c:v>6.6866115754478885</c:v>
                </c:pt>
                <c:pt idx="392">
                  <c:v>6.698704707130509</c:v>
                </c:pt>
                <c:pt idx="393">
                  <c:v>6.7107978388131304</c:v>
                </c:pt>
                <c:pt idx="394">
                  <c:v>6.72289097049575</c:v>
                </c:pt>
                <c:pt idx="395">
                  <c:v>6.7349841021783714</c:v>
                </c:pt>
                <c:pt idx="396">
                  <c:v>6.747077233860991</c:v>
                </c:pt>
                <c:pt idx="397">
                  <c:v>6.7591703655436124</c:v>
                </c:pt>
                <c:pt idx="398">
                  <c:v>6.771263497226232</c:v>
                </c:pt>
                <c:pt idx="399">
                  <c:v>6.7833566289088534</c:v>
                </c:pt>
                <c:pt idx="400">
                  <c:v>6.795449760591473</c:v>
                </c:pt>
                <c:pt idx="401">
                  <c:v>6.8075428922740944</c:v>
                </c:pt>
                <c:pt idx="402">
                  <c:v>6.8196360239567149</c:v>
                </c:pt>
                <c:pt idx="403">
                  <c:v>6.8317291556393354</c:v>
                </c:pt>
                <c:pt idx="404">
                  <c:v>6.8438222873219559</c:v>
                </c:pt>
                <c:pt idx="405">
                  <c:v>6.8559154190045763</c:v>
                </c:pt>
                <c:pt idx="406">
                  <c:v>6.8680085506871977</c:v>
                </c:pt>
                <c:pt idx="407">
                  <c:v>6.8801016823698182</c:v>
                </c:pt>
                <c:pt idx="408">
                  <c:v>6.8921948140524378</c:v>
                </c:pt>
                <c:pt idx="409">
                  <c:v>6.9042879457350592</c:v>
                </c:pt>
                <c:pt idx="410">
                  <c:v>6.9163810774176806</c:v>
                </c:pt>
                <c:pt idx="411">
                  <c:v>6.9284742091003002</c:v>
                </c:pt>
                <c:pt idx="412">
                  <c:v>6.9405673407829198</c:v>
                </c:pt>
                <c:pt idx="413">
                  <c:v>6.9526604724655403</c:v>
                </c:pt>
                <c:pt idx="414">
                  <c:v>6.9647536041481626</c:v>
                </c:pt>
                <c:pt idx="415">
                  <c:v>6.9768467358307822</c:v>
                </c:pt>
                <c:pt idx="416">
                  <c:v>6.9889398675134027</c:v>
                </c:pt>
                <c:pt idx="417">
                  <c:v>7.0010329991960223</c:v>
                </c:pt>
                <c:pt idx="418">
                  <c:v>7.0131261308786446</c:v>
                </c:pt>
                <c:pt idx="419">
                  <c:v>7.0252192625612651</c:v>
                </c:pt>
                <c:pt idx="420">
                  <c:v>7.0373123942438847</c:v>
                </c:pt>
                <c:pt idx="421">
                  <c:v>7.0494055259265043</c:v>
                </c:pt>
                <c:pt idx="422">
                  <c:v>7.0614986576091265</c:v>
                </c:pt>
                <c:pt idx="423">
                  <c:v>7.073591789291747</c:v>
                </c:pt>
                <c:pt idx="424">
                  <c:v>7.0856849209743666</c:v>
                </c:pt>
                <c:pt idx="425">
                  <c:v>7.0977780526569871</c:v>
                </c:pt>
                <c:pt idx="426">
                  <c:v>7.1098711843396094</c:v>
                </c:pt>
                <c:pt idx="427">
                  <c:v>7.121964316022229</c:v>
                </c:pt>
                <c:pt idx="428">
                  <c:v>7.1340574477048495</c:v>
                </c:pt>
                <c:pt idx="429">
                  <c:v>7.1461505793874691</c:v>
                </c:pt>
                <c:pt idx="430">
                  <c:v>7.1582437110700914</c:v>
                </c:pt>
                <c:pt idx="431">
                  <c:v>7.1703368427527119</c:v>
                </c:pt>
                <c:pt idx="432">
                  <c:v>7.1824299744353315</c:v>
                </c:pt>
                <c:pt idx="433">
                  <c:v>7.1945231061179529</c:v>
                </c:pt>
                <c:pt idx="434">
                  <c:v>7.2066162378005734</c:v>
                </c:pt>
                <c:pt idx="435">
                  <c:v>7.2187093694831939</c:v>
                </c:pt>
                <c:pt idx="436">
                  <c:v>7.2308025011658135</c:v>
                </c:pt>
                <c:pt idx="437">
                  <c:v>7.2428956328484349</c:v>
                </c:pt>
                <c:pt idx="438">
                  <c:v>7.2549887645310545</c:v>
                </c:pt>
                <c:pt idx="439">
                  <c:v>7.2670818962136758</c:v>
                </c:pt>
                <c:pt idx="440">
                  <c:v>7.2791750278962963</c:v>
                </c:pt>
                <c:pt idx="441">
                  <c:v>7.2912681595789168</c:v>
                </c:pt>
                <c:pt idx="442">
                  <c:v>7.3033612912615373</c:v>
                </c:pt>
                <c:pt idx="443">
                  <c:v>7.3154544229441587</c:v>
                </c:pt>
                <c:pt idx="444">
                  <c:v>7.3275475546267783</c:v>
                </c:pt>
                <c:pt idx="445">
                  <c:v>7.3396406863093997</c:v>
                </c:pt>
                <c:pt idx="446">
                  <c:v>7.3517338179920193</c:v>
                </c:pt>
                <c:pt idx="447">
                  <c:v>7.3638269496746407</c:v>
                </c:pt>
                <c:pt idx="448">
                  <c:v>7.3759200813572603</c:v>
                </c:pt>
                <c:pt idx="449">
                  <c:v>7.3880132130398817</c:v>
                </c:pt>
                <c:pt idx="450">
                  <c:v>7.4001063447225031</c:v>
                </c:pt>
              </c:numCache>
            </c:numRef>
          </c:xVal>
          <c:yVal>
            <c:numRef>
              <c:f>fit_5NN_FCC!$H$19:$H$469</c:f>
              <c:numCache>
                <c:formatCode>0.0000</c:formatCode>
                <c:ptCount val="451"/>
                <c:pt idx="0">
                  <c:v>0.50834382857741633</c:v>
                </c:pt>
                <c:pt idx="1">
                  <c:v>-2.3879912008652401E-2</c:v>
                </c:pt>
                <c:pt idx="2">
                  <c:v>-0.53407675452420766</c:v>
                </c:pt>
                <c:pt idx="3">
                  <c:v>-1.0229560677968299</c:v>
                </c:pt>
                <c:pt idx="4">
                  <c:v>-1.4912064038845751</c:v>
                </c:pt>
                <c:pt idx="5">
                  <c:v>-1.9394960802861638</c:v>
                </c:pt>
                <c:pt idx="6">
                  <c:v>-2.3684737463659267</c:v>
                </c:pt>
                <c:pt idx="7">
                  <c:v>-2.7787689344115711</c:v>
                </c:pt>
                <c:pt idx="8">
                  <c:v>-3.1709925957318958</c:v>
                </c:pt>
                <c:pt idx="9">
                  <c:v>-3.5457376221910608</c:v>
                </c:pt>
                <c:pt idx="10">
                  <c:v>-3.9035793535656649</c:v>
                </c:pt>
                <c:pt idx="11">
                  <c:v>-4.245076071100911</c:v>
                </c:pt>
                <c:pt idx="12">
                  <c:v>-4.5707694776322425</c:v>
                </c:pt>
                <c:pt idx="13">
                  <c:v>-4.8811851646294322</c:v>
                </c:pt>
                <c:pt idx="14">
                  <c:v>-5.1768330665106728</c:v>
                </c:pt>
                <c:pt idx="15">
                  <c:v>-5.4582079025652899</c:v>
                </c:pt>
                <c:pt idx="16">
                  <c:v>-5.725789606814768</c:v>
                </c:pt>
                <c:pt idx="17">
                  <c:v>-5.9800437461332701</c:v>
                </c:pt>
                <c:pt idx="18">
                  <c:v>-6.2214219269403692</c:v>
                </c:pt>
                <c:pt idx="19">
                  <c:v>-6.4503621907706377</c:v>
                </c:pt>
                <c:pt idx="20">
                  <c:v>-6.667289399016707</c:v>
                </c:pt>
                <c:pt idx="21">
                  <c:v>-6.8726156071347173</c:v>
                </c:pt>
                <c:pt idx="22">
                  <c:v>-7.0667404285934756</c:v>
                </c:pt>
                <c:pt idx="23">
                  <c:v>-7.2500513888413556</c:v>
                </c:pt>
                <c:pt idx="24">
                  <c:v>-7.4229242695577042</c:v>
                </c:pt>
                <c:pt idx="25">
                  <c:v>-7.5857234434486482</c:v>
                </c:pt>
                <c:pt idx="26">
                  <c:v>-7.7388021998402907</c:v>
                </c:pt>
                <c:pt idx="27">
                  <c:v>-7.8825030613157283</c:v>
                </c:pt>
                <c:pt idx="28">
                  <c:v>-8.0171580916358192</c:v>
                </c:pt>
                <c:pt idx="29">
                  <c:v>-8.1430891951773798</c:v>
                </c:pt>
                <c:pt idx="30">
                  <c:v>-8.2606084081162638</c:v>
                </c:pt>
                <c:pt idx="31">
                  <c:v>-8.3700181815769916</c:v>
                </c:pt>
                <c:pt idx="32">
                  <c:v>-8.4716116569645319</c:v>
                </c:pt>
                <c:pt idx="33">
                  <c:v>-8.5656729336883881</c:v>
                </c:pt>
                <c:pt idx="34">
                  <c:v>-8.6524773294834851</c:v>
                </c:pt>
                <c:pt idx="35">
                  <c:v>-8.7322916335270264</c:v>
                </c:pt>
                <c:pt idx="36">
                  <c:v>-8.8053743525452486</c:v>
                </c:pt>
                <c:pt idx="37">
                  <c:v>-8.8719759500988751</c:v>
                </c:pt>
                <c:pt idx="38">
                  <c:v>-8.9323390792311059</c:v>
                </c:pt>
                <c:pt idx="39">
                  <c:v>-8.9866988086571364</c:v>
                </c:pt>
                <c:pt idx="40">
                  <c:v>-9.0352828426694902</c:v>
                </c:pt>
                <c:pt idx="41">
                  <c:v>-9.0783117349288389</c:v>
                </c:pt>
                <c:pt idx="42">
                  <c:v>-9.1159990963054653</c:v>
                </c:pt>
                <c:pt idx="43">
                  <c:v>-9.1485517969322743</c:v>
                </c:pt>
                <c:pt idx="44">
                  <c:v>-9.1761701626258798</c:v>
                </c:pt>
                <c:pt idx="45">
                  <c:v>-9.1990481658282039</c:v>
                </c:pt>
                <c:pt idx="46">
                  <c:v>-9.2173736112170666</c:v>
                </c:pt>
                <c:pt idx="47">
                  <c:v>-9.2313283161301598</c:v>
                </c:pt>
                <c:pt idx="48">
                  <c:v>-9.2410882859431371</c:v>
                </c:pt>
                <c:pt idx="49">
                  <c:v>-9.246823884538701</c:v>
                </c:pt>
                <c:pt idx="50">
                  <c:v>-9.2486999999999995</c:v>
                </c:pt>
                <c:pt idx="51">
                  <c:v>-9.2468762056581308</c:v>
                </c:pt>
                <c:pt idx="52">
                  <c:v>-9.2415069166200166</c:v>
                </c:pt>
                <c:pt idx="53">
                  <c:v>-9.2327415418996601</c:v>
                </c:pt>
                <c:pt idx="54">
                  <c:v>-9.2207246322724767</c:v>
                </c:pt>
                <c:pt idx="55">
                  <c:v>-9.205596023969207</c:v>
                </c:pt>
                <c:pt idx="56">
                  <c:v>-9.1874909783228276</c:v>
                </c:pt>
                <c:pt idx="57">
                  <c:v>-9.166540317478896</c:v>
                </c:pt>
                <c:pt idx="58">
                  <c:v>-9.1428705562767476</c:v>
                </c:pt>
                <c:pt idx="59">
                  <c:v>-9.1166040304061831</c:v>
                </c:pt>
                <c:pt idx="60">
                  <c:v>-9.0878590209414263</c:v>
                </c:pt>
                <c:pt idx="61">
                  <c:v>-9.0567498753514784</c:v>
                </c:pt>
                <c:pt idx="62">
                  <c:v>-9.0233871250833015</c:v>
                </c:pt>
                <c:pt idx="63">
                  <c:v>-8.9878775998117177</c:v>
                </c:pt>
                <c:pt idx="64">
                  <c:v>-8.9503245384474024</c:v>
                </c:pt>
                <c:pt idx="65">
                  <c:v>-8.9108276969918663</c:v>
                </c:pt>
                <c:pt idx="66">
                  <c:v>-8.8694834533260227</c:v>
                </c:pt>
                <c:pt idx="67">
                  <c:v>-8.8263849090165518</c:v>
                </c:pt>
                <c:pt idx="68">
                  <c:v>-8.7816219882220121</c:v>
                </c:pt>
                <c:pt idx="69">
                  <c:v>-8.7352815337785437</c:v>
                </c:pt>
                <c:pt idx="70">
                  <c:v>-8.6874474005427444</c:v>
                </c:pt>
                <c:pt idx="71">
                  <c:v>-8.6382005460673223</c:v>
                </c:pt>
                <c:pt idx="72">
                  <c:v>-8.5876191186830422</c:v>
                </c:pt>
                <c:pt idx="73">
                  <c:v>-8.5357785430585214</c:v>
                </c:pt>
                <c:pt idx="74">
                  <c:v>-8.4827516033075145</c:v>
                </c:pt>
                <c:pt idx="75">
                  <c:v>-8.4286085237114676</c:v>
                </c:pt>
                <c:pt idx="76">
                  <c:v>-8.3734170471232439</c:v>
                </c:pt>
                <c:pt idx="77">
                  <c:v>-8.317242511116234</c:v>
                </c:pt>
                <c:pt idx="78">
                  <c:v>-8.2601479219412592</c:v>
                </c:pt>
                <c:pt idx="79">
                  <c:v>-8.2021940263520179</c:v>
                </c:pt>
                <c:pt idx="80">
                  <c:v>-8.1434393813582275</c:v>
                </c:pt>
                <c:pt idx="81">
                  <c:v>-8.0839404219639501</c:v>
                </c:pt>
                <c:pt idx="82">
                  <c:v>-8.0237515269470769</c:v>
                </c:pt>
                <c:pt idx="83">
                  <c:v>-7.9629250827344507</c:v>
                </c:pt>
                <c:pt idx="84">
                  <c:v>-7.9015115454255831</c:v>
                </c:pt>
                <c:pt idx="85">
                  <c:v>-7.8395595010165335</c:v>
                </c:pt>
                <c:pt idx="86">
                  <c:v>-7.7771157238741102</c:v>
                </c:pt>
                <c:pt idx="87">
                  <c:v>-7.7142252335091772</c:v>
                </c:pt>
                <c:pt idx="88">
                  <c:v>-7.6509313496965587</c:v>
                </c:pt>
                <c:pt idx="89">
                  <c:v>-7.5872757459877169</c:v>
                </c:pt>
                <c:pt idx="90">
                  <c:v>-7.5232985016611575</c:v>
                </c:pt>
                <c:pt idx="91">
                  <c:v>-7.4590381521542426</c:v>
                </c:pt>
                <c:pt idx="92">
                  <c:v>-7.3945317380189755</c:v>
                </c:pt>
                <c:pt idx="93">
                  <c:v>-7.3298148524431213</c:v>
                </c:pt>
                <c:pt idx="94">
                  <c:v>-7.2649216873768854</c:v>
                </c:pt>
                <c:pt idx="95">
                  <c:v>-7.1998850783043302</c:v>
                </c:pt>
                <c:pt idx="96">
                  <c:v>-7.1347365476975853</c:v>
                </c:pt>
                <c:pt idx="97">
                  <c:v>-7.0695063471909441</c:v>
                </c:pt>
                <c:pt idx="98">
                  <c:v>-7.0042234985108074</c:v>
                </c:pt>
                <c:pt idx="99">
                  <c:v>-6.9389158331966057</c:v>
                </c:pt>
                <c:pt idx="100">
                  <c:v>-6.8736100311467458</c:v>
                </c:pt>
                <c:pt idx="101">
                  <c:v>-6.8083316580227491</c:v>
                </c:pt>
                <c:pt idx="102">
                  <c:v>-6.7431052015438588</c:v>
                </c:pt>
                <c:pt idx="103">
                  <c:v>-6.67795410670346</c:v>
                </c:pt>
                <c:pt idx="104">
                  <c:v>-6.6129008099378614</c:v>
                </c:pt>
                <c:pt idx="105">
                  <c:v>-6.5479667722770811</c:v>
                </c:pt>
                <c:pt idx="106">
                  <c:v>-6.4831725115065115</c:v>
                </c:pt>
                <c:pt idx="107">
                  <c:v>-6.4185376333675608</c:v>
                </c:pt>
                <c:pt idx="108">
                  <c:v>-6.3540808618245279</c:v>
                </c:pt>
                <c:pt idx="109">
                  <c:v>-6.2898200684242891</c:v>
                </c:pt>
                <c:pt idx="110">
                  <c:v>-6.2257723007746186</c:v>
                </c:pt>
                <c:pt idx="111">
                  <c:v>-6.1619538101662217</c:v>
                </c:pt>
                <c:pt idx="112">
                  <c:v>-6.0983800783629558</c:v>
                </c:pt>
                <c:pt idx="113">
                  <c:v>-6.0350658435839115</c:v>
                </c:pt>
                <c:pt idx="114">
                  <c:v>-5.9720251257005019</c:v>
                </c:pt>
                <c:pt idx="115">
                  <c:v>-5.9092712506709937</c:v>
                </c:pt>
                <c:pt idx="116">
                  <c:v>-5.8468168742343041</c:v>
                </c:pt>
                <c:pt idx="117">
                  <c:v>-5.7846740048842937</c:v>
                </c:pt>
                <c:pt idx="118">
                  <c:v>-5.7228540261452254</c:v>
                </c:pt>
                <c:pt idx="119">
                  <c:v>-5.6613677181684015</c:v>
                </c:pt>
                <c:pt idx="120">
                  <c:v>-5.6002252786695701</c:v>
                </c:pt>
                <c:pt idx="121">
                  <c:v>-5.5394363432260025</c:v>
                </c:pt>
                <c:pt idx="122">
                  <c:v>-5.4790100049517259</c:v>
                </c:pt>
                <c:pt idx="123">
                  <c:v>-5.4189548335688551</c:v>
                </c:pt>
                <c:pt idx="124">
                  <c:v>-5.3592788938924141</c:v>
                </c:pt>
                <c:pt idx="125">
                  <c:v>-5.2999897637456579</c:v>
                </c:pt>
                <c:pt idx="126">
                  <c:v>-5.2410945513223259</c:v>
                </c:pt>
                <c:pt idx="127">
                  <c:v>-5.1825999120118738</c:v>
                </c:pt>
                <c:pt idx="128">
                  <c:v>-5.1245120647032447</c:v>
                </c:pt>
                <c:pt idx="129">
                  <c:v>-5.0668368075823311</c:v>
                </c:pt>
                <c:pt idx="130">
                  <c:v>-5.0095795334378295</c:v>
                </c:pt>
                <c:pt idx="131">
                  <c:v>-4.952745244489817</c:v>
                </c:pt>
                <c:pt idx="132">
                  <c:v>-4.8963385667549142</c:v>
                </c:pt>
                <c:pt idx="133">
                  <c:v>-4.8403637639616042</c:v>
                </c:pt>
                <c:pt idx="134">
                  <c:v>-4.784824751028796</c:v>
                </c:pt>
                <c:pt idx="135">
                  <c:v>-4.7297251071204425</c:v>
                </c:pt>
                <c:pt idx="136">
                  <c:v>-4.6750680882885813</c:v>
                </c:pt>
                <c:pt idx="137">
                  <c:v>-4.6208566397169122</c:v>
                </c:pt>
                <c:pt idx="138">
                  <c:v>-4.5670934075765803</c:v>
                </c:pt>
                <c:pt idx="139">
                  <c:v>-4.5137807505056111</c:v>
                </c:pt>
                <c:pt idx="140">
                  <c:v>-4.4609207507230213</c:v>
                </c:pt>
                <c:pt idx="141">
                  <c:v>-4.4085152247884132</c:v>
                </c:pt>
                <c:pt idx="142">
                  <c:v>-4.3565657340174644</c:v>
                </c:pt>
                <c:pt idx="143">
                  <c:v>-4.3050735945635221</c:v>
                </c:pt>
                <c:pt idx="144">
                  <c:v>-4.2540398871751277</c:v>
                </c:pt>
                <c:pt idx="145">
                  <c:v>-4.2034654666391154</c:v>
                </c:pt>
                <c:pt idx="146">
                  <c:v>-4.1533509709185799</c:v>
                </c:pt>
                <c:pt idx="147">
                  <c:v>-4.1036968299947691</c:v>
                </c:pt>
                <c:pt idx="148">
                  <c:v>-4.0545032744217417</c:v>
                </c:pt>
                <c:pt idx="149">
                  <c:v>-4.0057703436022942</c:v>
                </c:pt>
                <c:pt idx="150">
                  <c:v>-3.9574978937935037</c:v>
                </c:pt>
                <c:pt idx="151">
                  <c:v>-3.9096856058499543</c:v>
                </c:pt>
                <c:pt idx="152">
                  <c:v>-3.8623329927124801</c:v>
                </c:pt>
                <c:pt idx="153">
                  <c:v>-3.8154394066500514</c:v>
                </c:pt>
                <c:pt idx="154">
                  <c:v>-3.7690040462622165</c:v>
                </c:pt>
                <c:pt idx="155">
                  <c:v>-3.7230259632492824</c:v>
                </c:pt>
                <c:pt idx="156">
                  <c:v>-3.6775040689572207</c:v>
                </c:pt>
                <c:pt idx="157">
                  <c:v>-3.632437140704095</c:v>
                </c:pt>
                <c:pt idx="158">
                  <c:v>-3.5878238278945922</c:v>
                </c:pt>
                <c:pt idx="159">
                  <c:v>-3.543662657929072</c:v>
                </c:pt>
                <c:pt idx="160">
                  <c:v>-3.4999520419133452</c:v>
                </c:pt>
                <c:pt idx="161">
                  <c:v>-3.4566902801752333</c:v>
                </c:pt>
                <c:pt idx="162">
                  <c:v>-3.4138755675937671</c:v>
                </c:pt>
                <c:pt idx="163">
                  <c:v>-3.3715059987467342</c:v>
                </c:pt>
                <c:pt idx="164">
                  <c:v>-3.3295795728820985</c:v>
                </c:pt>
                <c:pt idx="165">
                  <c:v>-3.2880941987186878</c:v>
                </c:pt>
                <c:pt idx="166">
                  <c:v>-3.2470476990813388</c:v>
                </c:pt>
                <c:pt idx="167">
                  <c:v>-3.2064378153756099</c:v>
                </c:pt>
                <c:pt idx="168">
                  <c:v>-3.1662622119069428</c:v>
                </c:pt>
                <c:pt idx="169">
                  <c:v>-3.1265184800490871</c:v>
                </c:pt>
                <c:pt idx="170">
                  <c:v>-3.0872041422664163</c:v>
                </c:pt>
                <c:pt idx="171">
                  <c:v>-3.0483166559946384</c:v>
                </c:pt>
                <c:pt idx="172">
                  <c:v>-3.009853417384289</c:v>
                </c:pt>
                <c:pt idx="173">
                  <c:v>-2.9718117649112474</c:v>
                </c:pt>
                <c:pt idx="174">
                  <c:v>-2.9341889828584082</c:v>
                </c:pt>
                <c:pt idx="175">
                  <c:v>-2.8969823046725094</c:v>
                </c:pt>
                <c:pt idx="176">
                  <c:v>-2.8601889162000065</c:v>
                </c:pt>
                <c:pt idx="177">
                  <c:v>-2.8238059588057691</c:v>
                </c:pt>
                <c:pt idx="178">
                  <c:v>-2.7878305323782673</c:v>
                </c:pt>
                <c:pt idx="179">
                  <c:v>-2.7522596982247958</c:v>
                </c:pt>
                <c:pt idx="180">
                  <c:v>-2.7170904818602026</c:v>
                </c:pt>
                <c:pt idx="181">
                  <c:v>-2.6823198756924627</c:v>
                </c:pt>
                <c:pt idx="182">
                  <c:v>-2.6479448416083571</c:v>
                </c:pt>
                <c:pt idx="183">
                  <c:v>-2.6139623134624124</c:v>
                </c:pt>
                <c:pt idx="184">
                  <c:v>-2.580369199472162</c:v>
                </c:pt>
                <c:pt idx="185">
                  <c:v>-2.5471623845227138</c:v>
                </c:pt>
                <c:pt idx="186">
                  <c:v>-2.5143387323834987</c:v>
                </c:pt>
                <c:pt idx="187">
                  <c:v>-2.481895087840011</c:v>
                </c:pt>
                <c:pt idx="188">
                  <c:v>-2.4498282787432513</c:v>
                </c:pt>
                <c:pt idx="189">
                  <c:v>-2.4181351179795145</c:v>
                </c:pt>
                <c:pt idx="190">
                  <c:v>-2.3868124053630835</c:v>
                </c:pt>
                <c:pt idx="191">
                  <c:v>-2.3558569294543048</c:v>
                </c:pt>
                <c:pt idx="192">
                  <c:v>-2.3252654693054637</c:v>
                </c:pt>
                <c:pt idx="193">
                  <c:v>-2.2950347961367936</c:v>
                </c:pt>
                <c:pt idx="194">
                  <c:v>-2.2651616749448862</c:v>
                </c:pt>
                <c:pt idx="195">
                  <c:v>-2.2356428660457013</c:v>
                </c:pt>
                <c:pt idx="196">
                  <c:v>-2.2064751265543188</c:v>
                </c:pt>
                <c:pt idx="197">
                  <c:v>-2.1776552118034931</c:v>
                </c:pt>
                <c:pt idx="198">
                  <c:v>-2.1491798767030241</c:v>
                </c:pt>
                <c:pt idx="199">
                  <c:v>-2.121045877041893</c:v>
                </c:pt>
                <c:pt idx="200">
                  <c:v>-2.0932499707350476</c:v>
                </c:pt>
                <c:pt idx="201">
                  <c:v>-2.0657889190166765</c:v>
                </c:pt>
                <c:pt idx="202">
                  <c:v>-2.0386594875817416</c:v>
                </c:pt>
                <c:pt idx="203">
                  <c:v>-2.0118584476774974</c:v>
                </c:pt>
                <c:pt idx="204">
                  <c:v>-1.9853825771466709</c:v>
                </c:pt>
                <c:pt idx="205">
                  <c:v>-1.9592286614239123</c:v>
                </c:pt>
                <c:pt idx="206">
                  <c:v>-1.9333934944871005</c:v>
                </c:pt>
                <c:pt idx="207">
                  <c:v>-1.9078738797650154</c:v>
                </c:pt>
                <c:pt idx="208">
                  <c:v>-1.8826666310028637</c:v>
                </c:pt>
                <c:pt idx="209">
                  <c:v>-1.8577685730870845</c:v>
                </c:pt>
                <c:pt idx="210">
                  <c:v>-1.833176542830828</c:v>
                </c:pt>
                <c:pt idx="211">
                  <c:v>-1.8088873897214406</c:v>
                </c:pt>
                <c:pt idx="212">
                  <c:v>-1.7848979766312822</c:v>
                </c:pt>
                <c:pt idx="213">
                  <c:v>-1.7612051804931195</c:v>
                </c:pt>
                <c:pt idx="214">
                  <c:v>-1.7378058929413314</c:v>
                </c:pt>
                <c:pt idx="215">
                  <c:v>-1.7146970209201164</c:v>
                </c:pt>
                <c:pt idx="216">
                  <c:v>-1.6918754872598425</c:v>
                </c:pt>
                <c:pt idx="217">
                  <c:v>-1.6693382312226666</c:v>
                </c:pt>
                <c:pt idx="218">
                  <c:v>-1.6470822090184976</c:v>
                </c:pt>
                <c:pt idx="219">
                  <c:v>-1.6251043942923515</c:v>
                </c:pt>
                <c:pt idx="220">
                  <c:v>-1.6034017785841161</c:v>
                </c:pt>
                <c:pt idx="221">
                  <c:v>-1.5819713717617037</c:v>
                </c:pt>
                <c:pt idx="222">
                  <c:v>-1.5608102024285486</c:v>
                </c:pt>
                <c:pt idx="223">
                  <c:v>-1.5399153183063743</c:v>
                </c:pt>
                <c:pt idx="224">
                  <c:v>-1.51928378659411</c:v>
                </c:pt>
                <c:pt idx="225">
                  <c:v>-1.4989126943038436</c:v>
                </c:pt>
                <c:pt idx="226">
                  <c:v>-1.4787991485746317</c:v>
                </c:pt>
                <c:pt idx="227">
                  <c:v>-1.458940276964988</c:v>
                </c:pt>
                <c:pt idx="228">
                  <c:v>-1.439333227724831</c:v>
                </c:pt>
                <c:pt idx="229">
                  <c:v>-1.4199751700476568</c:v>
                </c:pt>
                <c:pt idx="230">
                  <c:v>-1.4008632943036758</c:v>
                </c:pt>
                <c:pt idx="231">
                  <c:v>-1.3819948122546162</c:v>
                </c:pt>
                <c:pt idx="232">
                  <c:v>-1.3633669572508986</c:v>
                </c:pt>
                <c:pt idx="233">
                  <c:v>-1.3449769844118442</c:v>
                </c:pt>
                <c:pt idx="234">
                  <c:v>-1.3268221707895631</c:v>
                </c:pt>
                <c:pt idx="235">
                  <c:v>-1.3088998155171523</c:v>
                </c:pt>
                <c:pt idx="236">
                  <c:v>-1.2912072399418089</c:v>
                </c:pt>
                <c:pt idx="237">
                  <c:v>-1.2737417877434449</c:v>
                </c:pt>
                <c:pt idx="238">
                  <c:v>-1.2565008250393748</c:v>
                </c:pt>
                <c:pt idx="239">
                  <c:v>-1.2394817404756158</c:v>
                </c:pt>
                <c:pt idx="240">
                  <c:v>-1.2226819453053499</c:v>
                </c:pt>
                <c:pt idx="241">
                  <c:v>-1.2060988734550437</c:v>
                </c:pt>
                <c:pt idx="242">
                  <c:v>-1.1897299815787352</c:v>
                </c:pt>
                <c:pt idx="243">
                  <c:v>-1.1735727491009651</c:v>
                </c:pt>
                <c:pt idx="244">
                  <c:v>-1.1576246782488193</c:v>
                </c:pt>
                <c:pt idx="245">
                  <c:v>-1.14188329407353</c:v>
                </c:pt>
                <c:pt idx="246">
                  <c:v>-1.1263461444620737</c:v>
                </c:pt>
                <c:pt idx="247">
                  <c:v>-1.1110108001391887</c:v>
                </c:pt>
                <c:pt idx="248">
                  <c:v>-1.0958748546602113</c:v>
                </c:pt>
                <c:pt idx="249">
                  <c:v>-1.0809359243951335</c:v>
                </c:pt>
                <c:pt idx="250">
                  <c:v>-1.0661916485042555</c:v>
                </c:pt>
                <c:pt idx="251">
                  <c:v>-1.0516396889058055</c:v>
                </c:pt>
                <c:pt idx="252">
                  <c:v>-1.0372777302358753</c:v>
                </c:pt>
                <c:pt idx="253">
                  <c:v>-1.0231034798010263</c:v>
                </c:pt>
                <c:pt idx="254">
                  <c:v>-1.0091146675238805</c:v>
                </c:pt>
                <c:pt idx="255">
                  <c:v>-0.99530904588203584</c:v>
                </c:pt>
                <c:pt idx="256">
                  <c:v>-0.98168438984059903</c:v>
                </c:pt>
                <c:pt idx="257">
                  <c:v>-0.96823849677864748</c:v>
                </c:pt>
                <c:pt idx="258">
                  <c:v>-0.95496918640989525</c:v>
                </c:pt>
                <c:pt idx="259">
                  <c:v>-0.94187430069785227</c:v>
                </c:pt>
                <c:pt idx="260">
                  <c:v>-0.92895170376577463</c:v>
                </c:pt>
                <c:pt idx="261">
                  <c:v>-0.91619928180153887</c:v>
                </c:pt>
                <c:pt idx="262">
                  <c:v>-0.90361494295791522</c:v>
                </c:pt>
                <c:pt idx="263">
                  <c:v>-0.89119661724825405</c:v>
                </c:pt>
                <c:pt idx="264">
                  <c:v>-0.87894225643798185</c:v>
                </c:pt>
                <c:pt idx="265">
                  <c:v>-0.86684983393198234</c:v>
                </c:pt>
                <c:pt idx="266">
                  <c:v>-0.85491734465827518</c:v>
                </c:pt>
                <c:pt idx="267">
                  <c:v>-0.84314280494800442</c:v>
                </c:pt>
                <c:pt idx="268">
                  <c:v>-0.83152425241208805</c:v>
                </c:pt>
                <c:pt idx="269">
                  <c:v>-0.82005974581457697</c:v>
                </c:pt>
                <c:pt idx="270">
                  <c:v>-0.80874736494310229</c:v>
                </c:pt>
                <c:pt idx="271">
                  <c:v>-0.79758521047640263</c:v>
                </c:pt>
                <c:pt idx="272">
                  <c:v>-0.78657140384924495</c:v>
                </c:pt>
                <c:pt idx="273">
                  <c:v>-0.77570408711477346</c:v>
                </c:pt>
                <c:pt idx="274">
                  <c:v>-0.76498142280462433</c:v>
                </c:pt>
                <c:pt idx="275">
                  <c:v>-0.75440159378678651</c:v>
                </c:pt>
                <c:pt idx="276">
                  <c:v>-0.74396280312148777</c:v>
                </c:pt>
                <c:pt idx="277">
                  <c:v>-0.73366327391512531</c:v>
                </c:pt>
                <c:pt idx="278">
                  <c:v>-0.7235012491725511</c:v>
                </c:pt>
                <c:pt idx="279">
                  <c:v>-0.71347499164766481</c:v>
                </c:pt>
                <c:pt idx="280">
                  <c:v>-0.70358278369258942</c:v>
                </c:pt>
                <c:pt idx="281">
                  <c:v>-0.69382292710540805</c:v>
                </c:pt>
                <c:pt idx="282">
                  <c:v>-0.68419374297675994</c:v>
                </c:pt>
                <c:pt idx="283">
                  <c:v>-0.67469357153525966</c:v>
                </c:pt>
                <c:pt idx="284">
                  <c:v>-0.66532077199188744</c:v>
                </c:pt>
                <c:pt idx="285">
                  <c:v>-0.65607372238352046</c:v>
                </c:pt>
                <c:pt idx="286">
                  <c:v>-0.64695081941560406</c:v>
                </c:pt>
                <c:pt idx="287">
                  <c:v>-0.6379504783041926</c:v>
                </c:pt>
                <c:pt idx="288">
                  <c:v>-0.62907113261727987</c:v>
                </c:pt>
                <c:pt idx="289">
                  <c:v>-0.62031123411568201</c:v>
                </c:pt>
                <c:pt idx="290">
                  <c:v>-0.61166925259342952</c:v>
                </c:pt>
                <c:pt idx="291">
                  <c:v>-0.6031436757178672</c:v>
                </c:pt>
                <c:pt idx="292">
                  <c:v>-0.5947330088694015</c:v>
                </c:pt>
                <c:pt idx="293">
                  <c:v>-0.58643577498110788</c:v>
                </c:pt>
                <c:pt idx="294">
                  <c:v>-0.57825051437816888</c:v>
                </c:pt>
                <c:pt idx="295">
                  <c:v>-0.57017578461731322</c:v>
                </c:pt>
                <c:pt idx="296">
                  <c:v>-0.56221016032619053</c:v>
                </c:pt>
                <c:pt idx="297">
                  <c:v>-0.55435223304287862</c:v>
                </c:pt>
                <c:pt idx="298">
                  <c:v>-0.54660061105548396</c:v>
                </c:pt>
                <c:pt idx="299">
                  <c:v>-0.53895391924199165</c:v>
                </c:pt>
                <c:pt idx="300">
                  <c:v>-0.53141079891029452</c:v>
                </c:pt>
                <c:pt idx="301">
                  <c:v>-0.52396990763858053</c:v>
                </c:pt>
                <c:pt idx="302">
                  <c:v>-0.51662991911603318</c:v>
                </c:pt>
                <c:pt idx="303">
                  <c:v>-0.50938952298399165</c:v>
                </c:pt>
                <c:pt idx="304">
                  <c:v>-0.5022474246774874</c:v>
                </c:pt>
                <c:pt idx="305">
                  <c:v>-0.49520234526733103</c:v>
                </c:pt>
                <c:pt idx="306">
                  <c:v>-0.48825302130269421</c:v>
                </c:pt>
                <c:pt idx="307">
                  <c:v>-0.48139820465432109</c:v>
                </c:pt>
                <c:pt idx="308">
                  <c:v>-0.47463666235828461</c:v>
                </c:pt>
                <c:pt idx="309">
                  <c:v>-0.4679671764604435</c:v>
                </c:pt>
                <c:pt idx="310">
                  <c:v>-0.46138854386156636</c:v>
                </c:pt>
                <c:pt idx="311">
                  <c:v>-0.45489957616317089</c:v>
                </c:pt>
                <c:pt idx="312">
                  <c:v>-0.44849909951411693</c:v>
                </c:pt>
                <c:pt idx="313">
                  <c:v>-0.44218595445797182</c:v>
                </c:pt>
                <c:pt idx="314">
                  <c:v>-0.43595899578118363</c:v>
                </c:pt>
                <c:pt idx="315">
                  <c:v>-0.42981709236208632</c:v>
                </c:pt>
                <c:pt idx="316">
                  <c:v>-0.42375912702075724</c:v>
                </c:pt>
                <c:pt idx="317">
                  <c:v>-0.4177839963697596</c:v>
                </c:pt>
                <c:pt idx="318">
                  <c:v>-0.41189061066577981</c:v>
                </c:pt>
                <c:pt idx="319">
                  <c:v>-0.40607789366219393</c:v>
                </c:pt>
                <c:pt idx="320">
                  <c:v>-0.40034478246256905</c:v>
                </c:pt>
                <c:pt idx="321">
                  <c:v>-0.39469022737512954</c:v>
                </c:pt>
                <c:pt idx="322">
                  <c:v>-0.38911319176819598</c:v>
                </c:pt>
                <c:pt idx="323">
                  <c:v>-0.38361265192662058</c:v>
                </c:pt>
                <c:pt idx="324">
                  <c:v>-0.37818759690922504</c:v>
                </c:pt>
                <c:pt idx="325">
                  <c:v>-0.37283702840726529</c:v>
                </c:pt>
                <c:pt idx="326">
                  <c:v>-0.36755996060392432</c:v>
                </c:pt>
                <c:pt idx="327">
                  <c:v>-0.3623554200348556</c:v>
                </c:pt>
                <c:pt idx="328">
                  <c:v>-0.35722244544977888</c:v>
                </c:pt>
                <c:pt idx="329">
                  <c:v>-0.35216008767514601</c:v>
                </c:pt>
                <c:pt idx="330">
                  <c:v>-0.347167409477878</c:v>
                </c:pt>
                <c:pt idx="331">
                  <c:v>-0.3422434854301909</c:v>
                </c:pt>
                <c:pt idx="332">
                  <c:v>-0.33738740177550752</c:v>
                </c:pt>
                <c:pt idx="333">
                  <c:v>-0.33259825629547185</c:v>
                </c:pt>
                <c:pt idx="334">
                  <c:v>-0.32787515817806284</c:v>
                </c:pt>
                <c:pt idx="335">
                  <c:v>-0.3232172278868215</c:v>
                </c:pt>
                <c:pt idx="336">
                  <c:v>-0.3186235970311872</c:v>
                </c:pt>
                <c:pt idx="337">
                  <c:v>-0.31409340823795628</c:v>
                </c:pt>
                <c:pt idx="338">
                  <c:v>-0.30962581502385667</c:v>
                </c:pt>
                <c:pt idx="339">
                  <c:v>-0.30521998166924974</c:v>
                </c:pt>
                <c:pt idx="340">
                  <c:v>-0.30087508309295657</c:v>
                </c:pt>
                <c:pt idx="341">
                  <c:v>-0.29659030472821019</c:v>
                </c:pt>
                <c:pt idx="342">
                  <c:v>-0.29236484239973903</c:v>
                </c:pt>
                <c:pt idx="343">
                  <c:v>-0.28819790220197555</c:v>
                </c:pt>
                <c:pt idx="344">
                  <c:v>-0.28408870037839751</c:v>
                </c:pt>
                <c:pt idx="345">
                  <c:v>-0.28003646320199455</c:v>
                </c:pt>
                <c:pt idx="346">
                  <c:v>-0.27604042685686536</c:v>
                </c:pt>
                <c:pt idx="347">
                  <c:v>-0.27209983732093845</c:v>
                </c:pt>
                <c:pt idx="348">
                  <c:v>-0.26821395024982053</c:v>
                </c:pt>
                <c:pt idx="349">
                  <c:v>-0.26438203086176537</c:v>
                </c:pt>
                <c:pt idx="350">
                  <c:v>-0.26060335382376459</c:v>
                </c:pt>
                <c:pt idx="351">
                  <c:v>-0.25687720313875501</c:v>
                </c:pt>
                <c:pt idx="352">
                  <c:v>-0.2532028720339416</c:v>
                </c:pt>
                <c:pt idx="353">
                  <c:v>-0.24957966285022984</c:v>
                </c:pt>
                <c:pt idx="354">
                  <c:v>-0.2460068869327684</c:v>
                </c:pt>
                <c:pt idx="355">
                  <c:v>-0.24248386452259149</c:v>
                </c:pt>
                <c:pt idx="356">
                  <c:v>-0.23900992464936407</c:v>
                </c:pt>
                <c:pt idx="357">
                  <c:v>-0.23558440502521882</c:v>
                </c:pt>
                <c:pt idx="358">
                  <c:v>-0.23220665193968507</c:v>
                </c:pt>
                <c:pt idx="359">
                  <c:v>-0.22887602015570072</c:v>
                </c:pt>
                <c:pt idx="360">
                  <c:v>-0.2255918728067059</c:v>
                </c:pt>
                <c:pt idx="361">
                  <c:v>-0.22235358129480862</c:v>
                </c:pt>
                <c:pt idx="362">
                  <c:v>-0.21916052519002105</c:v>
                </c:pt>
                <c:pt idx="363">
                  <c:v>-0.21601209213055678</c:v>
                </c:pt>
                <c:pt idx="364">
                  <c:v>-0.21290767772418587</c:v>
                </c:pt>
                <c:pt idx="365">
                  <c:v>-0.2098466854506405</c:v>
                </c:pt>
                <c:pt idx="366">
                  <c:v>-0.20682852656506409</c:v>
                </c:pt>
                <c:pt idx="367">
                  <c:v>-0.20385262000249912</c:v>
                </c:pt>
                <c:pt idx="368">
                  <c:v>-0.20091839228340505</c:v>
                </c:pt>
                <c:pt idx="369">
                  <c:v>-0.19802527742020218</c:v>
                </c:pt>
                <c:pt idx="370">
                  <c:v>-0.19517271682483114</c:v>
                </c:pt>
                <c:pt idx="371">
                  <c:v>-0.19236015921732511</c:v>
                </c:pt>
                <c:pt idx="372">
                  <c:v>-0.18958706053538332</c:v>
                </c:pt>
                <c:pt idx="373">
                  <c:v>-0.18685288384494309</c:v>
                </c:pt>
                <c:pt idx="374">
                  <c:v>-0.18415709925173893</c:v>
                </c:pt>
                <c:pt idx="375">
                  <c:v>-0.18149918381384519</c:v>
                </c:pt>
                <c:pt idx="376">
                  <c:v>-0.17887862145519104</c:v>
                </c:pt>
                <c:pt idx="377">
                  <c:v>-0.1762949028800446</c:v>
                </c:pt>
                <c:pt idx="378">
                  <c:v>-0.17374752548845354</c:v>
                </c:pt>
                <c:pt idx="379">
                  <c:v>-0.17123599329264008</c:v>
                </c:pt>
                <c:pt idx="380">
                  <c:v>-0.16875981683433752</c:v>
                </c:pt>
                <c:pt idx="381">
                  <c:v>-0.16631851310306489</c:v>
                </c:pt>
                <c:pt idx="382">
                  <c:v>-0.16391160545532835</c:v>
                </c:pt>
                <c:pt idx="383">
                  <c:v>-0.16153862353474496</c:v>
                </c:pt>
                <c:pt idx="384">
                  <c:v>-0.15919910319307762</c:v>
                </c:pt>
                <c:pt idx="385">
                  <c:v>-0.15689258641217615</c:v>
                </c:pt>
                <c:pt idx="386">
                  <c:v>-0.15461862122681494</c:v>
                </c:pt>
                <c:pt idx="387">
                  <c:v>-0.15237676164841993</c:v>
                </c:pt>
                <c:pt idx="388">
                  <c:v>-0.15016656758967636</c:v>
                </c:pt>
                <c:pt idx="389">
                  <c:v>-0.14798760479001069</c:v>
                </c:pt>
                <c:pt idx="390">
                  <c:v>-0.14583944474193739</c:v>
                </c:pt>
                <c:pt idx="391">
                  <c:v>-0.14372166461826288</c:v>
                </c:pt>
                <c:pt idx="392">
                  <c:v>-0.14163384720014002</c:v>
                </c:pt>
                <c:pt idx="393">
                  <c:v>-0.13957558080596275</c:v>
                </c:pt>
                <c:pt idx="394">
                  <c:v>-0.13754645922109579</c:v>
                </c:pt>
                <c:pt idx="395">
                  <c:v>-0.13554608162842896</c:v>
                </c:pt>
                <c:pt idx="396">
                  <c:v>-0.13357405253975024</c:v>
                </c:pt>
                <c:pt idx="397">
                  <c:v>-0.13162998172792767</c:v>
                </c:pt>
                <c:pt idx="398">
                  <c:v>-0.12971348415989473</c:v>
                </c:pt>
                <c:pt idx="399">
                  <c:v>-0.12782417993042836</c:v>
                </c:pt>
                <c:pt idx="400">
                  <c:v>-0.12596169419671471</c:v>
                </c:pt>
                <c:pt idx="401">
                  <c:v>-0.12412565711369243</c:v>
                </c:pt>
                <c:pt idx="402">
                  <c:v>-0.12231570377016746</c:v>
                </c:pt>
                <c:pt idx="403">
                  <c:v>-0.12053147412569018</c:v>
                </c:pt>
                <c:pt idx="404">
                  <c:v>-0.11877261294818871</c:v>
                </c:pt>
                <c:pt idx="405">
                  <c:v>-0.11703876975234875</c:v>
                </c:pt>
                <c:pt idx="406">
                  <c:v>-0.11532959873873441</c:v>
                </c:pt>
                <c:pt idx="407">
                  <c:v>-0.11364475873364051</c:v>
                </c:pt>
                <c:pt idx="408">
                  <c:v>-0.11198391312967031</c:v>
                </c:pt>
                <c:pt idx="409">
                  <c:v>-0.11034672982702984</c:v>
                </c:pt>
                <c:pt idx="410">
                  <c:v>-0.10873288117553261</c:v>
                </c:pt>
                <c:pt idx="411">
                  <c:v>-0.10714204391730564</c:v>
                </c:pt>
                <c:pt idx="412">
                  <c:v>-0.1055738991301914</c:v>
                </c:pt>
                <c:pt idx="413">
                  <c:v>-0.10402813217183608</c:v>
                </c:pt>
                <c:pt idx="414">
                  <c:v>-0.10250443262445873</c:v>
                </c:pt>
                <c:pt idx="415">
                  <c:v>-0.10100249424029305</c:v>
                </c:pt>
                <c:pt idx="416">
                  <c:v>-9.9522014887694424E-2</c:v>
                </c:pt>
                <c:pt idx="417">
                  <c:v>-9.8062696497905888E-2</c:v>
                </c:pt>
                <c:pt idx="418">
                  <c:v>-9.6624245012474727E-2</c:v>
                </c:pt>
                <c:pt idx="419">
                  <c:v>-9.5206370331313808E-2</c:v>
                </c:pt>
                <c:pt idx="420">
                  <c:v>-9.3808786261399518E-2</c:v>
                </c:pt>
                <c:pt idx="421">
                  <c:v>-9.2431210466100283E-2</c:v>
                </c:pt>
                <c:pt idx="422">
                  <c:v>-9.1073364415127728E-2</c:v>
                </c:pt>
                <c:pt idx="423">
                  <c:v>-8.9734973335104787E-2</c:v>
                </c:pt>
                <c:pt idx="424">
                  <c:v>-8.8415766160742357E-2</c:v>
                </c:pt>
                <c:pt idx="425">
                  <c:v>-8.7115475486619867E-2</c:v>
                </c:pt>
                <c:pt idx="426">
                  <c:v>-8.5833837519560294E-2</c:v>
                </c:pt>
                <c:pt idx="427">
                  <c:v>-8.4570592031595893E-2</c:v>
                </c:pt>
                <c:pt idx="428">
                  <c:v>-8.3325482313515303E-2</c:v>
                </c:pt>
                <c:pt idx="429">
                  <c:v>-8.2098255128987843E-2</c:v>
                </c:pt>
                <c:pt idx="430">
                  <c:v>-8.088866066925629E-2</c:v>
                </c:pt>
                <c:pt idx="431">
                  <c:v>-7.9696452508393842E-2</c:v>
                </c:pt>
                <c:pt idx="432">
                  <c:v>-7.8521387559116723E-2</c:v>
                </c:pt>
                <c:pt idx="433">
                  <c:v>-7.7363226029148094E-2</c:v>
                </c:pt>
                <c:pt idx="434">
                  <c:v>-7.622173137812524E-2</c:v>
                </c:pt>
                <c:pt idx="435">
                  <c:v>-7.509667027504531E-2</c:v>
                </c:pt>
                <c:pt idx="436">
                  <c:v>-7.39878125562419E-2</c:v>
                </c:pt>
                <c:pt idx="437">
                  <c:v>-7.2894931183888026E-2</c:v>
                </c:pt>
                <c:pt idx="438">
                  <c:v>-7.1817802205017808E-2</c:v>
                </c:pt>
                <c:pt idx="439">
                  <c:v>-7.0756204711062018E-2</c:v>
                </c:pt>
                <c:pt idx="440">
                  <c:v>-6.9709920797891151E-2</c:v>
                </c:pt>
                <c:pt idx="441">
                  <c:v>-6.8678735526359766E-2</c:v>
                </c:pt>
                <c:pt idx="442">
                  <c:v>-6.7662436883346916E-2</c:v>
                </c:pt>
                <c:pt idx="443">
                  <c:v>-6.6660815743286223E-2</c:v>
                </c:pt>
                <c:pt idx="444">
                  <c:v>-6.5673665830180639E-2</c:v>
                </c:pt>
                <c:pt idx="445">
                  <c:v>-6.4700783680095061E-2</c:v>
                </c:pt>
                <c:pt idx="446">
                  <c:v>-6.3741968604122665E-2</c:v>
                </c:pt>
                <c:pt idx="447">
                  <c:v>-6.2797022651817927E-2</c:v>
                </c:pt>
                <c:pt idx="448">
                  <c:v>-6.1865750575091978E-2</c:v>
                </c:pt>
                <c:pt idx="449">
                  <c:v>-6.0947959792564003E-2</c:v>
                </c:pt>
                <c:pt idx="450">
                  <c:v>-6.0043460354363892E-2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fit_5NN_FCC!$K$18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1.9581970875432413</c:v>
                </c:pt>
                <c:pt idx="1">
                  <c:v>1.9702902192258618</c:v>
                </c:pt>
                <c:pt idx="2">
                  <c:v>1.9823833509084825</c:v>
                </c:pt>
                <c:pt idx="3">
                  <c:v>1.994476482591103</c:v>
                </c:pt>
                <c:pt idx="4">
                  <c:v>2.0065696142737237</c:v>
                </c:pt>
                <c:pt idx="5">
                  <c:v>2.0186627459563442</c:v>
                </c:pt>
                <c:pt idx="6">
                  <c:v>2.0307558776389647</c:v>
                </c:pt>
                <c:pt idx="7">
                  <c:v>2.0428490093215852</c:v>
                </c:pt>
                <c:pt idx="8">
                  <c:v>2.0549421410042057</c:v>
                </c:pt>
                <c:pt idx="9">
                  <c:v>2.0670352726868262</c:v>
                </c:pt>
                <c:pt idx="10">
                  <c:v>2.0791284043694471</c:v>
                </c:pt>
                <c:pt idx="11">
                  <c:v>2.0912215360520676</c:v>
                </c:pt>
                <c:pt idx="12">
                  <c:v>2.1033146677346881</c:v>
                </c:pt>
                <c:pt idx="13">
                  <c:v>2.1154077994173086</c:v>
                </c:pt>
                <c:pt idx="14">
                  <c:v>2.1275009310999291</c:v>
                </c:pt>
                <c:pt idx="15">
                  <c:v>2.1395940627825496</c:v>
                </c:pt>
                <c:pt idx="16">
                  <c:v>2.1516871944651705</c:v>
                </c:pt>
                <c:pt idx="17">
                  <c:v>2.163780326147791</c:v>
                </c:pt>
                <c:pt idx="18">
                  <c:v>2.1758734578304115</c:v>
                </c:pt>
                <c:pt idx="19">
                  <c:v>2.187966589513032</c:v>
                </c:pt>
                <c:pt idx="20">
                  <c:v>2.2000597211956525</c:v>
                </c:pt>
                <c:pt idx="21">
                  <c:v>2.212152852878273</c:v>
                </c:pt>
                <c:pt idx="22">
                  <c:v>2.224245984560894</c:v>
                </c:pt>
                <c:pt idx="23">
                  <c:v>2.2363391162435144</c:v>
                </c:pt>
                <c:pt idx="24">
                  <c:v>2.2484322479261349</c:v>
                </c:pt>
                <c:pt idx="25">
                  <c:v>2.2605253796087554</c:v>
                </c:pt>
                <c:pt idx="26">
                  <c:v>2.2726185112913759</c:v>
                </c:pt>
                <c:pt idx="27">
                  <c:v>2.2847116429739964</c:v>
                </c:pt>
                <c:pt idx="28">
                  <c:v>2.2968047746566169</c:v>
                </c:pt>
                <c:pt idx="29">
                  <c:v>2.3088979063392383</c:v>
                </c:pt>
                <c:pt idx="30">
                  <c:v>2.3209910380218588</c:v>
                </c:pt>
                <c:pt idx="31">
                  <c:v>2.3330841697044793</c:v>
                </c:pt>
                <c:pt idx="32">
                  <c:v>2.3451773013870998</c:v>
                </c:pt>
                <c:pt idx="33">
                  <c:v>2.3572704330697207</c:v>
                </c:pt>
                <c:pt idx="34">
                  <c:v>2.3693635647523412</c:v>
                </c:pt>
                <c:pt idx="35">
                  <c:v>2.3814566964349617</c:v>
                </c:pt>
                <c:pt idx="36">
                  <c:v>2.3935498281175822</c:v>
                </c:pt>
                <c:pt idx="37">
                  <c:v>2.4056429598002027</c:v>
                </c:pt>
                <c:pt idx="38">
                  <c:v>2.4177360914828232</c:v>
                </c:pt>
                <c:pt idx="39">
                  <c:v>2.4298292231654441</c:v>
                </c:pt>
                <c:pt idx="40">
                  <c:v>2.4419223548480646</c:v>
                </c:pt>
                <c:pt idx="41">
                  <c:v>2.4540154865306851</c:v>
                </c:pt>
                <c:pt idx="42">
                  <c:v>2.4661086182133056</c:v>
                </c:pt>
                <c:pt idx="43">
                  <c:v>2.4782017498959261</c:v>
                </c:pt>
                <c:pt idx="44">
                  <c:v>2.4902948815785466</c:v>
                </c:pt>
                <c:pt idx="45">
                  <c:v>2.5023880132611671</c:v>
                </c:pt>
                <c:pt idx="46">
                  <c:v>2.514481144943788</c:v>
                </c:pt>
                <c:pt idx="47">
                  <c:v>2.5265742766264085</c:v>
                </c:pt>
                <c:pt idx="48">
                  <c:v>2.538667408309029</c:v>
                </c:pt>
                <c:pt idx="49">
                  <c:v>2.5507605399916495</c:v>
                </c:pt>
                <c:pt idx="50">
                  <c:v>2.5628536716742696</c:v>
                </c:pt>
                <c:pt idx="51">
                  <c:v>2.5749468033568901</c:v>
                </c:pt>
                <c:pt idx="52">
                  <c:v>2.5870399350395106</c:v>
                </c:pt>
                <c:pt idx="53">
                  <c:v>2.5991330667221311</c:v>
                </c:pt>
                <c:pt idx="54">
                  <c:v>2.611226198404752</c:v>
                </c:pt>
                <c:pt idx="55">
                  <c:v>2.6233193300873725</c:v>
                </c:pt>
                <c:pt idx="56">
                  <c:v>2.635412461769993</c:v>
                </c:pt>
                <c:pt idx="57">
                  <c:v>2.6475055934526135</c:v>
                </c:pt>
                <c:pt idx="58">
                  <c:v>2.659598725135234</c:v>
                </c:pt>
                <c:pt idx="59">
                  <c:v>2.6716918568178545</c:v>
                </c:pt>
                <c:pt idx="60">
                  <c:v>2.6837849885004754</c:v>
                </c:pt>
                <c:pt idx="61">
                  <c:v>2.6958781201830959</c:v>
                </c:pt>
                <c:pt idx="62">
                  <c:v>2.7079712518657164</c:v>
                </c:pt>
                <c:pt idx="63">
                  <c:v>2.7200643835483369</c:v>
                </c:pt>
                <c:pt idx="64">
                  <c:v>2.7321575152309574</c:v>
                </c:pt>
                <c:pt idx="65">
                  <c:v>2.7442506469135779</c:v>
                </c:pt>
                <c:pt idx="66">
                  <c:v>2.7563437785961988</c:v>
                </c:pt>
                <c:pt idx="67">
                  <c:v>2.7684369102788193</c:v>
                </c:pt>
                <c:pt idx="68">
                  <c:v>2.7805300419614398</c:v>
                </c:pt>
                <c:pt idx="69">
                  <c:v>2.7926231736440603</c:v>
                </c:pt>
                <c:pt idx="70">
                  <c:v>2.8047163053266808</c:v>
                </c:pt>
                <c:pt idx="71">
                  <c:v>2.8168094370093013</c:v>
                </c:pt>
                <c:pt idx="72">
                  <c:v>2.8289025686919222</c:v>
                </c:pt>
                <c:pt idx="73">
                  <c:v>2.8409957003745427</c:v>
                </c:pt>
                <c:pt idx="74">
                  <c:v>2.8530888320571632</c:v>
                </c:pt>
                <c:pt idx="75">
                  <c:v>2.8651819637397837</c:v>
                </c:pt>
                <c:pt idx="76">
                  <c:v>2.8772750954224042</c:v>
                </c:pt>
                <c:pt idx="77">
                  <c:v>2.8893682271050247</c:v>
                </c:pt>
                <c:pt idx="78">
                  <c:v>2.9014613587876452</c:v>
                </c:pt>
                <c:pt idx="79">
                  <c:v>2.9135544904702662</c:v>
                </c:pt>
                <c:pt idx="80">
                  <c:v>2.9256476221528867</c:v>
                </c:pt>
                <c:pt idx="81">
                  <c:v>2.9377407538355071</c:v>
                </c:pt>
                <c:pt idx="82">
                  <c:v>2.9498338855181276</c:v>
                </c:pt>
                <c:pt idx="83">
                  <c:v>2.9619270172007481</c:v>
                </c:pt>
                <c:pt idx="84">
                  <c:v>2.9740201488833686</c:v>
                </c:pt>
                <c:pt idx="85">
                  <c:v>2.9861132805659896</c:v>
                </c:pt>
                <c:pt idx="86">
                  <c:v>2.9982064122486101</c:v>
                </c:pt>
                <c:pt idx="87">
                  <c:v>3.0102995439312306</c:v>
                </c:pt>
                <c:pt idx="88">
                  <c:v>3.0223926756138511</c:v>
                </c:pt>
                <c:pt idx="89">
                  <c:v>3.0344858072964715</c:v>
                </c:pt>
                <c:pt idx="90">
                  <c:v>3.046578938979092</c:v>
                </c:pt>
                <c:pt idx="91">
                  <c:v>3.058672070661713</c:v>
                </c:pt>
                <c:pt idx="92">
                  <c:v>3.0707652023443335</c:v>
                </c:pt>
                <c:pt idx="93">
                  <c:v>3.082858334026954</c:v>
                </c:pt>
                <c:pt idx="94">
                  <c:v>3.0949514657095745</c:v>
                </c:pt>
                <c:pt idx="95">
                  <c:v>3.107044597392195</c:v>
                </c:pt>
                <c:pt idx="96">
                  <c:v>3.1191377290748155</c:v>
                </c:pt>
                <c:pt idx="97">
                  <c:v>3.1312308607574364</c:v>
                </c:pt>
                <c:pt idx="98">
                  <c:v>3.1433239924400569</c:v>
                </c:pt>
                <c:pt idx="99">
                  <c:v>3.1554171241226774</c:v>
                </c:pt>
                <c:pt idx="100">
                  <c:v>3.1675102558052979</c:v>
                </c:pt>
                <c:pt idx="101">
                  <c:v>3.1796033874879184</c:v>
                </c:pt>
                <c:pt idx="102">
                  <c:v>3.1916965191705389</c:v>
                </c:pt>
                <c:pt idx="103">
                  <c:v>3.2037896508531594</c:v>
                </c:pt>
                <c:pt idx="104">
                  <c:v>3.2158827825357803</c:v>
                </c:pt>
                <c:pt idx="105">
                  <c:v>3.2279759142184008</c:v>
                </c:pt>
                <c:pt idx="106">
                  <c:v>3.2400690459010213</c:v>
                </c:pt>
                <c:pt idx="107">
                  <c:v>3.2521621775836418</c:v>
                </c:pt>
                <c:pt idx="108">
                  <c:v>3.2642553092662623</c:v>
                </c:pt>
                <c:pt idx="109">
                  <c:v>3.2763484409488828</c:v>
                </c:pt>
                <c:pt idx="110">
                  <c:v>3.2884415726315037</c:v>
                </c:pt>
                <c:pt idx="111">
                  <c:v>3.3005347043141242</c:v>
                </c:pt>
                <c:pt idx="112">
                  <c:v>3.3126278359967447</c:v>
                </c:pt>
                <c:pt idx="113">
                  <c:v>3.3247209676793652</c:v>
                </c:pt>
                <c:pt idx="114">
                  <c:v>3.3368140993619857</c:v>
                </c:pt>
                <c:pt idx="115">
                  <c:v>3.3489072310446062</c:v>
                </c:pt>
                <c:pt idx="116">
                  <c:v>3.3610003627272271</c:v>
                </c:pt>
                <c:pt idx="117">
                  <c:v>3.3730934944098476</c:v>
                </c:pt>
                <c:pt idx="118">
                  <c:v>3.3851866260924681</c:v>
                </c:pt>
                <c:pt idx="119">
                  <c:v>3.3972797577750886</c:v>
                </c:pt>
                <c:pt idx="120">
                  <c:v>3.4093728894577091</c:v>
                </c:pt>
                <c:pt idx="121">
                  <c:v>3.4214660211403296</c:v>
                </c:pt>
                <c:pt idx="122">
                  <c:v>3.4335591528229505</c:v>
                </c:pt>
                <c:pt idx="123">
                  <c:v>3.445652284505571</c:v>
                </c:pt>
                <c:pt idx="124">
                  <c:v>3.4577454161881915</c:v>
                </c:pt>
                <c:pt idx="125">
                  <c:v>3.469838547870812</c:v>
                </c:pt>
                <c:pt idx="126">
                  <c:v>3.4819316795534325</c:v>
                </c:pt>
                <c:pt idx="127">
                  <c:v>3.494024811236053</c:v>
                </c:pt>
                <c:pt idx="128">
                  <c:v>3.5061179429186735</c:v>
                </c:pt>
                <c:pt idx="129">
                  <c:v>3.5182110746012945</c:v>
                </c:pt>
                <c:pt idx="130">
                  <c:v>3.5303042062839149</c:v>
                </c:pt>
                <c:pt idx="131">
                  <c:v>3.5423973379665354</c:v>
                </c:pt>
                <c:pt idx="132">
                  <c:v>3.5544904696491559</c:v>
                </c:pt>
                <c:pt idx="133">
                  <c:v>3.5665836013317764</c:v>
                </c:pt>
                <c:pt idx="134">
                  <c:v>3.5786767330143969</c:v>
                </c:pt>
                <c:pt idx="135">
                  <c:v>3.5907698646970179</c:v>
                </c:pt>
                <c:pt idx="136">
                  <c:v>3.6028629963796384</c:v>
                </c:pt>
                <c:pt idx="137">
                  <c:v>3.6149561280622589</c:v>
                </c:pt>
                <c:pt idx="138">
                  <c:v>3.6270492597448794</c:v>
                </c:pt>
                <c:pt idx="139">
                  <c:v>3.6391423914274998</c:v>
                </c:pt>
                <c:pt idx="140">
                  <c:v>3.6512355231101203</c:v>
                </c:pt>
                <c:pt idx="141">
                  <c:v>3.6633286547927413</c:v>
                </c:pt>
                <c:pt idx="142">
                  <c:v>3.6754217864753618</c:v>
                </c:pt>
                <c:pt idx="143">
                  <c:v>3.6875149181579823</c:v>
                </c:pt>
                <c:pt idx="144">
                  <c:v>3.6996080498406028</c:v>
                </c:pt>
                <c:pt idx="145">
                  <c:v>3.7117011815232233</c:v>
                </c:pt>
                <c:pt idx="146">
                  <c:v>3.7237943132058438</c:v>
                </c:pt>
                <c:pt idx="147">
                  <c:v>3.7358874448884647</c:v>
                </c:pt>
                <c:pt idx="148">
                  <c:v>3.7479805765710852</c:v>
                </c:pt>
                <c:pt idx="149">
                  <c:v>3.7600737082537057</c:v>
                </c:pt>
                <c:pt idx="150">
                  <c:v>3.7721668399363262</c:v>
                </c:pt>
                <c:pt idx="151">
                  <c:v>3.7842599716189467</c:v>
                </c:pt>
                <c:pt idx="152">
                  <c:v>3.7963531033015672</c:v>
                </c:pt>
                <c:pt idx="153">
                  <c:v>3.8084462349841877</c:v>
                </c:pt>
                <c:pt idx="154">
                  <c:v>3.8205393666668086</c:v>
                </c:pt>
                <c:pt idx="155">
                  <c:v>3.8326324983494291</c:v>
                </c:pt>
                <c:pt idx="156">
                  <c:v>3.8447256300320496</c:v>
                </c:pt>
                <c:pt idx="157">
                  <c:v>3.8568187617146701</c:v>
                </c:pt>
                <c:pt idx="158">
                  <c:v>3.8689118933972906</c:v>
                </c:pt>
                <c:pt idx="159">
                  <c:v>3.8810050250799111</c:v>
                </c:pt>
                <c:pt idx="160">
                  <c:v>3.893098156762532</c:v>
                </c:pt>
                <c:pt idx="161">
                  <c:v>3.9051912884451525</c:v>
                </c:pt>
                <c:pt idx="162">
                  <c:v>3.917284420127773</c:v>
                </c:pt>
                <c:pt idx="163">
                  <c:v>3.9293775518103935</c:v>
                </c:pt>
                <c:pt idx="164">
                  <c:v>3.941470683493014</c:v>
                </c:pt>
                <c:pt idx="165">
                  <c:v>3.9535638151756345</c:v>
                </c:pt>
                <c:pt idx="166">
                  <c:v>3.9656569468582554</c:v>
                </c:pt>
                <c:pt idx="167">
                  <c:v>3.9777500785408759</c:v>
                </c:pt>
                <c:pt idx="168">
                  <c:v>3.9898432102234964</c:v>
                </c:pt>
                <c:pt idx="169">
                  <c:v>4.0019363419061174</c:v>
                </c:pt>
                <c:pt idx="170">
                  <c:v>4.0140294735887379</c:v>
                </c:pt>
                <c:pt idx="171">
                  <c:v>4.0261226052713583</c:v>
                </c:pt>
                <c:pt idx="172">
                  <c:v>4.0382157369539788</c:v>
                </c:pt>
                <c:pt idx="173">
                  <c:v>4.0503088686365993</c:v>
                </c:pt>
                <c:pt idx="174">
                  <c:v>4.0624020003192198</c:v>
                </c:pt>
                <c:pt idx="175">
                  <c:v>4.0744951320018403</c:v>
                </c:pt>
                <c:pt idx="176">
                  <c:v>4.0865882636844608</c:v>
                </c:pt>
                <c:pt idx="177">
                  <c:v>4.0986813953670813</c:v>
                </c:pt>
                <c:pt idx="178">
                  <c:v>4.1107745270497018</c:v>
                </c:pt>
                <c:pt idx="179">
                  <c:v>4.1228676587323223</c:v>
                </c:pt>
                <c:pt idx="180">
                  <c:v>4.1349607904149428</c:v>
                </c:pt>
                <c:pt idx="181">
                  <c:v>4.1470539220975633</c:v>
                </c:pt>
                <c:pt idx="182">
                  <c:v>4.1591470537801847</c:v>
                </c:pt>
                <c:pt idx="183">
                  <c:v>4.1712401854628052</c:v>
                </c:pt>
                <c:pt idx="184">
                  <c:v>4.1833333171454257</c:v>
                </c:pt>
                <c:pt idx="185">
                  <c:v>4.1954264488280462</c:v>
                </c:pt>
                <c:pt idx="186">
                  <c:v>4.2075195805106667</c:v>
                </c:pt>
                <c:pt idx="187">
                  <c:v>4.2196127121932872</c:v>
                </c:pt>
                <c:pt idx="188">
                  <c:v>4.2317058438759076</c:v>
                </c:pt>
                <c:pt idx="189">
                  <c:v>4.2437989755585281</c:v>
                </c:pt>
                <c:pt idx="190">
                  <c:v>4.2558921072411486</c:v>
                </c:pt>
                <c:pt idx="191">
                  <c:v>4.2679852389237691</c:v>
                </c:pt>
                <c:pt idx="192">
                  <c:v>4.2800783706063896</c:v>
                </c:pt>
                <c:pt idx="193">
                  <c:v>4.2921715022890101</c:v>
                </c:pt>
                <c:pt idx="194">
                  <c:v>4.3042646339716315</c:v>
                </c:pt>
                <c:pt idx="195">
                  <c:v>4.316357765654252</c:v>
                </c:pt>
                <c:pt idx="196">
                  <c:v>4.3284508973368725</c:v>
                </c:pt>
                <c:pt idx="197">
                  <c:v>4.340544029019493</c:v>
                </c:pt>
                <c:pt idx="198">
                  <c:v>4.3526371607021135</c:v>
                </c:pt>
                <c:pt idx="199">
                  <c:v>4.364730292384734</c:v>
                </c:pt>
                <c:pt idx="200">
                  <c:v>4.3768234240673545</c:v>
                </c:pt>
                <c:pt idx="201">
                  <c:v>4.388916555749975</c:v>
                </c:pt>
                <c:pt idx="202">
                  <c:v>4.4010096874325955</c:v>
                </c:pt>
                <c:pt idx="203">
                  <c:v>4.413102819115216</c:v>
                </c:pt>
                <c:pt idx="204">
                  <c:v>4.4251959507978365</c:v>
                </c:pt>
                <c:pt idx="205">
                  <c:v>4.4372890824804569</c:v>
                </c:pt>
                <c:pt idx="206">
                  <c:v>4.4493822141630774</c:v>
                </c:pt>
                <c:pt idx="207">
                  <c:v>4.4614753458456988</c:v>
                </c:pt>
                <c:pt idx="208">
                  <c:v>4.4735684775283193</c:v>
                </c:pt>
                <c:pt idx="209">
                  <c:v>4.4856616092109398</c:v>
                </c:pt>
                <c:pt idx="210">
                  <c:v>4.4977547408935603</c:v>
                </c:pt>
                <c:pt idx="211">
                  <c:v>4.5098478725761808</c:v>
                </c:pt>
                <c:pt idx="212">
                  <c:v>4.5219410042588013</c:v>
                </c:pt>
                <c:pt idx="213">
                  <c:v>4.5340341359414218</c:v>
                </c:pt>
                <c:pt idx="214">
                  <c:v>4.5461272676240423</c:v>
                </c:pt>
                <c:pt idx="215">
                  <c:v>4.5582203993066628</c:v>
                </c:pt>
                <c:pt idx="216">
                  <c:v>4.5703135309892833</c:v>
                </c:pt>
                <c:pt idx="217">
                  <c:v>4.5824066626719038</c:v>
                </c:pt>
                <c:pt idx="218">
                  <c:v>4.5944997943545243</c:v>
                </c:pt>
                <c:pt idx="219">
                  <c:v>4.6065929260371457</c:v>
                </c:pt>
                <c:pt idx="220">
                  <c:v>4.6186860577197661</c:v>
                </c:pt>
                <c:pt idx="221">
                  <c:v>4.6307791894023866</c:v>
                </c:pt>
                <c:pt idx="222">
                  <c:v>4.6428723210850071</c:v>
                </c:pt>
                <c:pt idx="223">
                  <c:v>4.6549654527676276</c:v>
                </c:pt>
                <c:pt idx="224">
                  <c:v>4.6670585844502481</c:v>
                </c:pt>
                <c:pt idx="225">
                  <c:v>4.6791517161328686</c:v>
                </c:pt>
                <c:pt idx="226">
                  <c:v>4.6912448478154891</c:v>
                </c:pt>
                <c:pt idx="227">
                  <c:v>4.7033379794981096</c:v>
                </c:pt>
                <c:pt idx="228">
                  <c:v>4.7154311111807301</c:v>
                </c:pt>
                <c:pt idx="229">
                  <c:v>4.7275242428633506</c:v>
                </c:pt>
                <c:pt idx="230">
                  <c:v>4.7396173745459711</c:v>
                </c:pt>
                <c:pt idx="231">
                  <c:v>4.7517105062285916</c:v>
                </c:pt>
                <c:pt idx="232">
                  <c:v>4.763803637911213</c:v>
                </c:pt>
                <c:pt idx="233">
                  <c:v>4.7758967695938335</c:v>
                </c:pt>
                <c:pt idx="234">
                  <c:v>4.787989901276454</c:v>
                </c:pt>
                <c:pt idx="235">
                  <c:v>4.8000830329590745</c:v>
                </c:pt>
                <c:pt idx="236">
                  <c:v>4.812176164641695</c:v>
                </c:pt>
                <c:pt idx="237">
                  <c:v>4.8242692963243154</c:v>
                </c:pt>
                <c:pt idx="238">
                  <c:v>4.8363624280069359</c:v>
                </c:pt>
                <c:pt idx="239">
                  <c:v>4.8484555596895564</c:v>
                </c:pt>
                <c:pt idx="240">
                  <c:v>4.8605486913721769</c:v>
                </c:pt>
                <c:pt idx="241">
                  <c:v>4.8726418230547974</c:v>
                </c:pt>
                <c:pt idx="242">
                  <c:v>4.8847349547374179</c:v>
                </c:pt>
                <c:pt idx="243">
                  <c:v>4.8968280864200384</c:v>
                </c:pt>
                <c:pt idx="244">
                  <c:v>4.9089212181026598</c:v>
                </c:pt>
                <c:pt idx="245">
                  <c:v>4.9210143497852803</c:v>
                </c:pt>
                <c:pt idx="246">
                  <c:v>4.9331074814679008</c:v>
                </c:pt>
                <c:pt idx="247">
                  <c:v>4.9452006131505213</c:v>
                </c:pt>
                <c:pt idx="248">
                  <c:v>4.9572937448331418</c:v>
                </c:pt>
                <c:pt idx="249">
                  <c:v>4.9693868765157623</c:v>
                </c:pt>
                <c:pt idx="250">
                  <c:v>4.9814800081983828</c:v>
                </c:pt>
                <c:pt idx="251">
                  <c:v>4.9935731398810024</c:v>
                </c:pt>
                <c:pt idx="252">
                  <c:v>5.0056662715636238</c:v>
                </c:pt>
                <c:pt idx="253">
                  <c:v>5.0177594032462443</c:v>
                </c:pt>
                <c:pt idx="254">
                  <c:v>5.0298525349288647</c:v>
                </c:pt>
                <c:pt idx="255">
                  <c:v>5.0419456666114852</c:v>
                </c:pt>
                <c:pt idx="256">
                  <c:v>5.0540387982941057</c:v>
                </c:pt>
                <c:pt idx="257">
                  <c:v>5.0661319299767262</c:v>
                </c:pt>
                <c:pt idx="258">
                  <c:v>5.0782250616593476</c:v>
                </c:pt>
                <c:pt idx="259">
                  <c:v>5.0903181933419743</c:v>
                </c:pt>
                <c:pt idx="260">
                  <c:v>5.1024113250245886</c:v>
                </c:pt>
                <c:pt idx="261">
                  <c:v>5.1145044567072082</c:v>
                </c:pt>
                <c:pt idx="262">
                  <c:v>5.1265975883898296</c:v>
                </c:pt>
                <c:pt idx="263">
                  <c:v>5.1386907200724563</c:v>
                </c:pt>
                <c:pt idx="264">
                  <c:v>5.1507838517550706</c:v>
                </c:pt>
                <c:pt idx="265">
                  <c:v>5.162876983437692</c:v>
                </c:pt>
                <c:pt idx="266">
                  <c:v>5.1749701151203116</c:v>
                </c:pt>
                <c:pt idx="267">
                  <c:v>5.1870632468029383</c:v>
                </c:pt>
                <c:pt idx="268">
                  <c:v>5.1991563784855526</c:v>
                </c:pt>
                <c:pt idx="269">
                  <c:v>5.2112495101681739</c:v>
                </c:pt>
                <c:pt idx="270">
                  <c:v>5.2233426418507944</c:v>
                </c:pt>
                <c:pt idx="271">
                  <c:v>5.2354357735334212</c:v>
                </c:pt>
                <c:pt idx="272">
                  <c:v>5.2475289052160354</c:v>
                </c:pt>
                <c:pt idx="273">
                  <c:v>5.2596220368986559</c:v>
                </c:pt>
                <c:pt idx="274">
                  <c:v>5.2717151685812764</c:v>
                </c:pt>
                <c:pt idx="275">
                  <c:v>5.2838083002639031</c:v>
                </c:pt>
                <c:pt idx="276">
                  <c:v>5.2959014319465174</c:v>
                </c:pt>
                <c:pt idx="277">
                  <c:v>5.3079945636291388</c:v>
                </c:pt>
                <c:pt idx="278">
                  <c:v>5.3200876953117584</c:v>
                </c:pt>
                <c:pt idx="279">
                  <c:v>5.3321808269943851</c:v>
                </c:pt>
                <c:pt idx="280">
                  <c:v>5.3442739586769994</c:v>
                </c:pt>
                <c:pt idx="281">
                  <c:v>5.3563670903596208</c:v>
                </c:pt>
                <c:pt idx="282">
                  <c:v>5.3684602220422475</c:v>
                </c:pt>
                <c:pt idx="283">
                  <c:v>5.380553353724868</c:v>
                </c:pt>
                <c:pt idx="284">
                  <c:v>5.3926464854074876</c:v>
                </c:pt>
                <c:pt idx="285">
                  <c:v>5.4047396170901028</c:v>
                </c:pt>
                <c:pt idx="286">
                  <c:v>5.4168327487727304</c:v>
                </c:pt>
                <c:pt idx="287">
                  <c:v>5.42892588045535</c:v>
                </c:pt>
                <c:pt idx="288">
                  <c:v>5.4410190121379696</c:v>
                </c:pt>
                <c:pt idx="289">
                  <c:v>5.4531121438205856</c:v>
                </c:pt>
                <c:pt idx="290">
                  <c:v>5.4652052755032114</c:v>
                </c:pt>
                <c:pt idx="291">
                  <c:v>5.4772984071858319</c:v>
                </c:pt>
                <c:pt idx="292">
                  <c:v>5.4893915388684524</c:v>
                </c:pt>
                <c:pt idx="293">
                  <c:v>5.5014846705510676</c:v>
                </c:pt>
                <c:pt idx="294">
                  <c:v>5.5135778022336934</c:v>
                </c:pt>
                <c:pt idx="295">
                  <c:v>5.5256709339163148</c:v>
                </c:pt>
                <c:pt idx="296">
                  <c:v>5.5377640655989344</c:v>
                </c:pt>
                <c:pt idx="297">
                  <c:v>5.5498571972815496</c:v>
                </c:pt>
                <c:pt idx="298">
                  <c:v>5.5619503289641754</c:v>
                </c:pt>
                <c:pt idx="299">
                  <c:v>5.5740434606467968</c:v>
                </c:pt>
                <c:pt idx="300">
                  <c:v>5.5861365923294164</c:v>
                </c:pt>
                <c:pt idx="301">
                  <c:v>5.5982297240120324</c:v>
                </c:pt>
                <c:pt idx="302">
                  <c:v>5.6103228556946583</c:v>
                </c:pt>
                <c:pt idx="303">
                  <c:v>5.6224159873772788</c:v>
                </c:pt>
                <c:pt idx="304">
                  <c:v>5.6345091190598993</c:v>
                </c:pt>
                <c:pt idx="305">
                  <c:v>5.6466022507425144</c:v>
                </c:pt>
                <c:pt idx="306">
                  <c:v>5.6586953824251411</c:v>
                </c:pt>
                <c:pt idx="307">
                  <c:v>5.6707885141077616</c:v>
                </c:pt>
                <c:pt idx="308">
                  <c:v>5.6828816457903812</c:v>
                </c:pt>
                <c:pt idx="309">
                  <c:v>5.6949747774730026</c:v>
                </c:pt>
                <c:pt idx="310">
                  <c:v>5.707067909155624</c:v>
                </c:pt>
                <c:pt idx="311">
                  <c:v>5.7191610408382436</c:v>
                </c:pt>
                <c:pt idx="312">
                  <c:v>5.7312541725208632</c:v>
                </c:pt>
                <c:pt idx="313">
                  <c:v>5.7433473042034837</c:v>
                </c:pt>
                <c:pt idx="314">
                  <c:v>5.755440435886106</c:v>
                </c:pt>
                <c:pt idx="315">
                  <c:v>5.7675335675687256</c:v>
                </c:pt>
                <c:pt idx="316">
                  <c:v>5.7796266992513461</c:v>
                </c:pt>
                <c:pt idx="317">
                  <c:v>5.7917198309339657</c:v>
                </c:pt>
                <c:pt idx="318">
                  <c:v>5.803812962616588</c:v>
                </c:pt>
                <c:pt idx="319">
                  <c:v>5.8159060942992085</c:v>
                </c:pt>
                <c:pt idx="320">
                  <c:v>5.8279992259818281</c:v>
                </c:pt>
                <c:pt idx="321">
                  <c:v>5.8400923576644477</c:v>
                </c:pt>
                <c:pt idx="322">
                  <c:v>5.8521854893470699</c:v>
                </c:pt>
                <c:pt idx="323">
                  <c:v>5.8642786210296904</c:v>
                </c:pt>
                <c:pt idx="324">
                  <c:v>5.87637175271231</c:v>
                </c:pt>
                <c:pt idx="325">
                  <c:v>5.8884648843949305</c:v>
                </c:pt>
                <c:pt idx="326">
                  <c:v>5.9005580160775528</c:v>
                </c:pt>
                <c:pt idx="327">
                  <c:v>5.9126511477601724</c:v>
                </c:pt>
                <c:pt idx="328">
                  <c:v>5.9247442794427929</c:v>
                </c:pt>
                <c:pt idx="329">
                  <c:v>5.9368374111254125</c:v>
                </c:pt>
                <c:pt idx="330">
                  <c:v>5.9489305428080348</c:v>
                </c:pt>
                <c:pt idx="331">
                  <c:v>5.9610236744906553</c:v>
                </c:pt>
                <c:pt idx="332">
                  <c:v>5.9731168061732749</c:v>
                </c:pt>
                <c:pt idx="333">
                  <c:v>5.9852099378558963</c:v>
                </c:pt>
                <c:pt idx="334">
                  <c:v>5.9973030695385168</c:v>
                </c:pt>
                <c:pt idx="335">
                  <c:v>6.0093962012211373</c:v>
                </c:pt>
                <c:pt idx="336">
                  <c:v>6.0214893329037569</c:v>
                </c:pt>
                <c:pt idx="337">
                  <c:v>6.0335824645863783</c:v>
                </c:pt>
                <c:pt idx="338">
                  <c:v>6.0456755962689979</c:v>
                </c:pt>
                <c:pt idx="339">
                  <c:v>6.0577687279516192</c:v>
                </c:pt>
                <c:pt idx="340">
                  <c:v>6.0698618596342397</c:v>
                </c:pt>
                <c:pt idx="341">
                  <c:v>6.0819549913168602</c:v>
                </c:pt>
                <c:pt idx="342">
                  <c:v>6.0940481229994807</c:v>
                </c:pt>
                <c:pt idx="343">
                  <c:v>6.1061412546821021</c:v>
                </c:pt>
                <c:pt idx="344">
                  <c:v>6.1182343863647217</c:v>
                </c:pt>
                <c:pt idx="345">
                  <c:v>6.1303275180473431</c:v>
                </c:pt>
                <c:pt idx="346">
                  <c:v>6.1424206497299627</c:v>
                </c:pt>
                <c:pt idx="347">
                  <c:v>6.1545137814125841</c:v>
                </c:pt>
                <c:pt idx="348">
                  <c:v>6.1666069130952037</c:v>
                </c:pt>
                <c:pt idx="349">
                  <c:v>6.1787000447778251</c:v>
                </c:pt>
                <c:pt idx="350">
                  <c:v>6.1907931764604447</c:v>
                </c:pt>
                <c:pt idx="351">
                  <c:v>6.2028863081430661</c:v>
                </c:pt>
                <c:pt idx="352">
                  <c:v>6.2149794398256866</c:v>
                </c:pt>
                <c:pt idx="353">
                  <c:v>6.2270725715083071</c:v>
                </c:pt>
                <c:pt idx="354">
                  <c:v>6.2391657031909276</c:v>
                </c:pt>
                <c:pt idx="355">
                  <c:v>6.2512588348735481</c:v>
                </c:pt>
                <c:pt idx="356">
                  <c:v>6.2633519665561685</c:v>
                </c:pt>
                <c:pt idx="357">
                  <c:v>6.2754450982387899</c:v>
                </c:pt>
                <c:pt idx="358">
                  <c:v>6.2875382299214104</c:v>
                </c:pt>
                <c:pt idx="359">
                  <c:v>6.2996313616040309</c:v>
                </c:pt>
                <c:pt idx="360">
                  <c:v>6.3117244932866505</c:v>
                </c:pt>
                <c:pt idx="361">
                  <c:v>6.3238176249692719</c:v>
                </c:pt>
                <c:pt idx="362">
                  <c:v>6.3359107566518933</c:v>
                </c:pt>
                <c:pt idx="363">
                  <c:v>6.3480038883345129</c:v>
                </c:pt>
                <c:pt idx="364">
                  <c:v>6.3600970200171334</c:v>
                </c:pt>
                <c:pt idx="365">
                  <c:v>6.372190151699753</c:v>
                </c:pt>
                <c:pt idx="366">
                  <c:v>6.3842832833823753</c:v>
                </c:pt>
                <c:pt idx="367">
                  <c:v>6.3963764150649949</c:v>
                </c:pt>
                <c:pt idx="368">
                  <c:v>6.4084695467476154</c:v>
                </c:pt>
                <c:pt idx="369">
                  <c:v>6.420562678430235</c:v>
                </c:pt>
                <c:pt idx="370">
                  <c:v>6.4326558101128573</c:v>
                </c:pt>
                <c:pt idx="371">
                  <c:v>6.4447489417954777</c:v>
                </c:pt>
                <c:pt idx="372">
                  <c:v>6.4568420734780974</c:v>
                </c:pt>
                <c:pt idx="373">
                  <c:v>6.4689352051607178</c:v>
                </c:pt>
                <c:pt idx="374">
                  <c:v>6.4810283368433401</c:v>
                </c:pt>
                <c:pt idx="375">
                  <c:v>6.4931214685259597</c:v>
                </c:pt>
                <c:pt idx="376">
                  <c:v>6.5052146002085802</c:v>
                </c:pt>
                <c:pt idx="377">
                  <c:v>6.5173077318911998</c:v>
                </c:pt>
                <c:pt idx="378">
                  <c:v>6.5294008635738221</c:v>
                </c:pt>
                <c:pt idx="379">
                  <c:v>6.5414939952564417</c:v>
                </c:pt>
                <c:pt idx="380">
                  <c:v>6.5535871269390622</c:v>
                </c:pt>
                <c:pt idx="381">
                  <c:v>6.5656802586216836</c:v>
                </c:pt>
                <c:pt idx="382">
                  <c:v>6.5777733903043041</c:v>
                </c:pt>
                <c:pt idx="383">
                  <c:v>6.5898665219869246</c:v>
                </c:pt>
                <c:pt idx="384">
                  <c:v>6.6019596536695442</c:v>
                </c:pt>
                <c:pt idx="385">
                  <c:v>6.6140527853521656</c:v>
                </c:pt>
                <c:pt idx="386">
                  <c:v>6.6261459170347869</c:v>
                </c:pt>
                <c:pt idx="387">
                  <c:v>6.6382390487174066</c:v>
                </c:pt>
                <c:pt idx="388">
                  <c:v>6.6503321804000262</c:v>
                </c:pt>
                <c:pt idx="389">
                  <c:v>6.6624253120826475</c:v>
                </c:pt>
                <c:pt idx="390">
                  <c:v>6.674518443765268</c:v>
                </c:pt>
                <c:pt idx="391">
                  <c:v>6.6866115754478885</c:v>
                </c:pt>
                <c:pt idx="392">
                  <c:v>6.698704707130509</c:v>
                </c:pt>
                <c:pt idx="393">
                  <c:v>6.7107978388131304</c:v>
                </c:pt>
                <c:pt idx="394">
                  <c:v>6.72289097049575</c:v>
                </c:pt>
                <c:pt idx="395">
                  <c:v>6.7349841021783714</c:v>
                </c:pt>
                <c:pt idx="396">
                  <c:v>6.747077233860991</c:v>
                </c:pt>
                <c:pt idx="397">
                  <c:v>6.7591703655436124</c:v>
                </c:pt>
                <c:pt idx="398">
                  <c:v>6.771263497226232</c:v>
                </c:pt>
                <c:pt idx="399">
                  <c:v>6.7833566289088534</c:v>
                </c:pt>
                <c:pt idx="400">
                  <c:v>6.795449760591473</c:v>
                </c:pt>
                <c:pt idx="401">
                  <c:v>6.8075428922740944</c:v>
                </c:pt>
                <c:pt idx="402">
                  <c:v>6.8196360239567149</c:v>
                </c:pt>
                <c:pt idx="403">
                  <c:v>6.8317291556393354</c:v>
                </c:pt>
                <c:pt idx="404">
                  <c:v>6.8438222873219559</c:v>
                </c:pt>
                <c:pt idx="405">
                  <c:v>6.8559154190045763</c:v>
                </c:pt>
                <c:pt idx="406">
                  <c:v>6.8680085506871977</c:v>
                </c:pt>
                <c:pt idx="407">
                  <c:v>6.8801016823698182</c:v>
                </c:pt>
                <c:pt idx="408">
                  <c:v>6.8921948140524378</c:v>
                </c:pt>
                <c:pt idx="409">
                  <c:v>6.9042879457350592</c:v>
                </c:pt>
                <c:pt idx="410">
                  <c:v>6.9163810774176806</c:v>
                </c:pt>
                <c:pt idx="411">
                  <c:v>6.9284742091003002</c:v>
                </c:pt>
                <c:pt idx="412">
                  <c:v>6.9405673407829198</c:v>
                </c:pt>
                <c:pt idx="413">
                  <c:v>6.9526604724655403</c:v>
                </c:pt>
                <c:pt idx="414">
                  <c:v>6.9647536041481626</c:v>
                </c:pt>
                <c:pt idx="415">
                  <c:v>6.9768467358307822</c:v>
                </c:pt>
                <c:pt idx="416">
                  <c:v>6.9889398675134027</c:v>
                </c:pt>
                <c:pt idx="417">
                  <c:v>7.0010329991960223</c:v>
                </c:pt>
                <c:pt idx="418">
                  <c:v>7.0131261308786446</c:v>
                </c:pt>
                <c:pt idx="419">
                  <c:v>7.0252192625612651</c:v>
                </c:pt>
                <c:pt idx="420">
                  <c:v>7.0373123942438847</c:v>
                </c:pt>
                <c:pt idx="421">
                  <c:v>7.0494055259265043</c:v>
                </c:pt>
                <c:pt idx="422">
                  <c:v>7.0614986576091265</c:v>
                </c:pt>
                <c:pt idx="423">
                  <c:v>7.073591789291747</c:v>
                </c:pt>
                <c:pt idx="424">
                  <c:v>7.0856849209743666</c:v>
                </c:pt>
                <c:pt idx="425">
                  <c:v>7.0977780526569871</c:v>
                </c:pt>
                <c:pt idx="426">
                  <c:v>7.1098711843396094</c:v>
                </c:pt>
                <c:pt idx="427">
                  <c:v>7.121964316022229</c:v>
                </c:pt>
                <c:pt idx="428">
                  <c:v>7.1340574477048495</c:v>
                </c:pt>
                <c:pt idx="429">
                  <c:v>7.1461505793874691</c:v>
                </c:pt>
                <c:pt idx="430">
                  <c:v>7.1582437110700914</c:v>
                </c:pt>
                <c:pt idx="431">
                  <c:v>7.1703368427527119</c:v>
                </c:pt>
                <c:pt idx="432">
                  <c:v>7.1824299744353315</c:v>
                </c:pt>
                <c:pt idx="433">
                  <c:v>7.1945231061179529</c:v>
                </c:pt>
                <c:pt idx="434">
                  <c:v>7.2066162378005734</c:v>
                </c:pt>
                <c:pt idx="435">
                  <c:v>7.2187093694831939</c:v>
                </c:pt>
                <c:pt idx="436">
                  <c:v>7.2308025011658135</c:v>
                </c:pt>
                <c:pt idx="437">
                  <c:v>7.2428956328484349</c:v>
                </c:pt>
                <c:pt idx="438">
                  <c:v>7.2549887645310545</c:v>
                </c:pt>
                <c:pt idx="439">
                  <c:v>7.2670818962136758</c:v>
                </c:pt>
                <c:pt idx="440">
                  <c:v>7.2791750278962963</c:v>
                </c:pt>
                <c:pt idx="441">
                  <c:v>7.2912681595789168</c:v>
                </c:pt>
                <c:pt idx="442">
                  <c:v>7.3033612912615373</c:v>
                </c:pt>
                <c:pt idx="443">
                  <c:v>7.3154544229441587</c:v>
                </c:pt>
                <c:pt idx="444">
                  <c:v>7.3275475546267783</c:v>
                </c:pt>
                <c:pt idx="445">
                  <c:v>7.3396406863093997</c:v>
                </c:pt>
                <c:pt idx="446">
                  <c:v>7.3517338179920193</c:v>
                </c:pt>
                <c:pt idx="447">
                  <c:v>7.3638269496746407</c:v>
                </c:pt>
                <c:pt idx="448">
                  <c:v>7.3759200813572603</c:v>
                </c:pt>
                <c:pt idx="449">
                  <c:v>7.3880132130398817</c:v>
                </c:pt>
                <c:pt idx="450">
                  <c:v>7.4001063447225031</c:v>
                </c:pt>
              </c:numCache>
            </c:numRef>
          </c:xVal>
          <c:yVal>
            <c:numRef>
              <c:f>fit_5NN_FCC!$K$19:$K$469</c:f>
              <c:numCache>
                <c:formatCode>General</c:formatCode>
                <c:ptCount val="451"/>
                <c:pt idx="0">
                  <c:v>-0.12905925849999278</c:v>
                </c:pt>
                <c:pt idx="1">
                  <c:v>-0.65413463363617552</c:v>
                </c:pt>
                <c:pt idx="2">
                  <c:v>-1.1556242730340642</c:v>
                </c:pt>
                <c:pt idx="3">
                  <c:v>-1.6344039847958527</c:v>
                </c:pt>
                <c:pt idx="4">
                  <c:v>-2.0913175881701704</c:v>
                </c:pt>
                <c:pt idx="5">
                  <c:v>-2.527178120457279</c:v>
                </c:pt>
                <c:pt idx="6">
                  <c:v>-2.9427689962582306</c:v>
                </c:pt>
                <c:pt idx="7">
                  <c:v>-3.3388451210351136</c:v>
                </c:pt>
                <c:pt idx="8">
                  <c:v>-3.7161339608664008</c:v>
                </c:pt>
                <c:pt idx="9">
                  <c:v>-4.0753365701995179</c:v>
                </c:pt>
                <c:pt idx="10">
                  <c:v>-4.4171285793260679</c:v>
                </c:pt>
                <c:pt idx="11">
                  <c:v>-4.7421611432317263</c:v>
                </c:pt>
                <c:pt idx="12">
                  <c:v>-5.0510618534013005</c:v>
                </c:pt>
                <c:pt idx="13">
                  <c:v>-5.3444356140931504</c:v>
                </c:pt>
                <c:pt idx="14">
                  <c:v>-5.6228654845320349</c:v>
                </c:pt>
                <c:pt idx="15">
                  <c:v>-5.8869134884083891</c:v>
                </c:pt>
                <c:pt idx="16">
                  <c:v>-6.1371213920123679</c:v>
                </c:pt>
                <c:pt idx="17">
                  <c:v>-6.3740114522759583</c:v>
                </c:pt>
                <c:pt idx="18">
                  <c:v>-6.5980871359413342</c:v>
                </c:pt>
                <c:pt idx="19">
                  <c:v>-6.8098338110231182</c:v>
                </c:pt>
                <c:pt idx="20">
                  <c:v>-7.0097194116825676</c:v>
                </c:pt>
                <c:pt idx="21">
                  <c:v>-7.198195077584753</c:v>
                </c:pt>
                <c:pt idx="22">
                  <c:v>-7.3756957687647642</c:v>
                </c:pt>
                <c:pt idx="23">
                  <c:v>-7.5426408569861572</c:v>
                </c:pt>
                <c:pt idx="24">
                  <c:v>-7.6994346945332452</c:v>
                </c:pt>
                <c:pt idx="25">
                  <c:v>-7.846467161339973</c:v>
                </c:pt>
                <c:pt idx="26">
                  <c:v>-7.9841141913200104</c:v>
                </c:pt>
                <c:pt idx="27">
                  <c:v>-8.1127382787269298</c:v>
                </c:pt>
                <c:pt idx="28">
                  <c:v>-8.2326889653386921</c:v>
                </c:pt>
                <c:pt idx="29">
                  <c:v>-8.3443033092279144</c:v>
                </c:pt>
                <c:pt idx="30">
                  <c:v>-8.4479063358474242</c:v>
                </c:pt>
                <c:pt idx="31">
                  <c:v>-8.5438114721307947</c:v>
                </c:pt>
                <c:pt idx="32">
                  <c:v>-8.6323209642783603</c:v>
                </c:pt>
                <c:pt idx="33">
                  <c:v>-8.7137262798717501</c:v>
                </c:pt>
                <c:pt idx="34">
                  <c:v>-8.7883084949333643</c:v>
                </c:pt>
                <c:pt idx="35">
                  <c:v>-8.8563386665217863</c:v>
                </c:pt>
                <c:pt idx="36">
                  <c:v>-8.9180781914302116</c:v>
                </c:pt>
                <c:pt idx="37">
                  <c:v>-8.973779151531236</c:v>
                </c:pt>
                <c:pt idx="38">
                  <c:v>-9.0236846462895492</c:v>
                </c:pt>
                <c:pt idx="39">
                  <c:v>-9.0680291129424546</c:v>
                </c:pt>
                <c:pt idx="40">
                  <c:v>-9.1070386348281112</c:v>
                </c:pt>
                <c:pt idx="41">
                  <c:v>-9.1409312383213681</c:v>
                </c:pt>
                <c:pt idx="42">
                  <c:v>-9.1699171788188689</c:v>
                </c:pt>
                <c:pt idx="43">
                  <c:v>-9.194199216196802</c:v>
                </c:pt>
                <c:pt idx="44">
                  <c:v>-9.2139728801478711</c:v>
                </c:pt>
                <c:pt idx="45">
                  <c:v>-9.2294267257872296</c:v>
                </c:pt>
                <c:pt idx="46">
                  <c:v>-9.2407425799017506</c:v>
                </c:pt>
                <c:pt idx="47">
                  <c:v>-9.2480957782017512</c:v>
                </c:pt>
                <c:pt idx="48">
                  <c:v>-9.2516553939198207</c:v>
                </c:pt>
                <c:pt idx="49">
                  <c:v>-9.2515844580876934</c:v>
                </c:pt>
                <c:pt idx="50">
                  <c:v>-9.2480401718086682</c:v>
                </c:pt>
                <c:pt idx="51">
                  <c:v>-9.2411741108305421</c:v>
                </c:pt>
                <c:pt idx="52">
                  <c:v>-9.231132422711827</c:v>
                </c:pt>
                <c:pt idx="53">
                  <c:v>-9.2180560168621781</c:v>
                </c:pt>
                <c:pt idx="54">
                  <c:v>-9.2020807477269493</c:v>
                </c:pt>
                <c:pt idx="55">
                  <c:v>-9.1833375913751265</c:v>
                </c:pt>
                <c:pt idx="56">
                  <c:v>-9.161952815739328</c:v>
                </c:pt>
                <c:pt idx="57">
                  <c:v>-9.1380481447470689</c:v>
                </c:pt>
                <c:pt idx="58">
                  <c:v>-9.1117409165727494</c:v>
                </c:pt>
                <c:pt idx="59">
                  <c:v>-9.0831442362309751</c:v>
                </c:pt>
                <c:pt idx="60">
                  <c:v>-9.052367122722961</c:v>
                </c:pt>
                <c:pt idx="61">
                  <c:v>-9.0195146509396835</c:v>
                </c:pt>
                <c:pt idx="62">
                  <c:v>-8.9846880885171636</c:v>
                </c:pt>
                <c:pt idx="63">
                  <c:v>-8.947985027831864</c:v>
                </c:pt>
                <c:pt idx="64">
                  <c:v>-8.9094995133167014</c:v>
                </c:pt>
                <c:pt idx="65">
                  <c:v>-8.8693221642712139</c:v>
                </c:pt>
                <c:pt idx="66">
                  <c:v>-8.827540293332552</c:v>
                </c:pt>
                <c:pt idx="67">
                  <c:v>-8.7842380207676687</c:v>
                </c:pt>
                <c:pt idx="68">
                  <c:v>-8.7394963847406331</c:v>
                </c:pt>
                <c:pt idx="69">
                  <c:v>-8.6933934477032277</c:v>
                </c:pt>
                <c:pt idx="70">
                  <c:v>-8.646004399051197</c:v>
                </c:pt>
                <c:pt idx="71">
                  <c:v>-8.5974016541829954</c:v>
                </c:pt>
                <c:pt idx="72">
                  <c:v>-8.5476549500925572</c:v>
                </c:pt>
                <c:pt idx="73">
                  <c:v>-8.4968314376228093</c:v>
                </c:pt>
                <c:pt idx="74">
                  <c:v>-8.4449957705014427</c:v>
                </c:pt>
                <c:pt idx="75">
                  <c:v>-8.3922101912760603</c:v>
                </c:pt>
                <c:pt idx="76">
                  <c:v>-8.338534614261242</c:v>
                </c:pt>
                <c:pt idx="77">
                  <c:v>-8.2840267056057932</c:v>
                </c:pt>
                <c:pt idx="78">
                  <c:v>-8.2287419605843048</c:v>
                </c:pt>
                <c:pt idx="79">
                  <c:v>-8.1727337782132423</c:v>
                </c:pt>
                <c:pt idx="80">
                  <c:v>-8.1160535332879249</c:v>
                </c:pt>
                <c:pt idx="81">
                  <c:v>-8.0587506459331291</c:v>
                </c:pt>
                <c:pt idx="82">
                  <c:v>-8.0008726487565944</c:v>
                </c:pt>
                <c:pt idx="83">
                  <c:v>-7.9424652516912602</c:v>
                </c:pt>
                <c:pt idx="84">
                  <c:v>-7.8835724046088806</c:v>
                </c:pt>
                <c:pt idx="85">
                  <c:v>-7.8242363577845859</c:v>
                </c:pt>
                <c:pt idx="86">
                  <c:v>-7.7644977202888912</c:v>
                </c:pt>
                <c:pt idx="87">
                  <c:v>-7.7043955163808828</c:v>
                </c:pt>
                <c:pt idx="88">
                  <c:v>-7.6439672399735228</c:v>
                </c:pt>
                <c:pt idx="89">
                  <c:v>-7.5832489072393345</c:v>
                </c:pt>
                <c:pt idx="90">
                  <c:v>-7.5222751074222423</c:v>
                </c:pt>
                <c:pt idx="91">
                  <c:v>-7.4610790519188894</c:v>
                </c:pt>
                <c:pt idx="92">
                  <c:v>-7.3996926216903702</c:v>
                </c:pt>
                <c:pt idx="93">
                  <c:v>-7.3381464130631189</c:v>
                </c:pt>
                <c:pt idx="94">
                  <c:v>-7.2764697819754947</c:v>
                </c:pt>
                <c:pt idx="95">
                  <c:v>-7.2146908867244735</c:v>
                </c:pt>
                <c:pt idx="96">
                  <c:v>-7.1528367292650277</c:v>
                </c:pt>
                <c:pt idx="97">
                  <c:v>-7.0909331951125534</c:v>
                </c:pt>
                <c:pt idx="98">
                  <c:v>-7.0290050918972238</c:v>
                </c:pt>
                <c:pt idx="99">
                  <c:v>-6.9670761866169908</c:v>
                </c:pt>
                <c:pt idx="100">
                  <c:v>-6.9051692416345638</c:v>
                </c:pt>
                <c:pt idx="101">
                  <c:v>-6.8433060494618339</c:v>
                </c:pt>
                <c:pt idx="102">
                  <c:v>-6.7815074663737622</c:v>
                </c:pt>
                <c:pt idx="103">
                  <c:v>-6.7197934448921064</c:v>
                </c:pt>
                <c:pt idx="104">
                  <c:v>-6.6581830651780347</c:v>
                </c:pt>
                <c:pt idx="105">
                  <c:v>-6.5966945653711875</c:v>
                </c:pt>
                <c:pt idx="106">
                  <c:v>-6.5353453709113278</c:v>
                </c:pt>
                <c:pt idx="107">
                  <c:v>-6.4741521228775945</c:v>
                </c:pt>
                <c:pt idx="108">
                  <c:v>-6.4131307053789586</c:v>
                </c:pt>
                <c:pt idx="109">
                  <c:v>-6.3522962720283553</c:v>
                </c:pt>
                <c:pt idx="110">
                  <c:v>-6.2916632715317462</c:v>
                </c:pt>
                <c:pt idx="111">
                  <c:v>-6.2312454724223656</c:v>
                </c:pt>
                <c:pt idx="112">
                  <c:v>-6.1710559869691455</c:v>
                </c:pt>
                <c:pt idx="113">
                  <c:v>-6.1111072942874607</c:v>
                </c:pt>
                <c:pt idx="114">
                  <c:v>-6.0514112626792329</c:v>
                </c:pt>
                <c:pt idx="115">
                  <c:v>-5.9919791712285058</c:v>
                </c:pt>
                <c:pt idx="116">
                  <c:v>-5.9328217306776505</c:v>
                </c:pt>
                <c:pt idx="117">
                  <c:v>-5.8739491036085667</c:v>
                </c:pt>
                <c:pt idx="118">
                  <c:v>-5.8153709239522025</c:v>
                </c:pt>
                <c:pt idx="119">
                  <c:v>-5.7570963158491422</c:v>
                </c:pt>
                <c:pt idx="120">
                  <c:v>-5.6991339118829698</c:v>
                </c:pt>
                <c:pt idx="121">
                  <c:v>-5.6414918707075445</c:v>
                </c:pt>
                <c:pt idx="122">
                  <c:v>-5.5841778940884641</c:v>
                </c:pt>
                <c:pt idx="123">
                  <c:v>-5.5271992433783366</c:v>
                </c:pt>
                <c:pt idx="124">
                  <c:v>-5.4705627554448002</c:v>
                </c:pt>
                <c:pt idx="125">
                  <c:v>-5.4142748580695539</c:v>
                </c:pt>
                <c:pt idx="126">
                  <c:v>-5.3583415848360278</c:v>
                </c:pt>
                <c:pt idx="127">
                  <c:v>-5.3027685895227421</c:v>
                </c:pt>
                <c:pt idx="128">
                  <c:v>-5.2475611600187584</c:v>
                </c:pt>
                <c:pt idx="129">
                  <c:v>-5.192724231777115</c:v>
                </c:pt>
                <c:pt idx="130">
                  <c:v>-5.1382624008215769</c:v>
                </c:pt>
                <c:pt idx="131">
                  <c:v>-5.0841799363214619</c:v>
                </c:pt>
                <c:pt idx="132">
                  <c:v>-5.0304807927488673</c:v>
                </c:pt>
                <c:pt idx="133">
                  <c:v>-4.9771686216320701</c:v>
                </c:pt>
                <c:pt idx="134">
                  <c:v>-4.9242467829184591</c:v>
                </c:pt>
                <c:pt idx="135">
                  <c:v>-4.8717183559598194</c:v>
                </c:pt>
                <c:pt idx="136">
                  <c:v>-4.8195861501324657</c:v>
                </c:pt>
                <c:pt idx="137">
                  <c:v>-4.7678527151041621</c:v>
                </c:pt>
                <c:pt idx="138">
                  <c:v>-4.7165203507595148</c:v>
                </c:pt>
                <c:pt idx="139">
                  <c:v>-4.665591116794972</c:v>
                </c:pt>
                <c:pt idx="140">
                  <c:v>-4.6150668419943024</c:v>
                </c:pt>
                <c:pt idx="141">
                  <c:v>-4.5649491331949994</c:v>
                </c:pt>
                <c:pt idx="142">
                  <c:v>-4.5152393839557536</c:v>
                </c:pt>
                <c:pt idx="143">
                  <c:v>-4.4659387829346944</c:v>
                </c:pt>
                <c:pt idx="144">
                  <c:v>-4.4170483219879255</c:v>
                </c:pt>
                <c:pt idx="145">
                  <c:v>-4.3685688039974364</c:v>
                </c:pt>
                <c:pt idx="146">
                  <c:v>-4.3205008504372024</c:v>
                </c:pt>
                <c:pt idx="147">
                  <c:v>-4.2728449086860287</c:v>
                </c:pt>
                <c:pt idx="148">
                  <c:v>-4.2256012590953533</c:v>
                </c:pt>
                <c:pt idx="149">
                  <c:v>-4.1787700218199912</c:v>
                </c:pt>
                <c:pt idx="150">
                  <c:v>-4.1323511634195036</c:v>
                </c:pt>
                <c:pt idx="151">
                  <c:v>-4.0863445032376671</c:v>
                </c:pt>
                <c:pt idx="152">
                  <c:v>-4.0407497195672022</c:v>
                </c:pt>
                <c:pt idx="153">
                  <c:v>-3.9955663556067487</c:v>
                </c:pt>
                <c:pt idx="154">
                  <c:v>-3.9507938252168167</c:v>
                </c:pt>
                <c:pt idx="155">
                  <c:v>-3.9064314184812128</c:v>
                </c:pt>
                <c:pt idx="156">
                  <c:v>-3.8624783070802118</c:v>
                </c:pt>
                <c:pt idx="157">
                  <c:v>-3.8189335494816232</c:v>
                </c:pt>
                <c:pt idx="158">
                  <c:v>-3.7757960959555694</c:v>
                </c:pt>
                <c:pt idx="159">
                  <c:v>-3.7330647934187109</c:v>
                </c:pt>
                <c:pt idx="160">
                  <c:v>-3.6907383901134132</c:v>
                </c:pt>
                <c:pt idx="161">
                  <c:v>-3.6488155401271767</c:v>
                </c:pt>
                <c:pt idx="162">
                  <c:v>-3.6072948077574818</c:v>
                </c:pt>
                <c:pt idx="163">
                  <c:v>-3.5661746717270502</c:v>
                </c:pt>
                <c:pt idx="164">
                  <c:v>-3.525453529254321</c:v>
                </c:pt>
                <c:pt idx="165">
                  <c:v>-3.4851296999838186</c:v>
                </c:pt>
                <c:pt idx="166">
                  <c:v>-3.4452014297809264</c:v>
                </c:pt>
                <c:pt idx="167">
                  <c:v>-3.4056668943954316</c:v>
                </c:pt>
                <c:pt idx="168">
                  <c:v>-3.3665242029980584</c:v>
                </c:pt>
                <c:pt idx="169">
                  <c:v>-3.3277714015940956</c:v>
                </c:pt>
                <c:pt idx="170">
                  <c:v>-3.2894064763180557</c:v>
                </c:pt>
                <c:pt idx="171">
                  <c:v>-3.2514273566132106</c:v>
                </c:pt>
                <c:pt idx="172">
                  <c:v>-3.2138319182996922</c:v>
                </c:pt>
                <c:pt idx="173">
                  <c:v>-3.1766179865347728</c:v>
                </c:pt>
                <c:pt idx="174">
                  <c:v>-3.1397833386687557</c:v>
                </c:pt>
                <c:pt idx="175">
                  <c:v>-3.103325706999863</c:v>
                </c:pt>
                <c:pt idx="176">
                  <c:v>-3.0672427814313741</c:v>
                </c:pt>
                <c:pt idx="177">
                  <c:v>-3.0315322120341457</c:v>
                </c:pt>
                <c:pt idx="178">
                  <c:v>-2.9961916115175664</c:v>
                </c:pt>
                <c:pt idx="179">
                  <c:v>-2.9612185576119048</c:v>
                </c:pt>
                <c:pt idx="180">
                  <c:v>-2.926610595364878</c:v>
                </c:pt>
                <c:pt idx="181">
                  <c:v>-2.8923652393552532</c:v>
                </c:pt>
                <c:pt idx="182">
                  <c:v>-2.8584799758260919</c:v>
                </c:pt>
                <c:pt idx="183">
                  <c:v>-2.8249522647403076</c:v>
                </c:pt>
                <c:pt idx="184">
                  <c:v>-2.7917795417609441</c:v>
                </c:pt>
                <c:pt idx="185">
                  <c:v>-2.7589592201587165</c:v>
                </c:pt>
                <c:pt idx="186">
                  <c:v>-2.7264886926490717</c:v>
                </c:pt>
                <c:pt idx="187">
                  <c:v>-2.6943653331610888</c:v>
                </c:pt>
                <c:pt idx="188">
                  <c:v>-2.6625864985404313</c:v>
                </c:pt>
                <c:pt idx="189">
                  <c:v>-2.6311495301884551</c:v>
                </c:pt>
                <c:pt idx="190">
                  <c:v>-2.600051755639555</c:v>
                </c:pt>
                <c:pt idx="191">
                  <c:v>-2.5692904900787741</c:v>
                </c:pt>
                <c:pt idx="192">
                  <c:v>-2.5388630378015526</c:v>
                </c:pt>
                <c:pt idx="193">
                  <c:v>-2.5087666936175785</c:v>
                </c:pt>
                <c:pt idx="194">
                  <c:v>-2.4789987442004695</c:v>
                </c:pt>
                <c:pt idx="195">
                  <c:v>-2.4495564693851262</c:v>
                </c:pt>
                <c:pt idx="196">
                  <c:v>-2.4204371434143903</c:v>
                </c:pt>
                <c:pt idx="197">
                  <c:v>-2.3916380361367251</c:v>
                </c:pt>
                <c:pt idx="198">
                  <c:v>-2.3631564141564647</c:v>
                </c:pt>
                <c:pt idx="199">
                  <c:v>-2.3349895419382074</c:v>
                </c:pt>
                <c:pt idx="200">
                  <c:v>-2.3071346828668635</c:v>
                </c:pt>
                <c:pt idx="201">
                  <c:v>-2.2795891002647739</c:v>
                </c:pt>
                <c:pt idx="202">
                  <c:v>-2.2523500583673428</c:v>
                </c:pt>
                <c:pt idx="203">
                  <c:v>-2.2254148232585345</c:v>
                </c:pt>
                <c:pt idx="204">
                  <c:v>-2.1987806637675544</c:v>
                </c:pt>
                <c:pt idx="205">
                  <c:v>-2.1724448523279865</c:v>
                </c:pt>
                <c:pt idx="206">
                  <c:v>-2.1464046658006461</c:v>
                </c:pt>
                <c:pt idx="207">
                  <c:v>-2.1206573862613336</c:v>
                </c:pt>
                <c:pt idx="208">
                  <c:v>-2.0952003017546437</c:v>
                </c:pt>
                <c:pt idx="209">
                  <c:v>-2.0700307070149826</c:v>
                </c:pt>
                <c:pt idx="210">
                  <c:v>-2.0451459041558602</c:v>
                </c:pt>
                <c:pt idx="211">
                  <c:v>-2.0205432033285202</c:v>
                </c:pt>
                <c:pt idx="212">
                  <c:v>-1.9962199233509477</c:v>
                </c:pt>
                <c:pt idx="213">
                  <c:v>-1.9721733923082176</c:v>
                </c:pt>
                <c:pt idx="214">
                  <c:v>-1.9484009481251667</c:v>
                </c:pt>
                <c:pt idx="215">
                  <c:v>-1.924899939112316</c:v>
                </c:pt>
                <c:pt idx="216">
                  <c:v>-1.9016677244859406</c:v>
                </c:pt>
                <c:pt idx="217">
                  <c:v>-1.8787016748631473</c:v>
                </c:pt>
                <c:pt idx="218">
                  <c:v>-1.8559991727328502</c:v>
                </c:pt>
                <c:pt idx="219">
                  <c:v>-1.8335576129034021</c:v>
                </c:pt>
                <c:pt idx="220">
                  <c:v>-1.8113744029277341</c:v>
                </c:pt>
                <c:pt idx="221">
                  <c:v>-1.7894469635067198</c:v>
                </c:pt>
                <c:pt idx="222">
                  <c:v>-1.7677727288715608</c:v>
                </c:pt>
                <c:pt idx="223">
                  <c:v>-1.7463491471458648</c:v>
                </c:pt>
                <c:pt idx="224">
                  <c:v>-1.7251736806881623</c:v>
                </c:pt>
                <c:pt idx="225">
                  <c:v>-1.7042438064155012</c:v>
                </c:pt>
                <c:pt idx="226">
                  <c:v>-1.6835570161087892</c:v>
                </c:pt>
                <c:pt idx="227">
                  <c:v>-1.663110816700534</c:v>
                </c:pt>
                <c:pt idx="228">
                  <c:v>-1.642902730545569</c:v>
                </c:pt>
                <c:pt idx="229">
                  <c:v>-1.6229302956753817</c:v>
                </c:pt>
                <c:pt idx="230">
                  <c:v>-1.6031910660366147</c:v>
                </c:pt>
                <c:pt idx="231">
                  <c:v>-1.5836826117142964</c:v>
                </c:pt>
                <c:pt idx="232">
                  <c:v>-1.564402519140343</c:v>
                </c:pt>
                <c:pt idx="233">
                  <c:v>-1.5453483912878745</c:v>
                </c:pt>
                <c:pt idx="234">
                  <c:v>-1.5265178478518122</c:v>
                </c:pt>
                <c:pt idx="235">
                  <c:v>-1.5079085254162949</c:v>
                </c:pt>
                <c:pt idx="236">
                  <c:v>-1.4895180776093606</c:v>
                </c:pt>
                <c:pt idx="237">
                  <c:v>-1.4713441752453735</c:v>
                </c:pt>
                <c:pt idx="238">
                  <c:v>-1.4533845064556203</c:v>
                </c:pt>
                <c:pt idx="239">
                  <c:v>-1.4356367768075406</c:v>
                </c:pt>
                <c:pt idx="240">
                  <c:v>-1.4180987094129818</c:v>
                </c:pt>
                <c:pt idx="241">
                  <c:v>-1.4007680450258939</c:v>
                </c:pt>
                <c:pt idx="242">
                  <c:v>-1.3836425421298721</c:v>
                </c:pt>
                <c:pt idx="243">
                  <c:v>-1.3667199770159026</c:v>
                </c:pt>
                <c:pt idx="244">
                  <c:v>-1.3499981438506929</c:v>
                </c:pt>
                <c:pt idx="245">
                  <c:v>-1.3334748547359563</c:v>
                </c:pt>
                <c:pt idx="246">
                  <c:v>-1.3171479397589612</c:v>
                </c:pt>
                <c:pt idx="247">
                  <c:v>-1.3010152470347223</c:v>
                </c:pt>
                <c:pt idx="248">
                  <c:v>-1.285074642740119</c:v>
                </c:pt>
                <c:pt idx="249">
                  <c:v>-1.2693240111402853</c:v>
                </c:pt>
                <c:pt idx="250">
                  <c:v>-1.2537612546075523</c:v>
                </c:pt>
                <c:pt idx="251">
                  <c:v>-1.2383842936332468</c:v>
                </c:pt>
                <c:pt idx="252">
                  <c:v>-1.22319106683263</c:v>
                </c:pt>
                <c:pt idx="253">
                  <c:v>-1.2081795309432586</c:v>
                </c:pt>
                <c:pt idx="254">
                  <c:v>-1.1933476608170064</c:v>
                </c:pt>
                <c:pt idx="255">
                  <c:v>-1.1786934494060466</c:v>
                </c:pt>
                <c:pt idx="256">
                  <c:v>-1.1642149077430031</c:v>
                </c:pt>
                <c:pt idx="257">
                  <c:v>-1.1499100649155478</c:v>
                </c:pt>
                <c:pt idx="258">
                  <c:v>-1.1357769680356415</c:v>
                </c:pt>
                <c:pt idx="259">
                  <c:v>-1.1218136822036737</c:v>
                </c:pt>
                <c:pt idx="260">
                  <c:v>-1.1080182904677365</c:v>
                </c:pt>
                <c:pt idx="261">
                  <c:v>-1.0943888937781205</c:v>
                </c:pt>
                <c:pt idx="262">
                  <c:v>-1.0809236109374654</c:v>
                </c:pt>
                <c:pt idx="263">
                  <c:v>-1.0676205785465331</c:v>
                </c:pt>
                <c:pt idx="264">
                  <c:v>-1.0544779509459568</c:v>
                </c:pt>
                <c:pt idx="265">
                  <c:v>-1.0414939001539878</c:v>
                </c:pt>
                <c:pt idx="266">
                  <c:v>-1.0286666158006559</c:v>
                </c:pt>
                <c:pt idx="267">
                  <c:v>-1.0159943050582554</c:v>
                </c:pt>
                <c:pt idx="268">
                  <c:v>-1.0034751925685463</c:v>
                </c:pt>
                <c:pt idx="269">
                  <c:v>-0.99110752036661121</c:v>
                </c:pt>
                <c:pt idx="270">
                  <c:v>-0.97888954780178639</c:v>
                </c:pt>
                <c:pt idx="271">
                  <c:v>-0.96681955145556231</c:v>
                </c:pt>
                <c:pt idx="272">
                  <c:v>-0.95489582505680226</c:v>
                </c:pt>
                <c:pt idx="273">
                  <c:v>-0.94311667939422361</c:v>
                </c:pt>
                <c:pt idx="274">
                  <c:v>-0.93148044222651605</c:v>
                </c:pt>
                <c:pt idx="275">
                  <c:v>-0.91998545818999533</c:v>
                </c:pt>
                <c:pt idx="276">
                  <c:v>-0.90863008870409856</c:v>
                </c:pt>
                <c:pt idx="277">
                  <c:v>-0.89741271187467442</c:v>
                </c:pt>
                <c:pt idx="278">
                  <c:v>-0.88633172239539915</c:v>
                </c:pt>
                <c:pt idx="279">
                  <c:v>-0.87538553144721054</c:v>
                </c:pt>
                <c:pt idx="280">
                  <c:v>-0.86457256659606363</c:v>
                </c:pt>
                <c:pt idx="281">
                  <c:v>-0.85389127168891488</c:v>
                </c:pt>
                <c:pt idx="282">
                  <c:v>-0.84334010674827253</c:v>
                </c:pt>
                <c:pt idx="283">
                  <c:v>-0.83291754786521932</c:v>
                </c:pt>
                <c:pt idx="284">
                  <c:v>-0.822622087091059</c:v>
                </c:pt>
                <c:pt idx="285">
                  <c:v>-0.81245223232774344</c:v>
                </c:pt>
                <c:pt idx="286">
                  <c:v>-0.80240650721707074</c:v>
                </c:pt>
                <c:pt idx="287">
                  <c:v>-0.79248345102885964</c:v>
                </c:pt>
                <c:pt idx="288">
                  <c:v>-0.78268161854801288</c:v>
                </c:pt>
                <c:pt idx="289">
                  <c:v>-0.77299957996073865</c:v>
                </c:pt>
                <c:pt idx="290">
                  <c:v>-0.76343592073985778</c:v>
                </c:pt>
                <c:pt idx="291">
                  <c:v>-0.75398924152939328</c:v>
                </c:pt>
                <c:pt idx="292">
                  <c:v>-0.74465815802837976</c:v>
                </c:pt>
                <c:pt idx="293">
                  <c:v>-0.73544130087409265</c:v>
                </c:pt>
                <c:pt idx="294">
                  <c:v>-0.72633731552465886</c:v>
                </c:pt>
                <c:pt idx="295">
                  <c:v>-0.71734486214122528</c:v>
                </c:pt>
                <c:pt idx="296">
                  <c:v>-0.70846261546960065</c:v>
                </c:pt>
                <c:pt idx="297">
                  <c:v>-0.69968926472156734</c:v>
                </c:pt>
                <c:pt idx="298">
                  <c:v>-0.69102351345582935</c:v>
                </c:pt>
                <c:pt idx="299">
                  <c:v>-0.68246407945873233</c:v>
                </c:pt>
                <c:pt idx="300">
                  <c:v>-0.67400969462469895</c:v>
                </c:pt>
                <c:pt idx="301">
                  <c:v>-0.6656591048365389</c:v>
                </c:pt>
                <c:pt idx="302">
                  <c:v>-0.65741106984560704</c:v>
                </c:pt>
                <c:pt idx="303">
                  <c:v>-0.64926436315193048</c:v>
                </c:pt>
                <c:pt idx="304">
                  <c:v>-0.641217771884242</c:v>
                </c:pt>
                <c:pt idx="305">
                  <c:v>-0.63327009668008005</c:v>
                </c:pt>
                <c:pt idx="306">
                  <c:v>-0.62542015156589748</c:v>
                </c:pt>
                <c:pt idx="307">
                  <c:v>-0.61766676383733021</c:v>
                </c:pt>
                <c:pt idx="308">
                  <c:v>-0.61000877393951547</c:v>
                </c:pt>
                <c:pt idx="309">
                  <c:v>-0.60244503534763783</c:v>
                </c:pt>
                <c:pt idx="310">
                  <c:v>-0.59497441444766264</c:v>
                </c:pt>
                <c:pt idx="311">
                  <c:v>-0.58759579041730248</c:v>
                </c:pt>
                <c:pt idx="312">
                  <c:v>-0.58030805510725503</c:v>
                </c:pt>
                <c:pt idx="313">
                  <c:v>-0.57311011292274694</c:v>
                </c:pt>
                <c:pt idx="314">
                  <c:v>-0.56600088070540133</c:v>
                </c:pt>
                <c:pt idx="315">
                  <c:v>-0.55897928761547433</c:v>
                </c:pt>
                <c:pt idx="316">
                  <c:v>-0.55204427501445663</c:v>
                </c:pt>
                <c:pt idx="317">
                  <c:v>-0.54519479634811163</c:v>
                </c:pt>
                <c:pt idx="318">
                  <c:v>-0.53842981702992609</c:v>
                </c:pt>
                <c:pt idx="319">
                  <c:v>-0.53174831432504188</c:v>
                </c:pt>
                <c:pt idx="320">
                  <c:v>-0.52514927723464866</c:v>
                </c:pt>
                <c:pt idx="321">
                  <c:v>-0.51863170638089051</c:v>
                </c:pt>
                <c:pt idx="322">
                  <c:v>-0.51219461389229504</c:v>
                </c:pt>
                <c:pt idx="323">
                  <c:v>-0.50583702328974645</c:v>
                </c:pt>
                <c:pt idx="324">
                  <c:v>-0.49955796937300972</c:v>
                </c:pt>
                <c:pt idx="325">
                  <c:v>-0.49335649810784232</c:v>
                </c:pt>
                <c:pt idx="326">
                  <c:v>-0.48723166651369659</c:v>
                </c:pt>
                <c:pt idx="327">
                  <c:v>-0.48118254255203768</c:v>
                </c:pt>
                <c:pt idx="328">
                  <c:v>-0.47520820501527256</c:v>
                </c:pt>
                <c:pt idx="329">
                  <c:v>-0.46930774341633474</c:v>
                </c:pt>
                <c:pt idx="330">
                  <c:v>-0.46348025787890768</c:v>
                </c:pt>
                <c:pt idx="331">
                  <c:v>-0.4577248590283246</c:v>
                </c:pt>
                <c:pt idx="332">
                  <c:v>-0.45204066788313318</c:v>
                </c:pt>
                <c:pt idx="333">
                  <c:v>-0.44642681574735171</c:v>
                </c:pt>
                <c:pt idx="334">
                  <c:v>-0.44088244410342908</c:v>
                </c:pt>
                <c:pt idx="335">
                  <c:v>-0.43540670450590208</c:v>
                </c:pt>
                <c:pt idx="336">
                  <c:v>-0.42999875847577584</c:v>
                </c:pt>
                <c:pt idx="337">
                  <c:v>-0.42465777739562316</c:v>
                </c:pt>
                <c:pt idx="338">
                  <c:v>-0.4193829424054259</c:v>
                </c:pt>
                <c:pt idx="339">
                  <c:v>-0.4141734442991436</c:v>
                </c:pt>
                <c:pt idx="340">
                  <c:v>-0.4090284834220414</c:v>
                </c:pt>
                <c:pt idx="341">
                  <c:v>-0.40394726956875965</c:v>
                </c:pt>
                <c:pt idx="342">
                  <c:v>-0.39892902188215085</c:v>
                </c:pt>
                <c:pt idx="343">
                  <c:v>-0.39397296875287291</c:v>
                </c:pt>
                <c:pt idx="344">
                  <c:v>-0.38907834771975841</c:v>
                </c:pt>
                <c:pt idx="345">
                  <c:v>-0.38424440537094795</c:v>
                </c:pt>
                <c:pt idx="346">
                  <c:v>-0.37947039724580911</c:v>
                </c:pt>
                <c:pt idx="347">
                  <c:v>-0.37475558773762496</c:v>
                </c:pt>
                <c:pt idx="348">
                  <c:v>-0.37009924999707777</c:v>
                </c:pt>
                <c:pt idx="349">
                  <c:v>-0.36550066583650553</c:v>
                </c:pt>
                <c:pt idx="350">
                  <c:v>-0.36095912563495702</c:v>
                </c:pt>
                <c:pt idx="351">
                  <c:v>-0.35647392824402757</c:v>
                </c:pt>
                <c:pt idx="352">
                  <c:v>-0.35204438089449347</c:v>
                </c:pt>
                <c:pt idx="353">
                  <c:v>-0.34766979910373275</c:v>
                </c:pt>
                <c:pt idx="354">
                  <c:v>-0.34334950658394137</c:v>
                </c:pt>
                <c:pt idx="355">
                  <c:v>-0.33908283515114646</c:v>
                </c:pt>
                <c:pt idx="356">
                  <c:v>-0.33486912463500512</c:v>
                </c:pt>
                <c:pt idx="357">
                  <c:v>-0.33070772278940525</c:v>
                </c:pt>
                <c:pt idx="358">
                  <c:v>-0.3265979852038568</c:v>
                </c:pt>
                <c:pt idx="359">
                  <c:v>-0.32253927521567444</c:v>
                </c:pt>
                <c:pt idx="360">
                  <c:v>-0.31853096382295348</c:v>
                </c:pt>
                <c:pt idx="361">
                  <c:v>-0.31457242959833787</c:v>
                </c:pt>
                <c:pt idx="362">
                  <c:v>-0.31066305860357779</c:v>
                </c:pt>
                <c:pt idx="363">
                  <c:v>-0.3068022443048723</c:v>
                </c:pt>
                <c:pt idx="364">
                  <c:v>-0.30298938748900195</c:v>
                </c:pt>
                <c:pt idx="365">
                  <c:v>-0.29922389618024464</c:v>
                </c:pt>
                <c:pt idx="366">
                  <c:v>-0.29550518555807204</c:v>
                </c:pt>
                <c:pt idx="367">
                  <c:v>-0.29183267787563161</c:v>
                </c:pt>
                <c:pt idx="368">
                  <c:v>-0.28820580237899474</c:v>
                </c:pt>
                <c:pt idx="369">
                  <c:v>-0.28462399522719389</c:v>
                </c:pt>
                <c:pt idx="370">
                  <c:v>-0.28108669941301812</c:v>
                </c:pt>
                <c:pt idx="371">
                  <c:v>-0.27759336468458995</c:v>
                </c:pt>
                <c:pt idx="372">
                  <c:v>-0.27414344746769548</c:v>
                </c:pt>
                <c:pt idx="373">
                  <c:v>-0.27073641078888672</c:v>
                </c:pt>
                <c:pt idx="374">
                  <c:v>-0.26737172419933664</c:v>
                </c:pt>
                <c:pt idx="375">
                  <c:v>-0.26404886369945518</c:v>
                </c:pt>
                <c:pt idx="376">
                  <c:v>-0.26076731166424932</c:v>
                </c:pt>
                <c:pt idx="377">
                  <c:v>-0.25752655676943803</c:v>
                </c:pt>
                <c:pt idx="378">
                  <c:v>-0.25432609391830679</c:v>
                </c:pt>
                <c:pt idx="379">
                  <c:v>-0.25116542416930593</c:v>
                </c:pt>
                <c:pt idx="380">
                  <c:v>-0.24804405466437887</c:v>
                </c:pt>
                <c:pt idx="381">
                  <c:v>-0.24496149855802715</c:v>
                </c:pt>
                <c:pt idx="382">
                  <c:v>-0.24191727494710147</c:v>
                </c:pt>
                <c:pt idx="383">
                  <c:v>-0.23891090880131374</c:v>
                </c:pt>
                <c:pt idx="384">
                  <c:v>-0.23594193089446866</c:v>
                </c:pt>
                <c:pt idx="385">
                  <c:v>-0.23300987773640922</c:v>
                </c:pt>
                <c:pt idx="386">
                  <c:v>-0.23011429150567225</c:v>
                </c:pt>
                <c:pt idx="387">
                  <c:v>-0.22725471998284716</c:v>
                </c:pt>
                <c:pt idx="388">
                  <c:v>-0.22443071648463342</c:v>
                </c:pt>
                <c:pt idx="389">
                  <c:v>-0.22164183979859631</c:v>
                </c:pt>
                <c:pt idx="390">
                  <c:v>-0.21888765411861166</c:v>
                </c:pt>
                <c:pt idx="391">
                  <c:v>-0.21616772898099282</c:v>
                </c:pt>
                <c:pt idx="392">
                  <c:v>-0.21348163920130292</c:v>
                </c:pt>
                <c:pt idx="393">
                  <c:v>-0.21082896481183816</c:v>
                </c:pt>
                <c:pt idx="394">
                  <c:v>-0.20820929099978519</c:v>
                </c:pt>
                <c:pt idx="395">
                  <c:v>-0.20562220804603901</c:v>
                </c:pt>
                <c:pt idx="396">
                  <c:v>-0.20306731126468777</c:v>
                </c:pt>
                <c:pt idx="397">
                  <c:v>-0.20054420094314521</c:v>
                </c:pt>
                <c:pt idx="398">
                  <c:v>-0.19805248228293942</c:v>
                </c:pt>
                <c:pt idx="399">
                  <c:v>-0.19559176534114137</c:v>
                </c:pt>
                <c:pt idx="400">
                  <c:v>-0.19316166497243761</c:v>
                </c:pt>
                <c:pt idx="401">
                  <c:v>-0.19076180077183211</c:v>
                </c:pt>
                <c:pt idx="402">
                  <c:v>-0.1883917970179832</c:v>
                </c:pt>
                <c:pt idx="403">
                  <c:v>-0.18605128261716</c:v>
                </c:pt>
                <c:pt idx="404">
                  <c:v>-0.18373989104781854</c:v>
                </c:pt>
                <c:pt idx="405">
                  <c:v>-0.18145726030579259</c:v>
                </c:pt>
                <c:pt idx="406">
                  <c:v>-0.17920303285009193</c:v>
                </c:pt>
                <c:pt idx="407">
                  <c:v>-0.17697685554930359</c:v>
                </c:pt>
                <c:pt idx="408">
                  <c:v>-0.17477837962858994</c:v>
                </c:pt>
                <c:pt idx="409">
                  <c:v>-0.17260726061728032</c:v>
                </c:pt>
                <c:pt idx="410">
                  <c:v>-0.17046315829705042</c:v>
                </c:pt>
                <c:pt idx="411">
                  <c:v>-0.16834573665068184</c:v>
                </c:pt>
                <c:pt idx="412">
                  <c:v>-0.16625466381139825</c:v>
                </c:pt>
                <c:pt idx="413">
                  <c:v>-0.16418961201277554</c:v>
                </c:pt>
                <c:pt idx="414">
                  <c:v>-0.162150257539215</c:v>
                </c:pt>
                <c:pt idx="415">
                  <c:v>-0.16013628067698057</c:v>
                </c:pt>
                <c:pt idx="416">
                  <c:v>-0.15814736566578805</c:v>
                </c:pt>
                <c:pt idx="417">
                  <c:v>-0.15618320065094801</c:v>
                </c:pt>
                <c:pt idx="418">
                  <c:v>-0.15424347763605287</c:v>
                </c:pt>
                <c:pt idx="419">
                  <c:v>-0.15232789243620462</c:v>
                </c:pt>
                <c:pt idx="420">
                  <c:v>-0.1504361446317766</c:v>
                </c:pt>
                <c:pt idx="421">
                  <c:v>-0.14856793752270561</c:v>
                </c:pt>
                <c:pt idx="422">
                  <c:v>-0.14672297808330903</c:v>
                </c:pt>
                <c:pt idx="423">
                  <c:v>-0.14490097691762313</c:v>
                </c:pt>
                <c:pt idx="424">
                  <c:v>-0.14310164821525154</c:v>
                </c:pt>
                <c:pt idx="425">
                  <c:v>-0.14132470970772723</c:v>
                </c:pt>
                <c:pt idx="426">
                  <c:v>-0.13956988262537906</c:v>
                </c:pt>
                <c:pt idx="427">
                  <c:v>-0.13783689165469501</c:v>
                </c:pt>
                <c:pt idx="428">
                  <c:v>-0.13612546489618174</c:v>
                </c:pt>
                <c:pt idx="429">
                  <c:v>-0.13443533382271372</c:v>
                </c:pt>
                <c:pt idx="430">
                  <c:v>-0.13276623323836617</c:v>
                </c:pt>
                <c:pt idx="431">
                  <c:v>-0.13111790123772946</c:v>
                </c:pt>
                <c:pt idx="432">
                  <c:v>-0.1294900791656951</c:v>
                </c:pt>
                <c:pt idx="433">
                  <c:v>-0.12788251157771469</c:v>
                </c:pt>
                <c:pt idx="434">
                  <c:v>-0.12629494620052351</c:v>
                </c:pt>
                <c:pt idx="435">
                  <c:v>-0.12472713389332252</c:v>
                </c:pt>
                <c:pt idx="436">
                  <c:v>-0.12317882860941823</c:v>
                </c:pt>
                <c:pt idx="437">
                  <c:v>-0.12164978735831181</c:v>
                </c:pt>
                <c:pt idx="438">
                  <c:v>-0.12013977016823622</c:v>
                </c:pt>
                <c:pt idx="439">
                  <c:v>-0.11864854004913182</c:v>
                </c:pt>
                <c:pt idx="440">
                  <c:v>-0.11717586295606192</c:v>
                </c:pt>
                <c:pt idx="441">
                  <c:v>-0.11572150775305833</c:v>
                </c:pt>
                <c:pt idx="442">
                  <c:v>-0.11428524617739555</c:v>
                </c:pt>
                <c:pt idx="443">
                  <c:v>-0.11286685280428828</c:v>
                </c:pt>
                <c:pt idx="444">
                  <c:v>-0.11146610501200645</c:v>
                </c:pt>
                <c:pt idx="445">
                  <c:v>-0.11008278294740458</c:v>
                </c:pt>
                <c:pt idx="446">
                  <c:v>-0.10871666949186222</c:v>
                </c:pt>
                <c:pt idx="447">
                  <c:v>-0.10736755022762717</c:v>
                </c:pt>
                <c:pt idx="448">
                  <c:v>-0.10603521340456221</c:v>
                </c:pt>
                <c:pt idx="449">
                  <c:v>-0.10471944990728539</c:v>
                </c:pt>
                <c:pt idx="450">
                  <c:v>-0.10342005322270514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fit_5NN_FCC!$M$18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1.9581970875432413</c:v>
                </c:pt>
                <c:pt idx="1">
                  <c:v>1.9702902192258618</c:v>
                </c:pt>
                <c:pt idx="2">
                  <c:v>1.9823833509084825</c:v>
                </c:pt>
                <c:pt idx="3">
                  <c:v>1.994476482591103</c:v>
                </c:pt>
                <c:pt idx="4">
                  <c:v>2.0065696142737237</c:v>
                </c:pt>
                <c:pt idx="5">
                  <c:v>2.0186627459563442</c:v>
                </c:pt>
                <c:pt idx="6">
                  <c:v>2.0307558776389647</c:v>
                </c:pt>
                <c:pt idx="7">
                  <c:v>2.0428490093215852</c:v>
                </c:pt>
                <c:pt idx="8">
                  <c:v>2.0549421410042057</c:v>
                </c:pt>
                <c:pt idx="9">
                  <c:v>2.0670352726868262</c:v>
                </c:pt>
                <c:pt idx="10">
                  <c:v>2.0791284043694471</c:v>
                </c:pt>
                <c:pt idx="11">
                  <c:v>2.0912215360520676</c:v>
                </c:pt>
                <c:pt idx="12">
                  <c:v>2.1033146677346881</c:v>
                </c:pt>
                <c:pt idx="13">
                  <c:v>2.1154077994173086</c:v>
                </c:pt>
                <c:pt idx="14">
                  <c:v>2.1275009310999291</c:v>
                </c:pt>
                <c:pt idx="15">
                  <c:v>2.1395940627825496</c:v>
                </c:pt>
                <c:pt idx="16">
                  <c:v>2.1516871944651705</c:v>
                </c:pt>
                <c:pt idx="17">
                  <c:v>2.163780326147791</c:v>
                </c:pt>
                <c:pt idx="18">
                  <c:v>2.1758734578304115</c:v>
                </c:pt>
                <c:pt idx="19">
                  <c:v>2.187966589513032</c:v>
                </c:pt>
                <c:pt idx="20">
                  <c:v>2.2000597211956525</c:v>
                </c:pt>
                <c:pt idx="21">
                  <c:v>2.212152852878273</c:v>
                </c:pt>
                <c:pt idx="22">
                  <c:v>2.224245984560894</c:v>
                </c:pt>
                <c:pt idx="23">
                  <c:v>2.2363391162435144</c:v>
                </c:pt>
                <c:pt idx="24">
                  <c:v>2.2484322479261349</c:v>
                </c:pt>
                <c:pt idx="25">
                  <c:v>2.2605253796087554</c:v>
                </c:pt>
                <c:pt idx="26">
                  <c:v>2.2726185112913759</c:v>
                </c:pt>
                <c:pt idx="27">
                  <c:v>2.2847116429739964</c:v>
                </c:pt>
                <c:pt idx="28">
                  <c:v>2.2968047746566169</c:v>
                </c:pt>
                <c:pt idx="29">
                  <c:v>2.3088979063392383</c:v>
                </c:pt>
                <c:pt idx="30">
                  <c:v>2.3209910380218588</c:v>
                </c:pt>
                <c:pt idx="31">
                  <c:v>2.3330841697044793</c:v>
                </c:pt>
                <c:pt idx="32">
                  <c:v>2.3451773013870998</c:v>
                </c:pt>
                <c:pt idx="33">
                  <c:v>2.3572704330697207</c:v>
                </c:pt>
                <c:pt idx="34">
                  <c:v>2.3693635647523412</c:v>
                </c:pt>
                <c:pt idx="35">
                  <c:v>2.3814566964349617</c:v>
                </c:pt>
                <c:pt idx="36">
                  <c:v>2.3935498281175822</c:v>
                </c:pt>
                <c:pt idx="37">
                  <c:v>2.4056429598002027</c:v>
                </c:pt>
                <c:pt idx="38">
                  <c:v>2.4177360914828232</c:v>
                </c:pt>
                <c:pt idx="39">
                  <c:v>2.4298292231654441</c:v>
                </c:pt>
                <c:pt idx="40">
                  <c:v>2.4419223548480646</c:v>
                </c:pt>
                <c:pt idx="41">
                  <c:v>2.4540154865306851</c:v>
                </c:pt>
                <c:pt idx="42">
                  <c:v>2.4661086182133056</c:v>
                </c:pt>
                <c:pt idx="43">
                  <c:v>2.4782017498959261</c:v>
                </c:pt>
                <c:pt idx="44">
                  <c:v>2.4902948815785466</c:v>
                </c:pt>
                <c:pt idx="45">
                  <c:v>2.5023880132611671</c:v>
                </c:pt>
                <c:pt idx="46">
                  <c:v>2.514481144943788</c:v>
                </c:pt>
                <c:pt idx="47">
                  <c:v>2.5265742766264085</c:v>
                </c:pt>
                <c:pt idx="48">
                  <c:v>2.538667408309029</c:v>
                </c:pt>
                <c:pt idx="49">
                  <c:v>2.5507605399916495</c:v>
                </c:pt>
                <c:pt idx="50">
                  <c:v>2.5628536716742696</c:v>
                </c:pt>
                <c:pt idx="51">
                  <c:v>2.5749468033568901</c:v>
                </c:pt>
                <c:pt idx="52">
                  <c:v>2.5870399350395106</c:v>
                </c:pt>
                <c:pt idx="53">
                  <c:v>2.5991330667221311</c:v>
                </c:pt>
                <c:pt idx="54">
                  <c:v>2.611226198404752</c:v>
                </c:pt>
                <c:pt idx="55">
                  <c:v>2.6233193300873725</c:v>
                </c:pt>
                <c:pt idx="56">
                  <c:v>2.635412461769993</c:v>
                </c:pt>
                <c:pt idx="57">
                  <c:v>2.6475055934526135</c:v>
                </c:pt>
                <c:pt idx="58">
                  <c:v>2.659598725135234</c:v>
                </c:pt>
                <c:pt idx="59">
                  <c:v>2.6716918568178545</c:v>
                </c:pt>
                <c:pt idx="60">
                  <c:v>2.6837849885004754</c:v>
                </c:pt>
                <c:pt idx="61">
                  <c:v>2.6958781201830959</c:v>
                </c:pt>
                <c:pt idx="62">
                  <c:v>2.7079712518657164</c:v>
                </c:pt>
                <c:pt idx="63">
                  <c:v>2.7200643835483369</c:v>
                </c:pt>
                <c:pt idx="64">
                  <c:v>2.7321575152309574</c:v>
                </c:pt>
                <c:pt idx="65">
                  <c:v>2.7442506469135779</c:v>
                </c:pt>
                <c:pt idx="66">
                  <c:v>2.7563437785961988</c:v>
                </c:pt>
                <c:pt idx="67">
                  <c:v>2.7684369102788193</c:v>
                </c:pt>
                <c:pt idx="68">
                  <c:v>2.7805300419614398</c:v>
                </c:pt>
                <c:pt idx="69">
                  <c:v>2.7926231736440603</c:v>
                </c:pt>
                <c:pt idx="70">
                  <c:v>2.8047163053266808</c:v>
                </c:pt>
                <c:pt idx="71">
                  <c:v>2.8168094370093013</c:v>
                </c:pt>
                <c:pt idx="72">
                  <c:v>2.8289025686919222</c:v>
                </c:pt>
                <c:pt idx="73">
                  <c:v>2.8409957003745427</c:v>
                </c:pt>
                <c:pt idx="74">
                  <c:v>2.8530888320571632</c:v>
                </c:pt>
                <c:pt idx="75">
                  <c:v>2.8651819637397837</c:v>
                </c:pt>
                <c:pt idx="76">
                  <c:v>2.8772750954224042</c:v>
                </c:pt>
                <c:pt idx="77">
                  <c:v>2.8893682271050247</c:v>
                </c:pt>
                <c:pt idx="78">
                  <c:v>2.9014613587876452</c:v>
                </c:pt>
                <c:pt idx="79">
                  <c:v>2.9135544904702662</c:v>
                </c:pt>
                <c:pt idx="80">
                  <c:v>2.9256476221528867</c:v>
                </c:pt>
                <c:pt idx="81">
                  <c:v>2.9377407538355071</c:v>
                </c:pt>
                <c:pt idx="82">
                  <c:v>2.9498338855181276</c:v>
                </c:pt>
                <c:pt idx="83">
                  <c:v>2.9619270172007481</c:v>
                </c:pt>
                <c:pt idx="84">
                  <c:v>2.9740201488833686</c:v>
                </c:pt>
                <c:pt idx="85">
                  <c:v>2.9861132805659896</c:v>
                </c:pt>
                <c:pt idx="86">
                  <c:v>2.9982064122486101</c:v>
                </c:pt>
                <c:pt idx="87">
                  <c:v>3.0102995439312306</c:v>
                </c:pt>
                <c:pt idx="88">
                  <c:v>3.0223926756138511</c:v>
                </c:pt>
                <c:pt idx="89">
                  <c:v>3.0344858072964715</c:v>
                </c:pt>
                <c:pt idx="90">
                  <c:v>3.046578938979092</c:v>
                </c:pt>
                <c:pt idx="91">
                  <c:v>3.058672070661713</c:v>
                </c:pt>
                <c:pt idx="92">
                  <c:v>3.0707652023443335</c:v>
                </c:pt>
                <c:pt idx="93">
                  <c:v>3.082858334026954</c:v>
                </c:pt>
                <c:pt idx="94">
                  <c:v>3.0949514657095745</c:v>
                </c:pt>
                <c:pt idx="95">
                  <c:v>3.107044597392195</c:v>
                </c:pt>
                <c:pt idx="96">
                  <c:v>3.1191377290748155</c:v>
                </c:pt>
                <c:pt idx="97">
                  <c:v>3.1312308607574364</c:v>
                </c:pt>
                <c:pt idx="98">
                  <c:v>3.1433239924400569</c:v>
                </c:pt>
                <c:pt idx="99">
                  <c:v>3.1554171241226774</c:v>
                </c:pt>
                <c:pt idx="100">
                  <c:v>3.1675102558052979</c:v>
                </c:pt>
                <c:pt idx="101">
                  <c:v>3.1796033874879184</c:v>
                </c:pt>
                <c:pt idx="102">
                  <c:v>3.1916965191705389</c:v>
                </c:pt>
                <c:pt idx="103">
                  <c:v>3.2037896508531594</c:v>
                </c:pt>
                <c:pt idx="104">
                  <c:v>3.2158827825357803</c:v>
                </c:pt>
                <c:pt idx="105">
                  <c:v>3.2279759142184008</c:v>
                </c:pt>
                <c:pt idx="106">
                  <c:v>3.2400690459010213</c:v>
                </c:pt>
                <c:pt idx="107">
                  <c:v>3.2521621775836418</c:v>
                </c:pt>
                <c:pt idx="108">
                  <c:v>3.2642553092662623</c:v>
                </c:pt>
                <c:pt idx="109">
                  <c:v>3.2763484409488828</c:v>
                </c:pt>
                <c:pt idx="110">
                  <c:v>3.2884415726315037</c:v>
                </c:pt>
                <c:pt idx="111">
                  <c:v>3.3005347043141242</c:v>
                </c:pt>
                <c:pt idx="112">
                  <c:v>3.3126278359967447</c:v>
                </c:pt>
                <c:pt idx="113">
                  <c:v>3.3247209676793652</c:v>
                </c:pt>
                <c:pt idx="114">
                  <c:v>3.3368140993619857</c:v>
                </c:pt>
                <c:pt idx="115">
                  <c:v>3.3489072310446062</c:v>
                </c:pt>
                <c:pt idx="116">
                  <c:v>3.3610003627272271</c:v>
                </c:pt>
                <c:pt idx="117">
                  <c:v>3.3730934944098476</c:v>
                </c:pt>
                <c:pt idx="118">
                  <c:v>3.3851866260924681</c:v>
                </c:pt>
                <c:pt idx="119">
                  <c:v>3.3972797577750886</c:v>
                </c:pt>
                <c:pt idx="120">
                  <c:v>3.4093728894577091</c:v>
                </c:pt>
                <c:pt idx="121">
                  <c:v>3.4214660211403296</c:v>
                </c:pt>
                <c:pt idx="122">
                  <c:v>3.4335591528229505</c:v>
                </c:pt>
                <c:pt idx="123">
                  <c:v>3.445652284505571</c:v>
                </c:pt>
                <c:pt idx="124">
                  <c:v>3.4577454161881915</c:v>
                </c:pt>
                <c:pt idx="125">
                  <c:v>3.469838547870812</c:v>
                </c:pt>
                <c:pt idx="126">
                  <c:v>3.4819316795534325</c:v>
                </c:pt>
                <c:pt idx="127">
                  <c:v>3.494024811236053</c:v>
                </c:pt>
                <c:pt idx="128">
                  <c:v>3.5061179429186735</c:v>
                </c:pt>
                <c:pt idx="129">
                  <c:v>3.5182110746012945</c:v>
                </c:pt>
                <c:pt idx="130">
                  <c:v>3.5303042062839149</c:v>
                </c:pt>
                <c:pt idx="131">
                  <c:v>3.5423973379665354</c:v>
                </c:pt>
                <c:pt idx="132">
                  <c:v>3.5544904696491559</c:v>
                </c:pt>
                <c:pt idx="133">
                  <c:v>3.5665836013317764</c:v>
                </c:pt>
                <c:pt idx="134">
                  <c:v>3.5786767330143969</c:v>
                </c:pt>
                <c:pt idx="135">
                  <c:v>3.5907698646970179</c:v>
                </c:pt>
                <c:pt idx="136">
                  <c:v>3.6028629963796384</c:v>
                </c:pt>
                <c:pt idx="137">
                  <c:v>3.6149561280622589</c:v>
                </c:pt>
                <c:pt idx="138">
                  <c:v>3.6270492597448794</c:v>
                </c:pt>
                <c:pt idx="139">
                  <c:v>3.6391423914274998</c:v>
                </c:pt>
                <c:pt idx="140">
                  <c:v>3.6512355231101203</c:v>
                </c:pt>
                <c:pt idx="141">
                  <c:v>3.6633286547927413</c:v>
                </c:pt>
                <c:pt idx="142">
                  <c:v>3.6754217864753618</c:v>
                </c:pt>
                <c:pt idx="143">
                  <c:v>3.6875149181579823</c:v>
                </c:pt>
                <c:pt idx="144">
                  <c:v>3.6996080498406028</c:v>
                </c:pt>
                <c:pt idx="145">
                  <c:v>3.7117011815232233</c:v>
                </c:pt>
                <c:pt idx="146">
                  <c:v>3.7237943132058438</c:v>
                </c:pt>
                <c:pt idx="147">
                  <c:v>3.7358874448884647</c:v>
                </c:pt>
                <c:pt idx="148">
                  <c:v>3.7479805765710852</c:v>
                </c:pt>
                <c:pt idx="149">
                  <c:v>3.7600737082537057</c:v>
                </c:pt>
                <c:pt idx="150">
                  <c:v>3.7721668399363262</c:v>
                </c:pt>
                <c:pt idx="151">
                  <c:v>3.7842599716189467</c:v>
                </c:pt>
                <c:pt idx="152">
                  <c:v>3.7963531033015672</c:v>
                </c:pt>
                <c:pt idx="153">
                  <c:v>3.8084462349841877</c:v>
                </c:pt>
                <c:pt idx="154">
                  <c:v>3.8205393666668086</c:v>
                </c:pt>
                <c:pt idx="155">
                  <c:v>3.8326324983494291</c:v>
                </c:pt>
                <c:pt idx="156">
                  <c:v>3.8447256300320496</c:v>
                </c:pt>
                <c:pt idx="157">
                  <c:v>3.8568187617146701</c:v>
                </c:pt>
                <c:pt idx="158">
                  <c:v>3.8689118933972906</c:v>
                </c:pt>
                <c:pt idx="159">
                  <c:v>3.8810050250799111</c:v>
                </c:pt>
                <c:pt idx="160">
                  <c:v>3.893098156762532</c:v>
                </c:pt>
                <c:pt idx="161">
                  <c:v>3.9051912884451525</c:v>
                </c:pt>
                <c:pt idx="162">
                  <c:v>3.917284420127773</c:v>
                </c:pt>
                <c:pt idx="163">
                  <c:v>3.9293775518103935</c:v>
                </c:pt>
                <c:pt idx="164">
                  <c:v>3.941470683493014</c:v>
                </c:pt>
                <c:pt idx="165">
                  <c:v>3.9535638151756345</c:v>
                </c:pt>
                <c:pt idx="166">
                  <c:v>3.9656569468582554</c:v>
                </c:pt>
                <c:pt idx="167">
                  <c:v>3.9777500785408759</c:v>
                </c:pt>
                <c:pt idx="168">
                  <c:v>3.9898432102234964</c:v>
                </c:pt>
                <c:pt idx="169">
                  <c:v>4.0019363419061174</c:v>
                </c:pt>
                <c:pt idx="170">
                  <c:v>4.0140294735887379</c:v>
                </c:pt>
                <c:pt idx="171">
                  <c:v>4.0261226052713583</c:v>
                </c:pt>
                <c:pt idx="172">
                  <c:v>4.0382157369539788</c:v>
                </c:pt>
                <c:pt idx="173">
                  <c:v>4.0503088686365993</c:v>
                </c:pt>
                <c:pt idx="174">
                  <c:v>4.0624020003192198</c:v>
                </c:pt>
                <c:pt idx="175">
                  <c:v>4.0744951320018403</c:v>
                </c:pt>
                <c:pt idx="176">
                  <c:v>4.0865882636844608</c:v>
                </c:pt>
                <c:pt idx="177">
                  <c:v>4.0986813953670813</c:v>
                </c:pt>
                <c:pt idx="178">
                  <c:v>4.1107745270497018</c:v>
                </c:pt>
                <c:pt idx="179">
                  <c:v>4.1228676587323223</c:v>
                </c:pt>
                <c:pt idx="180">
                  <c:v>4.1349607904149428</c:v>
                </c:pt>
                <c:pt idx="181">
                  <c:v>4.1470539220975633</c:v>
                </c:pt>
                <c:pt idx="182">
                  <c:v>4.1591470537801847</c:v>
                </c:pt>
                <c:pt idx="183">
                  <c:v>4.1712401854628052</c:v>
                </c:pt>
                <c:pt idx="184">
                  <c:v>4.1833333171454257</c:v>
                </c:pt>
                <c:pt idx="185">
                  <c:v>4.1954264488280462</c:v>
                </c:pt>
                <c:pt idx="186">
                  <c:v>4.2075195805106667</c:v>
                </c:pt>
                <c:pt idx="187">
                  <c:v>4.2196127121932872</c:v>
                </c:pt>
                <c:pt idx="188">
                  <c:v>4.2317058438759076</c:v>
                </c:pt>
                <c:pt idx="189">
                  <c:v>4.2437989755585281</c:v>
                </c:pt>
                <c:pt idx="190">
                  <c:v>4.2558921072411486</c:v>
                </c:pt>
                <c:pt idx="191">
                  <c:v>4.2679852389237691</c:v>
                </c:pt>
                <c:pt idx="192">
                  <c:v>4.2800783706063896</c:v>
                </c:pt>
                <c:pt idx="193">
                  <c:v>4.2921715022890101</c:v>
                </c:pt>
                <c:pt idx="194">
                  <c:v>4.3042646339716315</c:v>
                </c:pt>
                <c:pt idx="195">
                  <c:v>4.316357765654252</c:v>
                </c:pt>
                <c:pt idx="196">
                  <c:v>4.3284508973368725</c:v>
                </c:pt>
                <c:pt idx="197">
                  <c:v>4.340544029019493</c:v>
                </c:pt>
                <c:pt idx="198">
                  <c:v>4.3526371607021135</c:v>
                </c:pt>
                <c:pt idx="199">
                  <c:v>4.364730292384734</c:v>
                </c:pt>
                <c:pt idx="200">
                  <c:v>4.3768234240673545</c:v>
                </c:pt>
                <c:pt idx="201">
                  <c:v>4.388916555749975</c:v>
                </c:pt>
                <c:pt idx="202">
                  <c:v>4.4010096874325955</c:v>
                </c:pt>
                <c:pt idx="203">
                  <c:v>4.413102819115216</c:v>
                </c:pt>
                <c:pt idx="204">
                  <c:v>4.4251959507978365</c:v>
                </c:pt>
                <c:pt idx="205">
                  <c:v>4.4372890824804569</c:v>
                </c:pt>
                <c:pt idx="206">
                  <c:v>4.4493822141630774</c:v>
                </c:pt>
                <c:pt idx="207">
                  <c:v>4.4614753458456988</c:v>
                </c:pt>
                <c:pt idx="208">
                  <c:v>4.4735684775283193</c:v>
                </c:pt>
                <c:pt idx="209">
                  <c:v>4.4856616092109398</c:v>
                </c:pt>
                <c:pt idx="210">
                  <c:v>4.4977547408935603</c:v>
                </c:pt>
                <c:pt idx="211">
                  <c:v>4.5098478725761808</c:v>
                </c:pt>
                <c:pt idx="212">
                  <c:v>4.5219410042588013</c:v>
                </c:pt>
                <c:pt idx="213">
                  <c:v>4.5340341359414218</c:v>
                </c:pt>
                <c:pt idx="214">
                  <c:v>4.5461272676240423</c:v>
                </c:pt>
                <c:pt idx="215">
                  <c:v>4.5582203993066628</c:v>
                </c:pt>
                <c:pt idx="216">
                  <c:v>4.5703135309892833</c:v>
                </c:pt>
                <c:pt idx="217">
                  <c:v>4.5824066626719038</c:v>
                </c:pt>
                <c:pt idx="218">
                  <c:v>4.5944997943545243</c:v>
                </c:pt>
                <c:pt idx="219">
                  <c:v>4.6065929260371457</c:v>
                </c:pt>
                <c:pt idx="220">
                  <c:v>4.6186860577197661</c:v>
                </c:pt>
                <c:pt idx="221">
                  <c:v>4.6307791894023866</c:v>
                </c:pt>
                <c:pt idx="222">
                  <c:v>4.6428723210850071</c:v>
                </c:pt>
                <c:pt idx="223">
                  <c:v>4.6549654527676276</c:v>
                </c:pt>
                <c:pt idx="224">
                  <c:v>4.6670585844502481</c:v>
                </c:pt>
                <c:pt idx="225">
                  <c:v>4.6791517161328686</c:v>
                </c:pt>
                <c:pt idx="226">
                  <c:v>4.6912448478154891</c:v>
                </c:pt>
                <c:pt idx="227">
                  <c:v>4.7033379794981096</c:v>
                </c:pt>
                <c:pt idx="228">
                  <c:v>4.7154311111807301</c:v>
                </c:pt>
                <c:pt idx="229">
                  <c:v>4.7275242428633506</c:v>
                </c:pt>
                <c:pt idx="230">
                  <c:v>4.7396173745459711</c:v>
                </c:pt>
                <c:pt idx="231">
                  <c:v>4.7517105062285916</c:v>
                </c:pt>
                <c:pt idx="232">
                  <c:v>4.763803637911213</c:v>
                </c:pt>
                <c:pt idx="233">
                  <c:v>4.7758967695938335</c:v>
                </c:pt>
                <c:pt idx="234">
                  <c:v>4.787989901276454</c:v>
                </c:pt>
                <c:pt idx="235">
                  <c:v>4.8000830329590745</c:v>
                </c:pt>
                <c:pt idx="236">
                  <c:v>4.812176164641695</c:v>
                </c:pt>
                <c:pt idx="237">
                  <c:v>4.8242692963243154</c:v>
                </c:pt>
                <c:pt idx="238">
                  <c:v>4.8363624280069359</c:v>
                </c:pt>
                <c:pt idx="239">
                  <c:v>4.8484555596895564</c:v>
                </c:pt>
                <c:pt idx="240">
                  <c:v>4.8605486913721769</c:v>
                </c:pt>
                <c:pt idx="241">
                  <c:v>4.8726418230547974</c:v>
                </c:pt>
                <c:pt idx="242">
                  <c:v>4.8847349547374179</c:v>
                </c:pt>
                <c:pt idx="243">
                  <c:v>4.8968280864200384</c:v>
                </c:pt>
                <c:pt idx="244">
                  <c:v>4.9089212181026598</c:v>
                </c:pt>
                <c:pt idx="245">
                  <c:v>4.9210143497852803</c:v>
                </c:pt>
                <c:pt idx="246">
                  <c:v>4.9331074814679008</c:v>
                </c:pt>
                <c:pt idx="247">
                  <c:v>4.9452006131505213</c:v>
                </c:pt>
                <c:pt idx="248">
                  <c:v>4.9572937448331418</c:v>
                </c:pt>
                <c:pt idx="249">
                  <c:v>4.9693868765157623</c:v>
                </c:pt>
                <c:pt idx="250">
                  <c:v>4.9814800081983828</c:v>
                </c:pt>
                <c:pt idx="251">
                  <c:v>4.9935731398810024</c:v>
                </c:pt>
                <c:pt idx="252">
                  <c:v>5.0056662715636238</c:v>
                </c:pt>
                <c:pt idx="253">
                  <c:v>5.0177594032462443</c:v>
                </c:pt>
                <c:pt idx="254">
                  <c:v>5.0298525349288647</c:v>
                </c:pt>
                <c:pt idx="255">
                  <c:v>5.0419456666114852</c:v>
                </c:pt>
                <c:pt idx="256">
                  <c:v>5.0540387982941057</c:v>
                </c:pt>
                <c:pt idx="257">
                  <c:v>5.0661319299767262</c:v>
                </c:pt>
                <c:pt idx="258">
                  <c:v>5.0782250616593476</c:v>
                </c:pt>
                <c:pt idx="259">
                  <c:v>5.0903181933419743</c:v>
                </c:pt>
                <c:pt idx="260">
                  <c:v>5.1024113250245886</c:v>
                </c:pt>
                <c:pt idx="261">
                  <c:v>5.1145044567072082</c:v>
                </c:pt>
                <c:pt idx="262">
                  <c:v>5.1265975883898296</c:v>
                </c:pt>
                <c:pt idx="263">
                  <c:v>5.1386907200724563</c:v>
                </c:pt>
                <c:pt idx="264">
                  <c:v>5.1507838517550706</c:v>
                </c:pt>
                <c:pt idx="265">
                  <c:v>5.162876983437692</c:v>
                </c:pt>
                <c:pt idx="266">
                  <c:v>5.1749701151203116</c:v>
                </c:pt>
                <c:pt idx="267">
                  <c:v>5.1870632468029383</c:v>
                </c:pt>
                <c:pt idx="268">
                  <c:v>5.1991563784855526</c:v>
                </c:pt>
                <c:pt idx="269">
                  <c:v>5.2112495101681739</c:v>
                </c:pt>
                <c:pt idx="270">
                  <c:v>5.2233426418507944</c:v>
                </c:pt>
                <c:pt idx="271">
                  <c:v>5.2354357735334212</c:v>
                </c:pt>
                <c:pt idx="272">
                  <c:v>5.2475289052160354</c:v>
                </c:pt>
                <c:pt idx="273">
                  <c:v>5.2596220368986559</c:v>
                </c:pt>
                <c:pt idx="274">
                  <c:v>5.2717151685812764</c:v>
                </c:pt>
                <c:pt idx="275">
                  <c:v>5.2838083002639031</c:v>
                </c:pt>
                <c:pt idx="276">
                  <c:v>5.2959014319465174</c:v>
                </c:pt>
                <c:pt idx="277">
                  <c:v>5.3079945636291388</c:v>
                </c:pt>
                <c:pt idx="278">
                  <c:v>5.3200876953117584</c:v>
                </c:pt>
                <c:pt idx="279">
                  <c:v>5.3321808269943851</c:v>
                </c:pt>
                <c:pt idx="280">
                  <c:v>5.3442739586769994</c:v>
                </c:pt>
                <c:pt idx="281">
                  <c:v>5.3563670903596208</c:v>
                </c:pt>
                <c:pt idx="282">
                  <c:v>5.3684602220422475</c:v>
                </c:pt>
                <c:pt idx="283">
                  <c:v>5.380553353724868</c:v>
                </c:pt>
                <c:pt idx="284">
                  <c:v>5.3926464854074876</c:v>
                </c:pt>
                <c:pt idx="285">
                  <c:v>5.4047396170901028</c:v>
                </c:pt>
                <c:pt idx="286">
                  <c:v>5.4168327487727304</c:v>
                </c:pt>
                <c:pt idx="287">
                  <c:v>5.42892588045535</c:v>
                </c:pt>
                <c:pt idx="288">
                  <c:v>5.4410190121379696</c:v>
                </c:pt>
                <c:pt idx="289">
                  <c:v>5.4531121438205856</c:v>
                </c:pt>
                <c:pt idx="290">
                  <c:v>5.4652052755032114</c:v>
                </c:pt>
                <c:pt idx="291">
                  <c:v>5.4772984071858319</c:v>
                </c:pt>
                <c:pt idx="292">
                  <c:v>5.4893915388684524</c:v>
                </c:pt>
                <c:pt idx="293">
                  <c:v>5.5014846705510676</c:v>
                </c:pt>
                <c:pt idx="294">
                  <c:v>5.5135778022336934</c:v>
                </c:pt>
                <c:pt idx="295">
                  <c:v>5.5256709339163148</c:v>
                </c:pt>
                <c:pt idx="296">
                  <c:v>5.5377640655989344</c:v>
                </c:pt>
                <c:pt idx="297">
                  <c:v>5.5498571972815496</c:v>
                </c:pt>
                <c:pt idx="298">
                  <c:v>5.5619503289641754</c:v>
                </c:pt>
                <c:pt idx="299">
                  <c:v>5.5740434606467968</c:v>
                </c:pt>
                <c:pt idx="300">
                  <c:v>5.5861365923294164</c:v>
                </c:pt>
                <c:pt idx="301">
                  <c:v>5.5982297240120324</c:v>
                </c:pt>
                <c:pt idx="302">
                  <c:v>5.6103228556946583</c:v>
                </c:pt>
                <c:pt idx="303">
                  <c:v>5.6224159873772788</c:v>
                </c:pt>
                <c:pt idx="304">
                  <c:v>5.6345091190598993</c:v>
                </c:pt>
                <c:pt idx="305">
                  <c:v>5.6466022507425144</c:v>
                </c:pt>
                <c:pt idx="306">
                  <c:v>5.6586953824251411</c:v>
                </c:pt>
                <c:pt idx="307">
                  <c:v>5.6707885141077616</c:v>
                </c:pt>
                <c:pt idx="308">
                  <c:v>5.6828816457903812</c:v>
                </c:pt>
                <c:pt idx="309">
                  <c:v>5.6949747774730026</c:v>
                </c:pt>
                <c:pt idx="310">
                  <c:v>5.707067909155624</c:v>
                </c:pt>
                <c:pt idx="311">
                  <c:v>5.7191610408382436</c:v>
                </c:pt>
                <c:pt idx="312">
                  <c:v>5.7312541725208632</c:v>
                </c:pt>
                <c:pt idx="313">
                  <c:v>5.7433473042034837</c:v>
                </c:pt>
                <c:pt idx="314">
                  <c:v>5.755440435886106</c:v>
                </c:pt>
                <c:pt idx="315">
                  <c:v>5.7675335675687256</c:v>
                </c:pt>
                <c:pt idx="316">
                  <c:v>5.7796266992513461</c:v>
                </c:pt>
                <c:pt idx="317">
                  <c:v>5.7917198309339657</c:v>
                </c:pt>
                <c:pt idx="318">
                  <c:v>5.803812962616588</c:v>
                </c:pt>
                <c:pt idx="319">
                  <c:v>5.8159060942992085</c:v>
                </c:pt>
                <c:pt idx="320">
                  <c:v>5.8279992259818281</c:v>
                </c:pt>
                <c:pt idx="321">
                  <c:v>5.8400923576644477</c:v>
                </c:pt>
                <c:pt idx="322">
                  <c:v>5.8521854893470699</c:v>
                </c:pt>
                <c:pt idx="323">
                  <c:v>5.8642786210296904</c:v>
                </c:pt>
                <c:pt idx="324">
                  <c:v>5.87637175271231</c:v>
                </c:pt>
                <c:pt idx="325">
                  <c:v>5.8884648843949305</c:v>
                </c:pt>
                <c:pt idx="326">
                  <c:v>5.9005580160775528</c:v>
                </c:pt>
                <c:pt idx="327">
                  <c:v>5.9126511477601724</c:v>
                </c:pt>
                <c:pt idx="328">
                  <c:v>5.9247442794427929</c:v>
                </c:pt>
                <c:pt idx="329">
                  <c:v>5.9368374111254125</c:v>
                </c:pt>
                <c:pt idx="330">
                  <c:v>5.9489305428080348</c:v>
                </c:pt>
                <c:pt idx="331">
                  <c:v>5.9610236744906553</c:v>
                </c:pt>
                <c:pt idx="332">
                  <c:v>5.9731168061732749</c:v>
                </c:pt>
                <c:pt idx="333">
                  <c:v>5.9852099378558963</c:v>
                </c:pt>
                <c:pt idx="334">
                  <c:v>5.9973030695385168</c:v>
                </c:pt>
                <c:pt idx="335">
                  <c:v>6.0093962012211373</c:v>
                </c:pt>
                <c:pt idx="336">
                  <c:v>6.0214893329037569</c:v>
                </c:pt>
                <c:pt idx="337">
                  <c:v>6.0335824645863783</c:v>
                </c:pt>
                <c:pt idx="338">
                  <c:v>6.0456755962689979</c:v>
                </c:pt>
                <c:pt idx="339">
                  <c:v>6.0577687279516192</c:v>
                </c:pt>
                <c:pt idx="340">
                  <c:v>6.0698618596342397</c:v>
                </c:pt>
                <c:pt idx="341">
                  <c:v>6.0819549913168602</c:v>
                </c:pt>
                <c:pt idx="342">
                  <c:v>6.0940481229994807</c:v>
                </c:pt>
                <c:pt idx="343">
                  <c:v>6.1061412546821021</c:v>
                </c:pt>
                <c:pt idx="344">
                  <c:v>6.1182343863647217</c:v>
                </c:pt>
                <c:pt idx="345">
                  <c:v>6.1303275180473431</c:v>
                </c:pt>
                <c:pt idx="346">
                  <c:v>6.1424206497299627</c:v>
                </c:pt>
                <c:pt idx="347">
                  <c:v>6.1545137814125841</c:v>
                </c:pt>
                <c:pt idx="348">
                  <c:v>6.1666069130952037</c:v>
                </c:pt>
                <c:pt idx="349">
                  <c:v>6.1787000447778251</c:v>
                </c:pt>
                <c:pt idx="350">
                  <c:v>6.1907931764604447</c:v>
                </c:pt>
                <c:pt idx="351">
                  <c:v>6.2028863081430661</c:v>
                </c:pt>
                <c:pt idx="352">
                  <c:v>6.2149794398256866</c:v>
                </c:pt>
                <c:pt idx="353">
                  <c:v>6.2270725715083071</c:v>
                </c:pt>
                <c:pt idx="354">
                  <c:v>6.2391657031909276</c:v>
                </c:pt>
                <c:pt idx="355">
                  <c:v>6.2512588348735481</c:v>
                </c:pt>
                <c:pt idx="356">
                  <c:v>6.2633519665561685</c:v>
                </c:pt>
                <c:pt idx="357">
                  <c:v>6.2754450982387899</c:v>
                </c:pt>
                <c:pt idx="358">
                  <c:v>6.2875382299214104</c:v>
                </c:pt>
                <c:pt idx="359">
                  <c:v>6.2996313616040309</c:v>
                </c:pt>
                <c:pt idx="360">
                  <c:v>6.3117244932866505</c:v>
                </c:pt>
                <c:pt idx="361">
                  <c:v>6.3238176249692719</c:v>
                </c:pt>
                <c:pt idx="362">
                  <c:v>6.3359107566518933</c:v>
                </c:pt>
                <c:pt idx="363">
                  <c:v>6.3480038883345129</c:v>
                </c:pt>
                <c:pt idx="364">
                  <c:v>6.3600970200171334</c:v>
                </c:pt>
                <c:pt idx="365">
                  <c:v>6.372190151699753</c:v>
                </c:pt>
                <c:pt idx="366">
                  <c:v>6.3842832833823753</c:v>
                </c:pt>
                <c:pt idx="367">
                  <c:v>6.3963764150649949</c:v>
                </c:pt>
                <c:pt idx="368">
                  <c:v>6.4084695467476154</c:v>
                </c:pt>
                <c:pt idx="369">
                  <c:v>6.420562678430235</c:v>
                </c:pt>
                <c:pt idx="370">
                  <c:v>6.4326558101128573</c:v>
                </c:pt>
                <c:pt idx="371">
                  <c:v>6.4447489417954777</c:v>
                </c:pt>
                <c:pt idx="372">
                  <c:v>6.4568420734780974</c:v>
                </c:pt>
                <c:pt idx="373">
                  <c:v>6.4689352051607178</c:v>
                </c:pt>
                <c:pt idx="374">
                  <c:v>6.4810283368433401</c:v>
                </c:pt>
                <c:pt idx="375">
                  <c:v>6.4931214685259597</c:v>
                </c:pt>
                <c:pt idx="376">
                  <c:v>6.5052146002085802</c:v>
                </c:pt>
                <c:pt idx="377">
                  <c:v>6.5173077318911998</c:v>
                </c:pt>
                <c:pt idx="378">
                  <c:v>6.5294008635738221</c:v>
                </c:pt>
                <c:pt idx="379">
                  <c:v>6.5414939952564417</c:v>
                </c:pt>
                <c:pt idx="380">
                  <c:v>6.5535871269390622</c:v>
                </c:pt>
                <c:pt idx="381">
                  <c:v>6.5656802586216836</c:v>
                </c:pt>
                <c:pt idx="382">
                  <c:v>6.5777733903043041</c:v>
                </c:pt>
                <c:pt idx="383">
                  <c:v>6.5898665219869246</c:v>
                </c:pt>
                <c:pt idx="384">
                  <c:v>6.6019596536695442</c:v>
                </c:pt>
                <c:pt idx="385">
                  <c:v>6.6140527853521656</c:v>
                </c:pt>
                <c:pt idx="386">
                  <c:v>6.6261459170347869</c:v>
                </c:pt>
                <c:pt idx="387">
                  <c:v>6.6382390487174066</c:v>
                </c:pt>
                <c:pt idx="388">
                  <c:v>6.6503321804000262</c:v>
                </c:pt>
                <c:pt idx="389">
                  <c:v>6.6624253120826475</c:v>
                </c:pt>
                <c:pt idx="390">
                  <c:v>6.674518443765268</c:v>
                </c:pt>
                <c:pt idx="391">
                  <c:v>6.6866115754478885</c:v>
                </c:pt>
                <c:pt idx="392">
                  <c:v>6.698704707130509</c:v>
                </c:pt>
                <c:pt idx="393">
                  <c:v>6.7107978388131304</c:v>
                </c:pt>
                <c:pt idx="394">
                  <c:v>6.72289097049575</c:v>
                </c:pt>
                <c:pt idx="395">
                  <c:v>6.7349841021783714</c:v>
                </c:pt>
                <c:pt idx="396">
                  <c:v>6.747077233860991</c:v>
                </c:pt>
                <c:pt idx="397">
                  <c:v>6.7591703655436124</c:v>
                </c:pt>
                <c:pt idx="398">
                  <c:v>6.771263497226232</c:v>
                </c:pt>
                <c:pt idx="399">
                  <c:v>6.7833566289088534</c:v>
                </c:pt>
                <c:pt idx="400">
                  <c:v>6.795449760591473</c:v>
                </c:pt>
                <c:pt idx="401">
                  <c:v>6.8075428922740944</c:v>
                </c:pt>
                <c:pt idx="402">
                  <c:v>6.8196360239567149</c:v>
                </c:pt>
                <c:pt idx="403">
                  <c:v>6.8317291556393354</c:v>
                </c:pt>
                <c:pt idx="404">
                  <c:v>6.8438222873219559</c:v>
                </c:pt>
                <c:pt idx="405">
                  <c:v>6.8559154190045763</c:v>
                </c:pt>
                <c:pt idx="406">
                  <c:v>6.8680085506871977</c:v>
                </c:pt>
                <c:pt idx="407">
                  <c:v>6.8801016823698182</c:v>
                </c:pt>
                <c:pt idx="408">
                  <c:v>6.8921948140524378</c:v>
                </c:pt>
                <c:pt idx="409">
                  <c:v>6.9042879457350592</c:v>
                </c:pt>
                <c:pt idx="410">
                  <c:v>6.9163810774176806</c:v>
                </c:pt>
                <c:pt idx="411">
                  <c:v>6.9284742091003002</c:v>
                </c:pt>
                <c:pt idx="412">
                  <c:v>6.9405673407829198</c:v>
                </c:pt>
                <c:pt idx="413">
                  <c:v>6.9526604724655403</c:v>
                </c:pt>
                <c:pt idx="414">
                  <c:v>6.9647536041481626</c:v>
                </c:pt>
                <c:pt idx="415">
                  <c:v>6.9768467358307822</c:v>
                </c:pt>
                <c:pt idx="416">
                  <c:v>6.9889398675134027</c:v>
                </c:pt>
                <c:pt idx="417">
                  <c:v>7.0010329991960223</c:v>
                </c:pt>
                <c:pt idx="418">
                  <c:v>7.0131261308786446</c:v>
                </c:pt>
                <c:pt idx="419">
                  <c:v>7.0252192625612651</c:v>
                </c:pt>
                <c:pt idx="420">
                  <c:v>7.0373123942438847</c:v>
                </c:pt>
                <c:pt idx="421">
                  <c:v>7.0494055259265043</c:v>
                </c:pt>
                <c:pt idx="422">
                  <c:v>7.0614986576091265</c:v>
                </c:pt>
                <c:pt idx="423">
                  <c:v>7.073591789291747</c:v>
                </c:pt>
                <c:pt idx="424">
                  <c:v>7.0856849209743666</c:v>
                </c:pt>
                <c:pt idx="425">
                  <c:v>7.0977780526569871</c:v>
                </c:pt>
                <c:pt idx="426">
                  <c:v>7.1098711843396094</c:v>
                </c:pt>
                <c:pt idx="427">
                  <c:v>7.121964316022229</c:v>
                </c:pt>
                <c:pt idx="428">
                  <c:v>7.1340574477048495</c:v>
                </c:pt>
                <c:pt idx="429">
                  <c:v>7.1461505793874691</c:v>
                </c:pt>
                <c:pt idx="430">
                  <c:v>7.1582437110700914</c:v>
                </c:pt>
                <c:pt idx="431">
                  <c:v>7.1703368427527119</c:v>
                </c:pt>
                <c:pt idx="432">
                  <c:v>7.1824299744353315</c:v>
                </c:pt>
                <c:pt idx="433">
                  <c:v>7.1945231061179529</c:v>
                </c:pt>
                <c:pt idx="434">
                  <c:v>7.2066162378005734</c:v>
                </c:pt>
                <c:pt idx="435">
                  <c:v>7.2187093694831939</c:v>
                </c:pt>
                <c:pt idx="436">
                  <c:v>7.2308025011658135</c:v>
                </c:pt>
                <c:pt idx="437">
                  <c:v>7.2428956328484349</c:v>
                </c:pt>
                <c:pt idx="438">
                  <c:v>7.2549887645310545</c:v>
                </c:pt>
                <c:pt idx="439">
                  <c:v>7.2670818962136758</c:v>
                </c:pt>
                <c:pt idx="440">
                  <c:v>7.2791750278962963</c:v>
                </c:pt>
                <c:pt idx="441">
                  <c:v>7.2912681595789168</c:v>
                </c:pt>
                <c:pt idx="442">
                  <c:v>7.3033612912615373</c:v>
                </c:pt>
                <c:pt idx="443">
                  <c:v>7.3154544229441587</c:v>
                </c:pt>
                <c:pt idx="444">
                  <c:v>7.3275475546267783</c:v>
                </c:pt>
                <c:pt idx="445">
                  <c:v>7.3396406863093997</c:v>
                </c:pt>
                <c:pt idx="446">
                  <c:v>7.3517338179920193</c:v>
                </c:pt>
                <c:pt idx="447">
                  <c:v>7.3638269496746407</c:v>
                </c:pt>
                <c:pt idx="448">
                  <c:v>7.3759200813572603</c:v>
                </c:pt>
                <c:pt idx="449">
                  <c:v>7.3880132130398817</c:v>
                </c:pt>
                <c:pt idx="450">
                  <c:v>7.4001063447225031</c:v>
                </c:pt>
              </c:numCache>
            </c:numRef>
          </c:xVal>
          <c:yVal>
            <c:numRef>
              <c:f>fit_5NN_FCC!$M$19:$M$469</c:f>
              <c:numCache>
                <c:formatCode>General</c:formatCode>
                <c:ptCount val="451"/>
                <c:pt idx="0">
                  <c:v>-0.12905925849999278</c:v>
                </c:pt>
                <c:pt idx="1">
                  <c:v>-0.65413463363617552</c:v>
                </c:pt>
                <c:pt idx="2">
                  <c:v>-1.1556242730340642</c:v>
                </c:pt>
                <c:pt idx="3">
                  <c:v>-1.6344039847958527</c:v>
                </c:pt>
                <c:pt idx="4">
                  <c:v>-2.0913175881701704</c:v>
                </c:pt>
                <c:pt idx="5">
                  <c:v>-2.527178120457279</c:v>
                </c:pt>
                <c:pt idx="6">
                  <c:v>-2.9427689962582306</c:v>
                </c:pt>
                <c:pt idx="7">
                  <c:v>-3.3388451210351136</c:v>
                </c:pt>
                <c:pt idx="8">
                  <c:v>-3.7161339608664008</c:v>
                </c:pt>
                <c:pt idx="9">
                  <c:v>-4.0753365701995179</c:v>
                </c:pt>
                <c:pt idx="10">
                  <c:v>-4.4171285793260679</c:v>
                </c:pt>
                <c:pt idx="11">
                  <c:v>-4.7421611432317263</c:v>
                </c:pt>
                <c:pt idx="12">
                  <c:v>-5.0510618534013005</c:v>
                </c:pt>
                <c:pt idx="13">
                  <c:v>-5.3444356140931504</c:v>
                </c:pt>
                <c:pt idx="14">
                  <c:v>-5.6228654845320349</c:v>
                </c:pt>
                <c:pt idx="15">
                  <c:v>-5.8869134884083891</c:v>
                </c:pt>
                <c:pt idx="16">
                  <c:v>-6.1371213920123679</c:v>
                </c:pt>
                <c:pt idx="17">
                  <c:v>-6.3740114522759583</c:v>
                </c:pt>
                <c:pt idx="18">
                  <c:v>-6.5980871359413342</c:v>
                </c:pt>
                <c:pt idx="19">
                  <c:v>-6.8098338110231182</c:v>
                </c:pt>
                <c:pt idx="20">
                  <c:v>-7.0097194116825676</c:v>
                </c:pt>
                <c:pt idx="21">
                  <c:v>-7.198195077584753</c:v>
                </c:pt>
                <c:pt idx="22">
                  <c:v>-7.3756957687647642</c:v>
                </c:pt>
                <c:pt idx="23">
                  <c:v>-7.5426408569861572</c:v>
                </c:pt>
                <c:pt idx="24">
                  <c:v>-7.6994346945332452</c:v>
                </c:pt>
                <c:pt idx="25">
                  <c:v>-7.846467161339973</c:v>
                </c:pt>
                <c:pt idx="26">
                  <c:v>-7.9841141913200104</c:v>
                </c:pt>
                <c:pt idx="27">
                  <c:v>-8.1127382787269298</c:v>
                </c:pt>
                <c:pt idx="28">
                  <c:v>-8.2326889653386921</c:v>
                </c:pt>
                <c:pt idx="29">
                  <c:v>-8.3443033092279144</c:v>
                </c:pt>
                <c:pt idx="30">
                  <c:v>-8.4479063358474242</c:v>
                </c:pt>
                <c:pt idx="31">
                  <c:v>-8.5438114721307947</c:v>
                </c:pt>
                <c:pt idx="32">
                  <c:v>-8.6323209642783603</c:v>
                </c:pt>
                <c:pt idx="33">
                  <c:v>-8.7137262798717501</c:v>
                </c:pt>
                <c:pt idx="34">
                  <c:v>-8.7883084949333643</c:v>
                </c:pt>
                <c:pt idx="35">
                  <c:v>-8.8563386665217863</c:v>
                </c:pt>
                <c:pt idx="36">
                  <c:v>-8.9180781914302116</c:v>
                </c:pt>
                <c:pt idx="37">
                  <c:v>-8.973779151531236</c:v>
                </c:pt>
                <c:pt idx="38">
                  <c:v>-9.0236846462895492</c:v>
                </c:pt>
                <c:pt idx="39">
                  <c:v>-9.0680291129424546</c:v>
                </c:pt>
                <c:pt idx="40">
                  <c:v>-9.1070386348281112</c:v>
                </c:pt>
                <c:pt idx="41">
                  <c:v>-9.1409312383213681</c:v>
                </c:pt>
                <c:pt idx="42">
                  <c:v>-9.1699171788188689</c:v>
                </c:pt>
                <c:pt idx="43">
                  <c:v>-9.194199216196802</c:v>
                </c:pt>
                <c:pt idx="44">
                  <c:v>-9.2139728801478711</c:v>
                </c:pt>
                <c:pt idx="45">
                  <c:v>-9.2294267257872296</c:v>
                </c:pt>
                <c:pt idx="46">
                  <c:v>-9.2407425799017506</c:v>
                </c:pt>
                <c:pt idx="47">
                  <c:v>-9.2480957782017512</c:v>
                </c:pt>
                <c:pt idx="48">
                  <c:v>-9.2516553939198207</c:v>
                </c:pt>
                <c:pt idx="49">
                  <c:v>-9.2515844580876934</c:v>
                </c:pt>
                <c:pt idx="50">
                  <c:v>-9.2480401718086682</c:v>
                </c:pt>
                <c:pt idx="51">
                  <c:v>-9.2411741108305421</c:v>
                </c:pt>
                <c:pt idx="52">
                  <c:v>-9.231132422711827</c:v>
                </c:pt>
                <c:pt idx="53">
                  <c:v>-9.2180560168621781</c:v>
                </c:pt>
                <c:pt idx="54">
                  <c:v>-9.2020807477269493</c:v>
                </c:pt>
                <c:pt idx="55">
                  <c:v>-9.1833375913751265</c:v>
                </c:pt>
                <c:pt idx="56">
                  <c:v>-9.161952815739328</c:v>
                </c:pt>
                <c:pt idx="57">
                  <c:v>-9.1380481447470689</c:v>
                </c:pt>
                <c:pt idx="58">
                  <c:v>-9.1117409165727494</c:v>
                </c:pt>
                <c:pt idx="59">
                  <c:v>-9.0831442362309751</c:v>
                </c:pt>
                <c:pt idx="60">
                  <c:v>-9.052367122722961</c:v>
                </c:pt>
                <c:pt idx="61">
                  <c:v>-9.0195146509396835</c:v>
                </c:pt>
                <c:pt idx="62">
                  <c:v>-8.9846880885171636</c:v>
                </c:pt>
                <c:pt idx="63">
                  <c:v>-8.947985027831864</c:v>
                </c:pt>
                <c:pt idx="64">
                  <c:v>-8.9094995133167014</c:v>
                </c:pt>
                <c:pt idx="65">
                  <c:v>-8.8693221642712139</c:v>
                </c:pt>
                <c:pt idx="66">
                  <c:v>-8.827540293332552</c:v>
                </c:pt>
                <c:pt idx="67">
                  <c:v>-8.7842380207676687</c:v>
                </c:pt>
                <c:pt idx="68">
                  <c:v>-8.7394963847406331</c:v>
                </c:pt>
                <c:pt idx="69">
                  <c:v>-8.6933934477032277</c:v>
                </c:pt>
                <c:pt idx="70">
                  <c:v>-8.646004399051197</c:v>
                </c:pt>
                <c:pt idx="71">
                  <c:v>-8.5974016541829954</c:v>
                </c:pt>
                <c:pt idx="72">
                  <c:v>-8.5476549500925572</c:v>
                </c:pt>
                <c:pt idx="73">
                  <c:v>-8.4968314376228093</c:v>
                </c:pt>
                <c:pt idx="74">
                  <c:v>-8.4449957705014427</c:v>
                </c:pt>
                <c:pt idx="75">
                  <c:v>-8.3922101912760603</c:v>
                </c:pt>
                <c:pt idx="76">
                  <c:v>-8.338534614261242</c:v>
                </c:pt>
                <c:pt idx="77">
                  <c:v>-8.2840267056057932</c:v>
                </c:pt>
                <c:pt idx="78">
                  <c:v>-8.2287419605843048</c:v>
                </c:pt>
                <c:pt idx="79">
                  <c:v>-8.1727337782132423</c:v>
                </c:pt>
                <c:pt idx="80">
                  <c:v>-8.1160535332879249</c:v>
                </c:pt>
                <c:pt idx="81">
                  <c:v>-8.0587506459331291</c:v>
                </c:pt>
                <c:pt idx="82">
                  <c:v>-8.0008726487565944</c:v>
                </c:pt>
                <c:pt idx="83">
                  <c:v>-7.9424652516912602</c:v>
                </c:pt>
                <c:pt idx="84">
                  <c:v>-7.8835724046088806</c:v>
                </c:pt>
                <c:pt idx="85">
                  <c:v>-7.8242363577845859</c:v>
                </c:pt>
                <c:pt idx="86">
                  <c:v>-7.7644977202888912</c:v>
                </c:pt>
                <c:pt idx="87">
                  <c:v>-7.7043955163808828</c:v>
                </c:pt>
                <c:pt idx="88">
                  <c:v>-7.6439672399735228</c:v>
                </c:pt>
                <c:pt idx="89">
                  <c:v>-7.5832489072393345</c:v>
                </c:pt>
                <c:pt idx="90">
                  <c:v>-7.5222751074222423</c:v>
                </c:pt>
                <c:pt idx="91">
                  <c:v>-7.4610790519188894</c:v>
                </c:pt>
                <c:pt idx="92">
                  <c:v>-7.3996926216903702</c:v>
                </c:pt>
                <c:pt idx="93">
                  <c:v>-7.3381464130631189</c:v>
                </c:pt>
                <c:pt idx="94">
                  <c:v>-7.2764697819754947</c:v>
                </c:pt>
                <c:pt idx="95">
                  <c:v>-7.2146908867244735</c:v>
                </c:pt>
                <c:pt idx="96">
                  <c:v>-7.1528367292650277</c:v>
                </c:pt>
                <c:pt idx="97">
                  <c:v>-7.0909331951125534</c:v>
                </c:pt>
                <c:pt idx="98">
                  <c:v>-7.0290050918972238</c:v>
                </c:pt>
                <c:pt idx="99">
                  <c:v>-6.9670761866169908</c:v>
                </c:pt>
                <c:pt idx="100">
                  <c:v>-6.9051692416345638</c:v>
                </c:pt>
                <c:pt idx="101">
                  <c:v>-6.8433060494618339</c:v>
                </c:pt>
                <c:pt idx="102">
                  <c:v>-6.7815074663737622</c:v>
                </c:pt>
                <c:pt idx="103">
                  <c:v>-6.7197934448921064</c:v>
                </c:pt>
                <c:pt idx="104">
                  <c:v>-6.6581830651780347</c:v>
                </c:pt>
                <c:pt idx="105">
                  <c:v>-6.5966945653711875</c:v>
                </c:pt>
                <c:pt idx="106">
                  <c:v>-6.5353453709113278</c:v>
                </c:pt>
                <c:pt idx="107">
                  <c:v>-6.4741521228775945</c:v>
                </c:pt>
                <c:pt idx="108">
                  <c:v>-6.4131307053789586</c:v>
                </c:pt>
                <c:pt idx="109">
                  <c:v>-6.3522962720283553</c:v>
                </c:pt>
                <c:pt idx="110">
                  <c:v>-6.2916632715317462</c:v>
                </c:pt>
                <c:pt idx="111">
                  <c:v>-6.2312454724223656</c:v>
                </c:pt>
                <c:pt idx="112">
                  <c:v>-6.1710559869691455</c:v>
                </c:pt>
                <c:pt idx="113">
                  <c:v>-6.1111072942874607</c:v>
                </c:pt>
                <c:pt idx="114">
                  <c:v>-6.0514112626792329</c:v>
                </c:pt>
                <c:pt idx="115">
                  <c:v>-5.9919791712285058</c:v>
                </c:pt>
                <c:pt idx="116">
                  <c:v>-5.9328217306776505</c:v>
                </c:pt>
                <c:pt idx="117">
                  <c:v>-5.8739491036085667</c:v>
                </c:pt>
                <c:pt idx="118">
                  <c:v>-5.8153709239522025</c:v>
                </c:pt>
                <c:pt idx="119">
                  <c:v>-5.7570963158491422</c:v>
                </c:pt>
                <c:pt idx="120">
                  <c:v>-5.6991339118829698</c:v>
                </c:pt>
                <c:pt idx="121">
                  <c:v>-5.6414918707075445</c:v>
                </c:pt>
                <c:pt idx="122">
                  <c:v>-5.5841778940884641</c:v>
                </c:pt>
                <c:pt idx="123">
                  <c:v>-5.5271992433783366</c:v>
                </c:pt>
                <c:pt idx="124">
                  <c:v>-5.4705627554448002</c:v>
                </c:pt>
                <c:pt idx="125">
                  <c:v>-5.4142748580695539</c:v>
                </c:pt>
                <c:pt idx="126">
                  <c:v>-5.3583415848360278</c:v>
                </c:pt>
                <c:pt idx="127">
                  <c:v>-5.3027685895227421</c:v>
                </c:pt>
                <c:pt idx="128">
                  <c:v>-5.2475611600187584</c:v>
                </c:pt>
                <c:pt idx="129">
                  <c:v>-5.192724231777115</c:v>
                </c:pt>
                <c:pt idx="130">
                  <c:v>-5.1382624008215769</c:v>
                </c:pt>
                <c:pt idx="131">
                  <c:v>-5.0841799363214619</c:v>
                </c:pt>
                <c:pt idx="132">
                  <c:v>-5.0304807927488673</c:v>
                </c:pt>
                <c:pt idx="133">
                  <c:v>-4.9771686216320701</c:v>
                </c:pt>
                <c:pt idx="134">
                  <c:v>-4.9242467829184591</c:v>
                </c:pt>
                <c:pt idx="135">
                  <c:v>-4.8717183559598194</c:v>
                </c:pt>
                <c:pt idx="136">
                  <c:v>-4.8195861501324657</c:v>
                </c:pt>
                <c:pt idx="137">
                  <c:v>-4.7678527151041621</c:v>
                </c:pt>
                <c:pt idx="138">
                  <c:v>-4.7165203507595148</c:v>
                </c:pt>
                <c:pt idx="139">
                  <c:v>-4.665591116794972</c:v>
                </c:pt>
                <c:pt idx="140">
                  <c:v>-4.6150668419943024</c:v>
                </c:pt>
                <c:pt idx="141">
                  <c:v>-4.5649491331949994</c:v>
                </c:pt>
                <c:pt idx="142">
                  <c:v>-4.5152393839557536</c:v>
                </c:pt>
                <c:pt idx="143">
                  <c:v>-4.4659387829346944</c:v>
                </c:pt>
                <c:pt idx="144">
                  <c:v>-4.4170483219879255</c:v>
                </c:pt>
                <c:pt idx="145">
                  <c:v>-4.3685688039974364</c:v>
                </c:pt>
                <c:pt idx="146">
                  <c:v>-4.3205008504372024</c:v>
                </c:pt>
                <c:pt idx="147">
                  <c:v>-4.2728449086860287</c:v>
                </c:pt>
                <c:pt idx="148">
                  <c:v>-4.2256012590953533</c:v>
                </c:pt>
                <c:pt idx="149">
                  <c:v>-4.1787700218199912</c:v>
                </c:pt>
                <c:pt idx="150">
                  <c:v>-4.1323511634195036</c:v>
                </c:pt>
                <c:pt idx="151">
                  <c:v>-4.0863445032376671</c:v>
                </c:pt>
                <c:pt idx="152">
                  <c:v>-4.0407497195672022</c:v>
                </c:pt>
                <c:pt idx="153">
                  <c:v>-3.9955663556067487</c:v>
                </c:pt>
                <c:pt idx="154">
                  <c:v>-3.9507938252168167</c:v>
                </c:pt>
                <c:pt idx="155">
                  <c:v>-3.9064314184812128</c:v>
                </c:pt>
                <c:pt idx="156">
                  <c:v>-3.8624783070802118</c:v>
                </c:pt>
                <c:pt idx="157">
                  <c:v>-3.8189335494816232</c:v>
                </c:pt>
                <c:pt idx="158">
                  <c:v>-3.7757960959555694</c:v>
                </c:pt>
                <c:pt idx="159">
                  <c:v>-3.7330647934187109</c:v>
                </c:pt>
                <c:pt idx="160">
                  <c:v>-3.6907383901134132</c:v>
                </c:pt>
                <c:pt idx="161">
                  <c:v>-3.6488155401271767</c:v>
                </c:pt>
                <c:pt idx="162">
                  <c:v>-3.6072948077574818</c:v>
                </c:pt>
                <c:pt idx="163">
                  <c:v>-3.5661746717270502</c:v>
                </c:pt>
                <c:pt idx="164">
                  <c:v>-3.525453529254321</c:v>
                </c:pt>
                <c:pt idx="165">
                  <c:v>-3.4851296999838186</c:v>
                </c:pt>
                <c:pt idx="166">
                  <c:v>-3.4452014297809264</c:v>
                </c:pt>
                <c:pt idx="167">
                  <c:v>-3.4056668943954316</c:v>
                </c:pt>
                <c:pt idx="168">
                  <c:v>-3.3665242029980584</c:v>
                </c:pt>
                <c:pt idx="169">
                  <c:v>-3.3277714015940956</c:v>
                </c:pt>
                <c:pt idx="170">
                  <c:v>-3.2894064763180557</c:v>
                </c:pt>
                <c:pt idx="171">
                  <c:v>-3.2514273566132106</c:v>
                </c:pt>
                <c:pt idx="172">
                  <c:v>-3.2138319182996922</c:v>
                </c:pt>
                <c:pt idx="173">
                  <c:v>-3.1766179865347728</c:v>
                </c:pt>
                <c:pt idx="174">
                  <c:v>-3.1397833386687557</c:v>
                </c:pt>
                <c:pt idx="175">
                  <c:v>-3.103325706999863</c:v>
                </c:pt>
                <c:pt idx="176">
                  <c:v>-3.0672427814313741</c:v>
                </c:pt>
                <c:pt idx="177">
                  <c:v>-3.0315322120341457</c:v>
                </c:pt>
                <c:pt idx="178">
                  <c:v>-2.9961916115175664</c:v>
                </c:pt>
                <c:pt idx="179">
                  <c:v>-2.9612185576119048</c:v>
                </c:pt>
                <c:pt idx="180">
                  <c:v>-2.926610595364878</c:v>
                </c:pt>
                <c:pt idx="181">
                  <c:v>-2.8923652393552532</c:v>
                </c:pt>
                <c:pt idx="182">
                  <c:v>-2.8584799758260919</c:v>
                </c:pt>
                <c:pt idx="183">
                  <c:v>-2.8249522647403076</c:v>
                </c:pt>
                <c:pt idx="184">
                  <c:v>-2.7917795417609441</c:v>
                </c:pt>
                <c:pt idx="185">
                  <c:v>-2.7589592201587165</c:v>
                </c:pt>
                <c:pt idx="186">
                  <c:v>-2.7264886926490717</c:v>
                </c:pt>
                <c:pt idx="187">
                  <c:v>-2.6943653331610888</c:v>
                </c:pt>
                <c:pt idx="188">
                  <c:v>-2.6625864985404313</c:v>
                </c:pt>
                <c:pt idx="189">
                  <c:v>-2.6311495301884551</c:v>
                </c:pt>
                <c:pt idx="190">
                  <c:v>-2.600051755639555</c:v>
                </c:pt>
                <c:pt idx="191">
                  <c:v>-2.5692904900787741</c:v>
                </c:pt>
                <c:pt idx="192">
                  <c:v>-2.5388630378015526</c:v>
                </c:pt>
                <c:pt idx="193">
                  <c:v>-2.5087666936175785</c:v>
                </c:pt>
                <c:pt idx="194">
                  <c:v>-2.4789987442004695</c:v>
                </c:pt>
                <c:pt idx="195">
                  <c:v>-2.4495564693851262</c:v>
                </c:pt>
                <c:pt idx="196">
                  <c:v>-2.4204371434143903</c:v>
                </c:pt>
                <c:pt idx="197">
                  <c:v>-2.3916380361367251</c:v>
                </c:pt>
                <c:pt idx="198">
                  <c:v>-2.3631564141564647</c:v>
                </c:pt>
                <c:pt idx="199">
                  <c:v>-2.3349895419382074</c:v>
                </c:pt>
                <c:pt idx="200">
                  <c:v>-2.3071346828668635</c:v>
                </c:pt>
                <c:pt idx="201">
                  <c:v>-2.2795891002647739</c:v>
                </c:pt>
                <c:pt idx="202">
                  <c:v>-2.2523500583673428</c:v>
                </c:pt>
                <c:pt idx="203">
                  <c:v>-2.2254148232585345</c:v>
                </c:pt>
                <c:pt idx="204">
                  <c:v>-2.1987806637675544</c:v>
                </c:pt>
                <c:pt idx="205">
                  <c:v>-2.1724448523279865</c:v>
                </c:pt>
                <c:pt idx="206">
                  <c:v>-2.1464046658006461</c:v>
                </c:pt>
                <c:pt idx="207">
                  <c:v>-2.1206573862613336</c:v>
                </c:pt>
                <c:pt idx="208">
                  <c:v>-2.0952003017546437</c:v>
                </c:pt>
                <c:pt idx="209">
                  <c:v>-2.0700307070149826</c:v>
                </c:pt>
                <c:pt idx="210">
                  <c:v>-2.0451459041558602</c:v>
                </c:pt>
                <c:pt idx="211">
                  <c:v>-2.0205432033285202</c:v>
                </c:pt>
                <c:pt idx="212">
                  <c:v>-1.9962199233509477</c:v>
                </c:pt>
                <c:pt idx="213">
                  <c:v>-1.9721733923082176</c:v>
                </c:pt>
                <c:pt idx="214">
                  <c:v>-1.9484009481251667</c:v>
                </c:pt>
                <c:pt idx="215">
                  <c:v>-1.924899939112316</c:v>
                </c:pt>
                <c:pt idx="216">
                  <c:v>-1.9016677244859406</c:v>
                </c:pt>
                <c:pt idx="217">
                  <c:v>-1.8787016748631473</c:v>
                </c:pt>
                <c:pt idx="218">
                  <c:v>-1.8559991727328502</c:v>
                </c:pt>
                <c:pt idx="219">
                  <c:v>-1.8335576129034021</c:v>
                </c:pt>
                <c:pt idx="220">
                  <c:v>-1.8113744029277341</c:v>
                </c:pt>
                <c:pt idx="221">
                  <c:v>-1.7894469635067198</c:v>
                </c:pt>
                <c:pt idx="222">
                  <c:v>-1.7677727288715608</c:v>
                </c:pt>
                <c:pt idx="223">
                  <c:v>-1.7463491471458648</c:v>
                </c:pt>
                <c:pt idx="224">
                  <c:v>-1.7251736806881623</c:v>
                </c:pt>
                <c:pt idx="225">
                  <c:v>-1.7042438064155012</c:v>
                </c:pt>
                <c:pt idx="226">
                  <c:v>-1.6835570161087892</c:v>
                </c:pt>
                <c:pt idx="227">
                  <c:v>-1.663110816700534</c:v>
                </c:pt>
                <c:pt idx="228">
                  <c:v>-1.642902730545569</c:v>
                </c:pt>
                <c:pt idx="229">
                  <c:v>-1.6229302956753817</c:v>
                </c:pt>
                <c:pt idx="230">
                  <c:v>-1.6031910660366147</c:v>
                </c:pt>
                <c:pt idx="231">
                  <c:v>-1.5836826117142964</c:v>
                </c:pt>
                <c:pt idx="232">
                  <c:v>-1.564402519140343</c:v>
                </c:pt>
                <c:pt idx="233">
                  <c:v>-1.5453483912878745</c:v>
                </c:pt>
                <c:pt idx="234">
                  <c:v>-1.5265178478518122</c:v>
                </c:pt>
                <c:pt idx="235">
                  <c:v>-1.5079085254162949</c:v>
                </c:pt>
                <c:pt idx="236">
                  <c:v>-1.4895180776093606</c:v>
                </c:pt>
                <c:pt idx="237">
                  <c:v>-1.4713441752453735</c:v>
                </c:pt>
                <c:pt idx="238">
                  <c:v>-1.4533845064556203</c:v>
                </c:pt>
                <c:pt idx="239">
                  <c:v>-1.4356367768075406</c:v>
                </c:pt>
                <c:pt idx="240">
                  <c:v>-1.4180987094129818</c:v>
                </c:pt>
                <c:pt idx="241">
                  <c:v>-1.4007680450258939</c:v>
                </c:pt>
                <c:pt idx="242">
                  <c:v>-1.3836425421298721</c:v>
                </c:pt>
                <c:pt idx="243">
                  <c:v>-1.3667199770159026</c:v>
                </c:pt>
                <c:pt idx="244">
                  <c:v>-1.3499981438506929</c:v>
                </c:pt>
                <c:pt idx="245">
                  <c:v>-1.3334748547359563</c:v>
                </c:pt>
                <c:pt idx="246">
                  <c:v>-1.3171479397589612</c:v>
                </c:pt>
                <c:pt idx="247">
                  <c:v>-1.3010152470347223</c:v>
                </c:pt>
                <c:pt idx="248">
                  <c:v>-1.285074642740119</c:v>
                </c:pt>
                <c:pt idx="249">
                  <c:v>-1.2693240111402853</c:v>
                </c:pt>
                <c:pt idx="250">
                  <c:v>-1.2537612546075523</c:v>
                </c:pt>
                <c:pt idx="251">
                  <c:v>-1.2383842936332468</c:v>
                </c:pt>
                <c:pt idx="252">
                  <c:v>-1.22319106683263</c:v>
                </c:pt>
                <c:pt idx="253">
                  <c:v>-1.2081795309432586</c:v>
                </c:pt>
                <c:pt idx="254">
                  <c:v>-1.1933476608170064</c:v>
                </c:pt>
                <c:pt idx="255">
                  <c:v>-1.1786934494060466</c:v>
                </c:pt>
                <c:pt idx="256">
                  <c:v>-1.1642149077430031</c:v>
                </c:pt>
                <c:pt idx="257">
                  <c:v>-1.1499100649155478</c:v>
                </c:pt>
                <c:pt idx="258">
                  <c:v>-1.1357769680356415</c:v>
                </c:pt>
                <c:pt idx="259">
                  <c:v>-1.1218136822036737</c:v>
                </c:pt>
                <c:pt idx="260">
                  <c:v>-1.1080182904677365</c:v>
                </c:pt>
                <c:pt idx="261">
                  <c:v>-1.0943888937781205</c:v>
                </c:pt>
                <c:pt idx="262">
                  <c:v>-1.0809236109374654</c:v>
                </c:pt>
                <c:pt idx="263">
                  <c:v>-1.0676205785465331</c:v>
                </c:pt>
                <c:pt idx="264">
                  <c:v>-1.0544779509459568</c:v>
                </c:pt>
                <c:pt idx="265">
                  <c:v>-1.0414939001539878</c:v>
                </c:pt>
                <c:pt idx="266">
                  <c:v>-1.0286666158006559</c:v>
                </c:pt>
                <c:pt idx="267">
                  <c:v>-1.0159943050582554</c:v>
                </c:pt>
                <c:pt idx="268">
                  <c:v>-1.0034751925685463</c:v>
                </c:pt>
                <c:pt idx="269">
                  <c:v>-0.99110752036661121</c:v>
                </c:pt>
                <c:pt idx="270">
                  <c:v>-0.97888954780178639</c:v>
                </c:pt>
                <c:pt idx="271">
                  <c:v>-0.96681955145556231</c:v>
                </c:pt>
                <c:pt idx="272">
                  <c:v>-0.95489582505680226</c:v>
                </c:pt>
                <c:pt idx="273">
                  <c:v>-0.94311667939422361</c:v>
                </c:pt>
                <c:pt idx="274">
                  <c:v>-0.93148044222651605</c:v>
                </c:pt>
                <c:pt idx="275">
                  <c:v>-0.91998545818999533</c:v>
                </c:pt>
                <c:pt idx="276">
                  <c:v>-0.90863008870409856</c:v>
                </c:pt>
                <c:pt idx="277">
                  <c:v>-0.89741271187467442</c:v>
                </c:pt>
                <c:pt idx="278">
                  <c:v>-0.88633172239539915</c:v>
                </c:pt>
                <c:pt idx="279">
                  <c:v>-0.87538553144721054</c:v>
                </c:pt>
                <c:pt idx="280">
                  <c:v>-0.86457256659606363</c:v>
                </c:pt>
                <c:pt idx="281">
                  <c:v>-0.85389127168891488</c:v>
                </c:pt>
                <c:pt idx="282">
                  <c:v>-0.84334010674827253</c:v>
                </c:pt>
                <c:pt idx="283">
                  <c:v>-0.83291754786521932</c:v>
                </c:pt>
                <c:pt idx="284">
                  <c:v>-0.822622087091059</c:v>
                </c:pt>
                <c:pt idx="285">
                  <c:v>-0.81245223232774344</c:v>
                </c:pt>
                <c:pt idx="286">
                  <c:v>-0.80240650721707074</c:v>
                </c:pt>
                <c:pt idx="287">
                  <c:v>-0.79248345102885964</c:v>
                </c:pt>
                <c:pt idx="288">
                  <c:v>-0.78268161854801288</c:v>
                </c:pt>
                <c:pt idx="289">
                  <c:v>-0.77299957996073865</c:v>
                </c:pt>
                <c:pt idx="290">
                  <c:v>-0.76343592073985778</c:v>
                </c:pt>
                <c:pt idx="291">
                  <c:v>-0.75398924152939328</c:v>
                </c:pt>
                <c:pt idx="292">
                  <c:v>-0.74465815802837976</c:v>
                </c:pt>
                <c:pt idx="293">
                  <c:v>-0.73544130087409265</c:v>
                </c:pt>
                <c:pt idx="294">
                  <c:v>-0.72633731552465886</c:v>
                </c:pt>
                <c:pt idx="295">
                  <c:v>-0.71734486214122528</c:v>
                </c:pt>
                <c:pt idx="296">
                  <c:v>-0.70846261546960065</c:v>
                </c:pt>
                <c:pt idx="297">
                  <c:v>-0.69968926472156734</c:v>
                </c:pt>
                <c:pt idx="298">
                  <c:v>-0.69102351345582935</c:v>
                </c:pt>
                <c:pt idx="299">
                  <c:v>-0.68246407945873233</c:v>
                </c:pt>
                <c:pt idx="300">
                  <c:v>-0.67400969462469895</c:v>
                </c:pt>
                <c:pt idx="301">
                  <c:v>-0.6656591048365389</c:v>
                </c:pt>
                <c:pt idx="302">
                  <c:v>-0.65741106984560704</c:v>
                </c:pt>
                <c:pt idx="303">
                  <c:v>-0.64926436315193048</c:v>
                </c:pt>
                <c:pt idx="304">
                  <c:v>-0.641217771884242</c:v>
                </c:pt>
                <c:pt idx="305">
                  <c:v>-0.63327009668008005</c:v>
                </c:pt>
                <c:pt idx="306">
                  <c:v>-0.62542015156589748</c:v>
                </c:pt>
                <c:pt idx="307">
                  <c:v>-0.61766676383733021</c:v>
                </c:pt>
                <c:pt idx="308">
                  <c:v>-0.61000877393951547</c:v>
                </c:pt>
                <c:pt idx="309">
                  <c:v>-0.60244503534763783</c:v>
                </c:pt>
                <c:pt idx="310">
                  <c:v>-0.59497441444766264</c:v>
                </c:pt>
                <c:pt idx="311">
                  <c:v>-0.58759579041730248</c:v>
                </c:pt>
                <c:pt idx="312">
                  <c:v>-0.58030805510725503</c:v>
                </c:pt>
                <c:pt idx="313">
                  <c:v>-0.57311011292274694</c:v>
                </c:pt>
                <c:pt idx="314">
                  <c:v>-0.56600088070540133</c:v>
                </c:pt>
                <c:pt idx="315">
                  <c:v>-0.55897928761547433</c:v>
                </c:pt>
                <c:pt idx="316">
                  <c:v>-0.55204427501445663</c:v>
                </c:pt>
                <c:pt idx="317">
                  <c:v>-0.54519479634811163</c:v>
                </c:pt>
                <c:pt idx="318">
                  <c:v>-0.53842981702992609</c:v>
                </c:pt>
                <c:pt idx="319">
                  <c:v>-0.53174831432504188</c:v>
                </c:pt>
                <c:pt idx="320">
                  <c:v>-0.52514927723464866</c:v>
                </c:pt>
                <c:pt idx="321">
                  <c:v>-0.51863170638089051</c:v>
                </c:pt>
                <c:pt idx="322">
                  <c:v>-0.51219461389229504</c:v>
                </c:pt>
                <c:pt idx="323">
                  <c:v>-0.50583702328974645</c:v>
                </c:pt>
                <c:pt idx="324">
                  <c:v>-0.49955796937300972</c:v>
                </c:pt>
                <c:pt idx="325">
                  <c:v>-0.49335649810784232</c:v>
                </c:pt>
                <c:pt idx="326">
                  <c:v>-0.48723166651369659</c:v>
                </c:pt>
                <c:pt idx="327">
                  <c:v>-0.48118254255203768</c:v>
                </c:pt>
                <c:pt idx="328">
                  <c:v>-0.47520820501527256</c:v>
                </c:pt>
                <c:pt idx="329">
                  <c:v>-0.46930774341633474</c:v>
                </c:pt>
                <c:pt idx="330">
                  <c:v>-0.46348025787890768</c:v>
                </c:pt>
                <c:pt idx="331">
                  <c:v>-0.4577248590283246</c:v>
                </c:pt>
                <c:pt idx="332">
                  <c:v>-0.45204066788313318</c:v>
                </c:pt>
                <c:pt idx="333">
                  <c:v>-0.44642681574735171</c:v>
                </c:pt>
                <c:pt idx="334">
                  <c:v>-0.44088244410342908</c:v>
                </c:pt>
                <c:pt idx="335">
                  <c:v>-0.43540670450590208</c:v>
                </c:pt>
                <c:pt idx="336">
                  <c:v>-0.42999875847577584</c:v>
                </c:pt>
                <c:pt idx="337">
                  <c:v>-0.42465777739562316</c:v>
                </c:pt>
                <c:pt idx="338">
                  <c:v>-0.4193829424054259</c:v>
                </c:pt>
                <c:pt idx="339">
                  <c:v>-0.4141734442991436</c:v>
                </c:pt>
                <c:pt idx="340">
                  <c:v>-0.4090284834220414</c:v>
                </c:pt>
                <c:pt idx="341">
                  <c:v>-0.40394726956875965</c:v>
                </c:pt>
                <c:pt idx="342">
                  <c:v>-0.39892902188215085</c:v>
                </c:pt>
                <c:pt idx="343">
                  <c:v>-0.39397296875287291</c:v>
                </c:pt>
                <c:pt idx="344">
                  <c:v>-0.38907834771975841</c:v>
                </c:pt>
                <c:pt idx="345">
                  <c:v>-0.38424440537094795</c:v>
                </c:pt>
                <c:pt idx="346">
                  <c:v>-0.37947039724580911</c:v>
                </c:pt>
                <c:pt idx="347">
                  <c:v>-0.37475558773762496</c:v>
                </c:pt>
                <c:pt idx="348">
                  <c:v>-0.37009924999707777</c:v>
                </c:pt>
                <c:pt idx="349">
                  <c:v>-0.36550066583650553</c:v>
                </c:pt>
                <c:pt idx="350">
                  <c:v>-0.36095912563495702</c:v>
                </c:pt>
                <c:pt idx="351">
                  <c:v>-0.35647392824402757</c:v>
                </c:pt>
                <c:pt idx="352">
                  <c:v>-0.35204438089449347</c:v>
                </c:pt>
                <c:pt idx="353">
                  <c:v>-0.34766979910373275</c:v>
                </c:pt>
                <c:pt idx="354">
                  <c:v>-0.34334950658394137</c:v>
                </c:pt>
                <c:pt idx="355">
                  <c:v>-0.33908283515114646</c:v>
                </c:pt>
                <c:pt idx="356">
                  <c:v>-0.33486912463500512</c:v>
                </c:pt>
                <c:pt idx="357">
                  <c:v>-0.33070772278940525</c:v>
                </c:pt>
                <c:pt idx="358">
                  <c:v>-0.3265979852038568</c:v>
                </c:pt>
                <c:pt idx="359">
                  <c:v>-0.32253927521567444</c:v>
                </c:pt>
                <c:pt idx="360">
                  <c:v>-0.31853096382295348</c:v>
                </c:pt>
                <c:pt idx="361">
                  <c:v>-0.31457242959833787</c:v>
                </c:pt>
                <c:pt idx="362">
                  <c:v>-0.31066305860357779</c:v>
                </c:pt>
                <c:pt idx="363">
                  <c:v>-0.3068022443048723</c:v>
                </c:pt>
                <c:pt idx="364">
                  <c:v>-0.30298938748900195</c:v>
                </c:pt>
                <c:pt idx="365">
                  <c:v>-0.29922389618024464</c:v>
                </c:pt>
                <c:pt idx="366">
                  <c:v>-0.29550518555807204</c:v>
                </c:pt>
                <c:pt idx="367">
                  <c:v>-0.29183267787563161</c:v>
                </c:pt>
                <c:pt idx="368">
                  <c:v>-0.28820580237899474</c:v>
                </c:pt>
                <c:pt idx="369">
                  <c:v>-0.28462399522719389</c:v>
                </c:pt>
                <c:pt idx="370">
                  <c:v>-0.28108669941301812</c:v>
                </c:pt>
                <c:pt idx="371">
                  <c:v>-0.27759336468458995</c:v>
                </c:pt>
                <c:pt idx="372">
                  <c:v>-0.27414344746769548</c:v>
                </c:pt>
                <c:pt idx="373">
                  <c:v>-0.27073641078888672</c:v>
                </c:pt>
                <c:pt idx="374">
                  <c:v>-0.26737172419933664</c:v>
                </c:pt>
                <c:pt idx="375">
                  <c:v>-0.26404886369945518</c:v>
                </c:pt>
                <c:pt idx="376">
                  <c:v>-0.26076731166424932</c:v>
                </c:pt>
                <c:pt idx="377">
                  <c:v>-0.25752655676943803</c:v>
                </c:pt>
                <c:pt idx="378">
                  <c:v>-0.25432609391830679</c:v>
                </c:pt>
                <c:pt idx="379">
                  <c:v>-0.25116542416930593</c:v>
                </c:pt>
                <c:pt idx="380">
                  <c:v>-0.24804405466437887</c:v>
                </c:pt>
                <c:pt idx="381">
                  <c:v>-0.24496149855802715</c:v>
                </c:pt>
                <c:pt idx="382">
                  <c:v>-0.24191727494710147</c:v>
                </c:pt>
                <c:pt idx="383">
                  <c:v>-0.23891090880131374</c:v>
                </c:pt>
                <c:pt idx="384">
                  <c:v>-0.23594193089446866</c:v>
                </c:pt>
                <c:pt idx="385">
                  <c:v>-0.23300987773640922</c:v>
                </c:pt>
                <c:pt idx="386">
                  <c:v>-0.23011429150567225</c:v>
                </c:pt>
                <c:pt idx="387">
                  <c:v>-0.22725471998284716</c:v>
                </c:pt>
                <c:pt idx="388">
                  <c:v>-0.22443071648463342</c:v>
                </c:pt>
                <c:pt idx="389">
                  <c:v>-0.22164183979859631</c:v>
                </c:pt>
                <c:pt idx="390">
                  <c:v>-0.21888765411861166</c:v>
                </c:pt>
                <c:pt idx="391">
                  <c:v>-0.21616772898099282</c:v>
                </c:pt>
                <c:pt idx="392">
                  <c:v>-0.21348163920130292</c:v>
                </c:pt>
                <c:pt idx="393">
                  <c:v>-0.21082896481183816</c:v>
                </c:pt>
                <c:pt idx="394">
                  <c:v>-0.20820929099978519</c:v>
                </c:pt>
                <c:pt idx="395">
                  <c:v>-0.20562220804603901</c:v>
                </c:pt>
                <c:pt idx="396">
                  <c:v>-0.20306731126468777</c:v>
                </c:pt>
                <c:pt idx="397">
                  <c:v>-0.20054420094314521</c:v>
                </c:pt>
                <c:pt idx="398">
                  <c:v>-0.19805248228293942</c:v>
                </c:pt>
                <c:pt idx="399">
                  <c:v>-0.19559176534114137</c:v>
                </c:pt>
                <c:pt idx="400">
                  <c:v>-0.19316166497243761</c:v>
                </c:pt>
                <c:pt idx="401">
                  <c:v>-0.19076180077183211</c:v>
                </c:pt>
                <c:pt idx="402">
                  <c:v>-0.1883917970179832</c:v>
                </c:pt>
                <c:pt idx="403">
                  <c:v>-0.18605128261716</c:v>
                </c:pt>
                <c:pt idx="404">
                  <c:v>-0.18373989104781854</c:v>
                </c:pt>
                <c:pt idx="405">
                  <c:v>-0.18145726030579259</c:v>
                </c:pt>
                <c:pt idx="406">
                  <c:v>-0.17920303285009193</c:v>
                </c:pt>
                <c:pt idx="407">
                  <c:v>-0.17697685554930359</c:v>
                </c:pt>
                <c:pt idx="408">
                  <c:v>-0.17477837962858994</c:v>
                </c:pt>
                <c:pt idx="409">
                  <c:v>-0.17260726061728032</c:v>
                </c:pt>
                <c:pt idx="410">
                  <c:v>-0.17046315829705042</c:v>
                </c:pt>
                <c:pt idx="411">
                  <c:v>-0.16834573665068184</c:v>
                </c:pt>
                <c:pt idx="412">
                  <c:v>-0.16625466381139825</c:v>
                </c:pt>
                <c:pt idx="413">
                  <c:v>-0.16418961201277554</c:v>
                </c:pt>
                <c:pt idx="414">
                  <c:v>-0.162150257539215</c:v>
                </c:pt>
                <c:pt idx="415">
                  <c:v>-0.16013628067698057</c:v>
                </c:pt>
                <c:pt idx="416">
                  <c:v>-0.15814736566578805</c:v>
                </c:pt>
                <c:pt idx="417">
                  <c:v>-0.15618320065094801</c:v>
                </c:pt>
                <c:pt idx="418">
                  <c:v>-0.15424347763605287</c:v>
                </c:pt>
                <c:pt idx="419">
                  <c:v>-0.15232789243620462</c:v>
                </c:pt>
                <c:pt idx="420">
                  <c:v>-0.1504361446317766</c:v>
                </c:pt>
                <c:pt idx="421">
                  <c:v>-0.14856793752270561</c:v>
                </c:pt>
                <c:pt idx="422">
                  <c:v>-0.14672297808330903</c:v>
                </c:pt>
                <c:pt idx="423">
                  <c:v>-0.14490097691762313</c:v>
                </c:pt>
                <c:pt idx="424">
                  <c:v>-0.14310164821525154</c:v>
                </c:pt>
                <c:pt idx="425">
                  <c:v>-0.14132470970772723</c:v>
                </c:pt>
                <c:pt idx="426">
                  <c:v>-0.13956988262537906</c:v>
                </c:pt>
                <c:pt idx="427">
                  <c:v>-0.13783689165469501</c:v>
                </c:pt>
                <c:pt idx="428">
                  <c:v>-0.13612546489618174</c:v>
                </c:pt>
                <c:pt idx="429">
                  <c:v>-0.13443533382271372</c:v>
                </c:pt>
                <c:pt idx="430">
                  <c:v>-0.13276623323836617</c:v>
                </c:pt>
                <c:pt idx="431">
                  <c:v>-0.13111790123772946</c:v>
                </c:pt>
                <c:pt idx="432">
                  <c:v>-0.1294900791656951</c:v>
                </c:pt>
                <c:pt idx="433">
                  <c:v>-0.12788251157771469</c:v>
                </c:pt>
                <c:pt idx="434">
                  <c:v>-0.12629494620052351</c:v>
                </c:pt>
                <c:pt idx="435">
                  <c:v>-0.12472713389332252</c:v>
                </c:pt>
                <c:pt idx="436">
                  <c:v>-0.12317882860941823</c:v>
                </c:pt>
                <c:pt idx="437">
                  <c:v>-0.12164978735831181</c:v>
                </c:pt>
                <c:pt idx="438">
                  <c:v>-0.12013977016823622</c:v>
                </c:pt>
                <c:pt idx="439">
                  <c:v>-0.11864854004913182</c:v>
                </c:pt>
                <c:pt idx="440">
                  <c:v>-0.11717586295606192</c:v>
                </c:pt>
                <c:pt idx="441">
                  <c:v>-0.11572150775305833</c:v>
                </c:pt>
                <c:pt idx="442">
                  <c:v>-0.11428524617739555</c:v>
                </c:pt>
                <c:pt idx="443">
                  <c:v>-0.11286685280428828</c:v>
                </c:pt>
                <c:pt idx="444">
                  <c:v>-0.11146610501200645</c:v>
                </c:pt>
                <c:pt idx="445">
                  <c:v>-0.11008278294740458</c:v>
                </c:pt>
                <c:pt idx="446">
                  <c:v>-0.10871666949186222</c:v>
                </c:pt>
                <c:pt idx="447">
                  <c:v>-0.10736755022762717</c:v>
                </c:pt>
                <c:pt idx="448">
                  <c:v>-0.10603521340456221</c:v>
                </c:pt>
                <c:pt idx="449">
                  <c:v>-0.10471944990728539</c:v>
                </c:pt>
                <c:pt idx="450">
                  <c:v>-0.10342005322270514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fit_5NN_BCC!$E$19:$E$469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1.8679457629785796</c:v>
                </c:pt>
                <c:pt idx="1">
                  <c:v>1.879992108872266</c:v>
                </c:pt>
                <c:pt idx="2">
                  <c:v>1.8920384547659523</c:v>
                </c:pt>
                <c:pt idx="3">
                  <c:v>1.9040848006596387</c:v>
                </c:pt>
                <c:pt idx="4">
                  <c:v>1.9161311465533251</c:v>
                </c:pt>
                <c:pt idx="5">
                  <c:v>1.9281774924470112</c:v>
                </c:pt>
                <c:pt idx="6">
                  <c:v>1.9402238383406976</c:v>
                </c:pt>
                <c:pt idx="7">
                  <c:v>1.9522701842343839</c:v>
                </c:pt>
                <c:pt idx="8">
                  <c:v>1.9643165301280703</c:v>
                </c:pt>
                <c:pt idx="9">
                  <c:v>1.9763628760217564</c:v>
                </c:pt>
                <c:pt idx="10">
                  <c:v>1.9884092219154428</c:v>
                </c:pt>
                <c:pt idx="11">
                  <c:v>2.0004555678091291</c:v>
                </c:pt>
                <c:pt idx="12">
                  <c:v>2.0125019137028155</c:v>
                </c:pt>
                <c:pt idx="13">
                  <c:v>2.0245482595965019</c:v>
                </c:pt>
                <c:pt idx="14">
                  <c:v>2.0365946054901882</c:v>
                </c:pt>
                <c:pt idx="15">
                  <c:v>2.0486409513838741</c:v>
                </c:pt>
                <c:pt idx="16">
                  <c:v>2.0606872972775605</c:v>
                </c:pt>
                <c:pt idx="17">
                  <c:v>2.0727336431712469</c:v>
                </c:pt>
                <c:pt idx="18">
                  <c:v>2.0847799890649328</c:v>
                </c:pt>
                <c:pt idx="19">
                  <c:v>2.0968263349586191</c:v>
                </c:pt>
                <c:pt idx="20">
                  <c:v>2.1088726808523055</c:v>
                </c:pt>
                <c:pt idx="21">
                  <c:v>2.1209190267459919</c:v>
                </c:pt>
                <c:pt idx="22">
                  <c:v>2.1329653726396782</c:v>
                </c:pt>
                <c:pt idx="23">
                  <c:v>2.1450117185333646</c:v>
                </c:pt>
                <c:pt idx="24">
                  <c:v>2.1570580644270509</c:v>
                </c:pt>
                <c:pt idx="25">
                  <c:v>2.1691044103207373</c:v>
                </c:pt>
                <c:pt idx="26">
                  <c:v>2.1811507562144237</c:v>
                </c:pt>
                <c:pt idx="27">
                  <c:v>2.19319710210811</c:v>
                </c:pt>
                <c:pt idx="28">
                  <c:v>2.2052434480017959</c:v>
                </c:pt>
                <c:pt idx="29">
                  <c:v>2.2172897938954832</c:v>
                </c:pt>
                <c:pt idx="30">
                  <c:v>2.2293361397891691</c:v>
                </c:pt>
                <c:pt idx="31">
                  <c:v>2.2413824856828555</c:v>
                </c:pt>
                <c:pt idx="32">
                  <c:v>2.2534288315765418</c:v>
                </c:pt>
                <c:pt idx="33">
                  <c:v>2.2654751774702282</c:v>
                </c:pt>
                <c:pt idx="34">
                  <c:v>2.2775215233639146</c:v>
                </c:pt>
                <c:pt idx="35">
                  <c:v>2.2895678692576005</c:v>
                </c:pt>
                <c:pt idx="36">
                  <c:v>2.3016142151512868</c:v>
                </c:pt>
                <c:pt idx="37">
                  <c:v>2.3136605610449732</c:v>
                </c:pt>
                <c:pt idx="38">
                  <c:v>2.3257069069386596</c:v>
                </c:pt>
                <c:pt idx="39">
                  <c:v>2.3377532528323459</c:v>
                </c:pt>
                <c:pt idx="40">
                  <c:v>2.3497995987260323</c:v>
                </c:pt>
                <c:pt idx="41">
                  <c:v>2.3618459446197186</c:v>
                </c:pt>
                <c:pt idx="42">
                  <c:v>2.373892290513405</c:v>
                </c:pt>
                <c:pt idx="43">
                  <c:v>2.3859386364070914</c:v>
                </c:pt>
                <c:pt idx="44">
                  <c:v>2.3979849823007773</c:v>
                </c:pt>
                <c:pt idx="45">
                  <c:v>2.4100313281944636</c:v>
                </c:pt>
                <c:pt idx="46">
                  <c:v>2.42207767408815</c:v>
                </c:pt>
                <c:pt idx="47">
                  <c:v>2.4341240199818364</c:v>
                </c:pt>
                <c:pt idx="48">
                  <c:v>2.4461703658755227</c:v>
                </c:pt>
                <c:pt idx="49">
                  <c:v>2.4582167117692086</c:v>
                </c:pt>
                <c:pt idx="50">
                  <c:v>2.4702630576628946</c:v>
                </c:pt>
                <c:pt idx="51">
                  <c:v>2.4823094035565809</c:v>
                </c:pt>
                <c:pt idx="52">
                  <c:v>2.4943557494502673</c:v>
                </c:pt>
                <c:pt idx="53">
                  <c:v>2.5064020953439536</c:v>
                </c:pt>
                <c:pt idx="54">
                  <c:v>2.51844844123764</c:v>
                </c:pt>
                <c:pt idx="55">
                  <c:v>2.5304947871313259</c:v>
                </c:pt>
                <c:pt idx="56">
                  <c:v>2.5425411330250123</c:v>
                </c:pt>
                <c:pt idx="57">
                  <c:v>2.5545874789186986</c:v>
                </c:pt>
                <c:pt idx="58">
                  <c:v>2.566633824812385</c:v>
                </c:pt>
                <c:pt idx="59">
                  <c:v>2.5786801707060714</c:v>
                </c:pt>
                <c:pt idx="60">
                  <c:v>2.5907265165997577</c:v>
                </c:pt>
                <c:pt idx="61">
                  <c:v>2.6027728624934441</c:v>
                </c:pt>
                <c:pt idx="62">
                  <c:v>2.6148192083871304</c:v>
                </c:pt>
                <c:pt idx="63">
                  <c:v>2.6268655542808164</c:v>
                </c:pt>
                <c:pt idx="64">
                  <c:v>2.6389119001745027</c:v>
                </c:pt>
                <c:pt idx="65">
                  <c:v>2.6509582460681886</c:v>
                </c:pt>
                <c:pt idx="66">
                  <c:v>2.663004591961875</c:v>
                </c:pt>
                <c:pt idx="67">
                  <c:v>2.6750509378555614</c:v>
                </c:pt>
                <c:pt idx="68">
                  <c:v>2.6870972837492477</c:v>
                </c:pt>
                <c:pt idx="69">
                  <c:v>2.6991436296429341</c:v>
                </c:pt>
                <c:pt idx="70">
                  <c:v>2.7111899755366204</c:v>
                </c:pt>
                <c:pt idx="71">
                  <c:v>2.7232363214303068</c:v>
                </c:pt>
                <c:pt idx="72">
                  <c:v>2.7352826673239932</c:v>
                </c:pt>
                <c:pt idx="73">
                  <c:v>2.7473290132176795</c:v>
                </c:pt>
                <c:pt idx="74">
                  <c:v>2.7593753591113659</c:v>
                </c:pt>
                <c:pt idx="75">
                  <c:v>2.7714217050050518</c:v>
                </c:pt>
                <c:pt idx="76">
                  <c:v>2.7834680508987382</c:v>
                </c:pt>
                <c:pt idx="77">
                  <c:v>2.7955143967924245</c:v>
                </c:pt>
                <c:pt idx="78">
                  <c:v>2.8075607426861109</c:v>
                </c:pt>
                <c:pt idx="79">
                  <c:v>2.8196070885797972</c:v>
                </c:pt>
                <c:pt idx="80">
                  <c:v>2.8316534344734836</c:v>
                </c:pt>
                <c:pt idx="81">
                  <c:v>2.84369978036717</c:v>
                </c:pt>
                <c:pt idx="82">
                  <c:v>2.8557461262608563</c:v>
                </c:pt>
                <c:pt idx="83">
                  <c:v>2.8677924721545427</c:v>
                </c:pt>
                <c:pt idx="84">
                  <c:v>2.8798388180482282</c:v>
                </c:pt>
                <c:pt idx="85">
                  <c:v>2.8918851639419145</c:v>
                </c:pt>
                <c:pt idx="86">
                  <c:v>2.9039315098356009</c:v>
                </c:pt>
                <c:pt idx="87">
                  <c:v>2.9159778557292872</c:v>
                </c:pt>
                <c:pt idx="88">
                  <c:v>2.9280242016229736</c:v>
                </c:pt>
                <c:pt idx="89">
                  <c:v>2.94007054751666</c:v>
                </c:pt>
                <c:pt idx="90">
                  <c:v>2.9521168934103463</c:v>
                </c:pt>
                <c:pt idx="91">
                  <c:v>2.9641632393040327</c:v>
                </c:pt>
                <c:pt idx="92">
                  <c:v>2.9762095851977191</c:v>
                </c:pt>
                <c:pt idx="93">
                  <c:v>2.988255931091405</c:v>
                </c:pt>
                <c:pt idx="94">
                  <c:v>3.0003022769850918</c:v>
                </c:pt>
                <c:pt idx="95">
                  <c:v>3.0123486228787777</c:v>
                </c:pt>
                <c:pt idx="96">
                  <c:v>3.0243949687724641</c:v>
                </c:pt>
                <c:pt idx="97">
                  <c:v>3.0364413146661504</c:v>
                </c:pt>
                <c:pt idx="98">
                  <c:v>3.0484876605598368</c:v>
                </c:pt>
                <c:pt idx="99">
                  <c:v>3.0605340064535231</c:v>
                </c:pt>
                <c:pt idx="100">
                  <c:v>3.0725803523472095</c:v>
                </c:pt>
                <c:pt idx="101">
                  <c:v>3.0846266982408959</c:v>
                </c:pt>
                <c:pt idx="102">
                  <c:v>3.0966730441345822</c:v>
                </c:pt>
                <c:pt idx="103">
                  <c:v>3.1087193900282686</c:v>
                </c:pt>
                <c:pt idx="104">
                  <c:v>3.1207657359219541</c:v>
                </c:pt>
                <c:pt idx="105">
                  <c:v>3.1328120818156413</c:v>
                </c:pt>
                <c:pt idx="106">
                  <c:v>3.1448584277093268</c:v>
                </c:pt>
                <c:pt idx="107">
                  <c:v>3.1569047736030131</c:v>
                </c:pt>
                <c:pt idx="108">
                  <c:v>3.1689511194966995</c:v>
                </c:pt>
                <c:pt idx="109">
                  <c:v>3.1809974653903859</c:v>
                </c:pt>
                <c:pt idx="110">
                  <c:v>3.1930438112840722</c:v>
                </c:pt>
                <c:pt idx="111">
                  <c:v>3.2050901571777586</c:v>
                </c:pt>
                <c:pt idx="112">
                  <c:v>3.2171365030714449</c:v>
                </c:pt>
                <c:pt idx="113">
                  <c:v>3.2291828489651309</c:v>
                </c:pt>
                <c:pt idx="114">
                  <c:v>3.2412291948588177</c:v>
                </c:pt>
                <c:pt idx="115">
                  <c:v>3.2532755407525036</c:v>
                </c:pt>
                <c:pt idx="116">
                  <c:v>3.2653218866461899</c:v>
                </c:pt>
                <c:pt idx="117">
                  <c:v>3.2773682325398763</c:v>
                </c:pt>
                <c:pt idx="118">
                  <c:v>3.2894145784335627</c:v>
                </c:pt>
                <c:pt idx="119">
                  <c:v>3.301460924327249</c:v>
                </c:pt>
                <c:pt idx="120">
                  <c:v>3.3135072702209354</c:v>
                </c:pt>
                <c:pt idx="121">
                  <c:v>3.3255536161146217</c:v>
                </c:pt>
                <c:pt idx="122">
                  <c:v>3.3375999620083077</c:v>
                </c:pt>
                <c:pt idx="123">
                  <c:v>3.3496463079019945</c:v>
                </c:pt>
                <c:pt idx="124">
                  <c:v>3.3616926537956804</c:v>
                </c:pt>
                <c:pt idx="125">
                  <c:v>3.3737389996893667</c:v>
                </c:pt>
                <c:pt idx="126">
                  <c:v>3.3857853455830531</c:v>
                </c:pt>
                <c:pt idx="127">
                  <c:v>3.3978316914767395</c:v>
                </c:pt>
                <c:pt idx="128">
                  <c:v>3.4098780373704258</c:v>
                </c:pt>
                <c:pt idx="129">
                  <c:v>3.4219243832641122</c:v>
                </c:pt>
                <c:pt idx="130">
                  <c:v>3.4339707291577981</c:v>
                </c:pt>
                <c:pt idx="131">
                  <c:v>3.4460170750514845</c:v>
                </c:pt>
                <c:pt idx="132">
                  <c:v>3.4580634209451708</c:v>
                </c:pt>
                <c:pt idx="133">
                  <c:v>3.4701097668388567</c:v>
                </c:pt>
                <c:pt idx="134">
                  <c:v>3.4821561127325431</c:v>
                </c:pt>
                <c:pt idx="135">
                  <c:v>3.4942024586262295</c:v>
                </c:pt>
                <c:pt idx="136">
                  <c:v>3.5062488045199158</c:v>
                </c:pt>
                <c:pt idx="137">
                  <c:v>3.5182951504136022</c:v>
                </c:pt>
                <c:pt idx="138">
                  <c:v>3.5303414963072886</c:v>
                </c:pt>
                <c:pt idx="139">
                  <c:v>3.5423878422009749</c:v>
                </c:pt>
                <c:pt idx="140">
                  <c:v>3.5544341880946613</c:v>
                </c:pt>
                <c:pt idx="141">
                  <c:v>3.5664805339883476</c:v>
                </c:pt>
                <c:pt idx="142">
                  <c:v>3.5785268798820336</c:v>
                </c:pt>
                <c:pt idx="143">
                  <c:v>3.5905732257757204</c:v>
                </c:pt>
                <c:pt idx="144">
                  <c:v>3.6026195716694063</c:v>
                </c:pt>
                <c:pt idx="145">
                  <c:v>3.6146659175630926</c:v>
                </c:pt>
                <c:pt idx="146">
                  <c:v>3.626712263456779</c:v>
                </c:pt>
                <c:pt idx="147">
                  <c:v>3.6387586093504654</c:v>
                </c:pt>
                <c:pt idx="148">
                  <c:v>3.6508049552441517</c:v>
                </c:pt>
                <c:pt idx="149">
                  <c:v>3.6628513011378381</c:v>
                </c:pt>
                <c:pt idx="150">
                  <c:v>3.6748976470315244</c:v>
                </c:pt>
                <c:pt idx="151">
                  <c:v>3.6869439929252099</c:v>
                </c:pt>
                <c:pt idx="152">
                  <c:v>3.6989903388188972</c:v>
                </c:pt>
                <c:pt idx="153">
                  <c:v>3.7110366847125826</c:v>
                </c:pt>
                <c:pt idx="154">
                  <c:v>3.7230830306062699</c:v>
                </c:pt>
                <c:pt idx="155">
                  <c:v>3.7351293764999554</c:v>
                </c:pt>
                <c:pt idx="156">
                  <c:v>3.7471757223936417</c:v>
                </c:pt>
                <c:pt idx="157">
                  <c:v>3.7592220682873281</c:v>
                </c:pt>
                <c:pt idx="158">
                  <c:v>3.7712684141810144</c:v>
                </c:pt>
                <c:pt idx="159">
                  <c:v>3.7833147600747008</c:v>
                </c:pt>
                <c:pt idx="160">
                  <c:v>3.7953611059683872</c:v>
                </c:pt>
                <c:pt idx="161">
                  <c:v>3.8074074518620735</c:v>
                </c:pt>
                <c:pt idx="162">
                  <c:v>3.8194537977557594</c:v>
                </c:pt>
                <c:pt idx="163">
                  <c:v>3.8315001436494458</c:v>
                </c:pt>
                <c:pt idx="164">
                  <c:v>3.8435464895431322</c:v>
                </c:pt>
                <c:pt idx="165">
                  <c:v>3.8555928354368185</c:v>
                </c:pt>
                <c:pt idx="166">
                  <c:v>3.8676391813305049</c:v>
                </c:pt>
                <c:pt idx="167">
                  <c:v>3.8796855272241912</c:v>
                </c:pt>
                <c:pt idx="168">
                  <c:v>3.8917318731178776</c:v>
                </c:pt>
                <c:pt idx="169">
                  <c:v>3.9037782190115635</c:v>
                </c:pt>
                <c:pt idx="170">
                  <c:v>3.9158245649052503</c:v>
                </c:pt>
                <c:pt idx="171">
                  <c:v>3.9278709107989358</c:v>
                </c:pt>
                <c:pt idx="172">
                  <c:v>3.939917256692623</c:v>
                </c:pt>
                <c:pt idx="173">
                  <c:v>3.9519636025863085</c:v>
                </c:pt>
                <c:pt idx="174">
                  <c:v>3.9640099484799949</c:v>
                </c:pt>
                <c:pt idx="175">
                  <c:v>3.9760562943736812</c:v>
                </c:pt>
                <c:pt idx="176">
                  <c:v>3.9881026402673676</c:v>
                </c:pt>
                <c:pt idx="177">
                  <c:v>4.0001489861610544</c:v>
                </c:pt>
                <c:pt idx="178">
                  <c:v>4.0121953320547403</c:v>
                </c:pt>
                <c:pt idx="179">
                  <c:v>4.0242416779484271</c:v>
                </c:pt>
                <c:pt idx="180">
                  <c:v>4.036288023842113</c:v>
                </c:pt>
                <c:pt idx="181">
                  <c:v>4.0483343697357999</c:v>
                </c:pt>
                <c:pt idx="182">
                  <c:v>4.0603807156294858</c:v>
                </c:pt>
                <c:pt idx="183">
                  <c:v>4.0724270615231726</c:v>
                </c:pt>
                <c:pt idx="184">
                  <c:v>4.0844734074168576</c:v>
                </c:pt>
                <c:pt idx="185">
                  <c:v>4.0965197533105444</c:v>
                </c:pt>
                <c:pt idx="186">
                  <c:v>4.1085660992042303</c:v>
                </c:pt>
                <c:pt idx="187">
                  <c:v>4.1206124450979171</c:v>
                </c:pt>
                <c:pt idx="188">
                  <c:v>4.132658790991603</c:v>
                </c:pt>
                <c:pt idx="189">
                  <c:v>4.144705136885289</c:v>
                </c:pt>
                <c:pt idx="190">
                  <c:v>4.1567514827789758</c:v>
                </c:pt>
                <c:pt idx="191">
                  <c:v>4.1687978286726617</c:v>
                </c:pt>
                <c:pt idx="192">
                  <c:v>4.1808441745663485</c:v>
                </c:pt>
                <c:pt idx="193">
                  <c:v>4.1928905204600344</c:v>
                </c:pt>
                <c:pt idx="194">
                  <c:v>4.2049368663537212</c:v>
                </c:pt>
                <c:pt idx="195">
                  <c:v>4.2169832122474071</c:v>
                </c:pt>
                <c:pt idx="196">
                  <c:v>4.2290295581410939</c:v>
                </c:pt>
                <c:pt idx="197">
                  <c:v>4.2410759040347799</c:v>
                </c:pt>
                <c:pt idx="198">
                  <c:v>4.2531222499284658</c:v>
                </c:pt>
                <c:pt idx="199">
                  <c:v>4.2651685958221526</c:v>
                </c:pt>
                <c:pt idx="200">
                  <c:v>4.2772149417158385</c:v>
                </c:pt>
                <c:pt idx="201">
                  <c:v>4.2892612876095253</c:v>
                </c:pt>
                <c:pt idx="202">
                  <c:v>4.3013076335032112</c:v>
                </c:pt>
                <c:pt idx="203">
                  <c:v>4.313353979396898</c:v>
                </c:pt>
                <c:pt idx="204">
                  <c:v>4.3254003252905839</c:v>
                </c:pt>
                <c:pt idx="205">
                  <c:v>4.3374466711842707</c:v>
                </c:pt>
                <c:pt idx="206">
                  <c:v>4.3494930170779567</c:v>
                </c:pt>
                <c:pt idx="207">
                  <c:v>4.3615393629716435</c:v>
                </c:pt>
                <c:pt idx="208">
                  <c:v>4.3735857088653294</c:v>
                </c:pt>
                <c:pt idx="209">
                  <c:v>4.3856320547590153</c:v>
                </c:pt>
                <c:pt idx="210">
                  <c:v>4.3976784006527021</c:v>
                </c:pt>
                <c:pt idx="211">
                  <c:v>4.409724746546388</c:v>
                </c:pt>
                <c:pt idx="212">
                  <c:v>4.4217710924400748</c:v>
                </c:pt>
                <c:pt idx="213">
                  <c:v>4.4338174383337607</c:v>
                </c:pt>
                <c:pt idx="214">
                  <c:v>4.4458637842274467</c:v>
                </c:pt>
                <c:pt idx="215">
                  <c:v>4.4579101301211335</c:v>
                </c:pt>
                <c:pt idx="216">
                  <c:v>4.4699564760148194</c:v>
                </c:pt>
                <c:pt idx="217">
                  <c:v>4.4820028219085062</c:v>
                </c:pt>
                <c:pt idx="218">
                  <c:v>4.4940491678021921</c:v>
                </c:pt>
                <c:pt idx="219">
                  <c:v>4.5060955136958789</c:v>
                </c:pt>
                <c:pt idx="220">
                  <c:v>4.5181418595895648</c:v>
                </c:pt>
                <c:pt idx="221">
                  <c:v>4.5301882054832516</c:v>
                </c:pt>
                <c:pt idx="222">
                  <c:v>4.5422345513769375</c:v>
                </c:pt>
                <c:pt idx="223">
                  <c:v>4.5542808972706235</c:v>
                </c:pt>
                <c:pt idx="224">
                  <c:v>4.5663272431643103</c:v>
                </c:pt>
                <c:pt idx="225">
                  <c:v>4.5783735890579962</c:v>
                </c:pt>
                <c:pt idx="226">
                  <c:v>4.590419934951683</c:v>
                </c:pt>
                <c:pt idx="227">
                  <c:v>4.6024662808453689</c:v>
                </c:pt>
                <c:pt idx="228">
                  <c:v>4.6145126267390557</c:v>
                </c:pt>
                <c:pt idx="229">
                  <c:v>4.6265589726327407</c:v>
                </c:pt>
                <c:pt idx="230">
                  <c:v>4.6386053185264284</c:v>
                </c:pt>
                <c:pt idx="231">
                  <c:v>4.6506516644201135</c:v>
                </c:pt>
                <c:pt idx="232">
                  <c:v>4.6626980103138012</c:v>
                </c:pt>
                <c:pt idx="233">
                  <c:v>4.6747443562074862</c:v>
                </c:pt>
                <c:pt idx="234">
                  <c:v>4.686790702101173</c:v>
                </c:pt>
                <c:pt idx="235">
                  <c:v>4.6988370479948589</c:v>
                </c:pt>
                <c:pt idx="236">
                  <c:v>4.7108833938885457</c:v>
                </c:pt>
                <c:pt idx="237">
                  <c:v>4.7229297397822316</c:v>
                </c:pt>
                <c:pt idx="238">
                  <c:v>4.7349760856759175</c:v>
                </c:pt>
                <c:pt idx="239">
                  <c:v>4.7470224315696044</c:v>
                </c:pt>
                <c:pt idx="240">
                  <c:v>4.7590687774632903</c:v>
                </c:pt>
                <c:pt idx="241">
                  <c:v>4.7711151233569771</c:v>
                </c:pt>
                <c:pt idx="242">
                  <c:v>4.783161469250663</c:v>
                </c:pt>
                <c:pt idx="243">
                  <c:v>4.7952078151443498</c:v>
                </c:pt>
                <c:pt idx="244">
                  <c:v>4.8072541610380357</c:v>
                </c:pt>
                <c:pt idx="245">
                  <c:v>4.8193005069317225</c:v>
                </c:pt>
                <c:pt idx="246">
                  <c:v>4.8313468528254084</c:v>
                </c:pt>
                <c:pt idx="247">
                  <c:v>4.8433931987190944</c:v>
                </c:pt>
                <c:pt idx="248">
                  <c:v>4.8554395446127812</c:v>
                </c:pt>
                <c:pt idx="249">
                  <c:v>4.8674858905064671</c:v>
                </c:pt>
                <c:pt idx="250">
                  <c:v>4.8795322364001539</c:v>
                </c:pt>
                <c:pt idx="251">
                  <c:v>4.8915785822938398</c:v>
                </c:pt>
                <c:pt idx="252">
                  <c:v>4.9036249281875257</c:v>
                </c:pt>
                <c:pt idx="253">
                  <c:v>4.9156712740812125</c:v>
                </c:pt>
                <c:pt idx="254">
                  <c:v>4.9277176199748984</c:v>
                </c:pt>
                <c:pt idx="255">
                  <c:v>4.9397639658685852</c:v>
                </c:pt>
                <c:pt idx="256">
                  <c:v>4.9518103117622712</c:v>
                </c:pt>
                <c:pt idx="257">
                  <c:v>4.963856657655958</c:v>
                </c:pt>
                <c:pt idx="258">
                  <c:v>4.9759030035496448</c:v>
                </c:pt>
                <c:pt idx="259">
                  <c:v>4.987949349443336</c:v>
                </c:pt>
                <c:pt idx="260">
                  <c:v>4.9999956953370166</c:v>
                </c:pt>
                <c:pt idx="261">
                  <c:v>5.0120420412307034</c:v>
                </c:pt>
                <c:pt idx="262">
                  <c:v>5.0240883871243893</c:v>
                </c:pt>
                <c:pt idx="263">
                  <c:v>5.0361347330180815</c:v>
                </c:pt>
                <c:pt idx="264">
                  <c:v>5.048181078911762</c:v>
                </c:pt>
                <c:pt idx="265">
                  <c:v>5.0602274248054488</c:v>
                </c:pt>
                <c:pt idx="266">
                  <c:v>5.0722737706991348</c:v>
                </c:pt>
                <c:pt idx="267">
                  <c:v>5.0843201165928269</c:v>
                </c:pt>
                <c:pt idx="268">
                  <c:v>5.0963664624865075</c:v>
                </c:pt>
                <c:pt idx="269">
                  <c:v>5.1084128083801934</c:v>
                </c:pt>
                <c:pt idx="270">
                  <c:v>5.1204591542738802</c:v>
                </c:pt>
                <c:pt idx="271">
                  <c:v>5.1325055001675723</c:v>
                </c:pt>
                <c:pt idx="272">
                  <c:v>5.1445518460612529</c:v>
                </c:pt>
                <c:pt idx="273">
                  <c:v>5.1565981919549388</c:v>
                </c:pt>
                <c:pt idx="274">
                  <c:v>5.1686445378486239</c:v>
                </c:pt>
                <c:pt idx="275">
                  <c:v>5.1806908837423169</c:v>
                </c:pt>
                <c:pt idx="276">
                  <c:v>5.1927372296359966</c:v>
                </c:pt>
                <c:pt idx="277">
                  <c:v>5.2047835755296834</c:v>
                </c:pt>
                <c:pt idx="278">
                  <c:v>5.2168299214233693</c:v>
                </c:pt>
                <c:pt idx="279">
                  <c:v>5.2288762673170623</c:v>
                </c:pt>
                <c:pt idx="280">
                  <c:v>5.240922613210742</c:v>
                </c:pt>
                <c:pt idx="281">
                  <c:v>5.252968959104428</c:v>
                </c:pt>
                <c:pt idx="282">
                  <c:v>5.2650153049981219</c:v>
                </c:pt>
                <c:pt idx="283">
                  <c:v>5.2770616508918078</c:v>
                </c:pt>
                <c:pt idx="284">
                  <c:v>5.2891079967854928</c:v>
                </c:pt>
                <c:pt idx="285">
                  <c:v>5.3011543426791734</c:v>
                </c:pt>
                <c:pt idx="286">
                  <c:v>5.3132006885728673</c:v>
                </c:pt>
                <c:pt idx="287">
                  <c:v>5.3252470344665515</c:v>
                </c:pt>
                <c:pt idx="288">
                  <c:v>5.3372933803602383</c:v>
                </c:pt>
                <c:pt idx="289">
                  <c:v>5.3493397262539188</c:v>
                </c:pt>
                <c:pt idx="290">
                  <c:v>5.361386072147611</c:v>
                </c:pt>
                <c:pt idx="291">
                  <c:v>5.3734324180412969</c:v>
                </c:pt>
                <c:pt idx="292">
                  <c:v>5.3854787639349837</c:v>
                </c:pt>
                <c:pt idx="293">
                  <c:v>5.3975251098286643</c:v>
                </c:pt>
                <c:pt idx="294">
                  <c:v>5.4095714557223555</c:v>
                </c:pt>
                <c:pt idx="295">
                  <c:v>5.4216178016160423</c:v>
                </c:pt>
                <c:pt idx="296">
                  <c:v>5.4336641475097291</c:v>
                </c:pt>
                <c:pt idx="297">
                  <c:v>5.4457104934034097</c:v>
                </c:pt>
                <c:pt idx="298">
                  <c:v>5.457756839297101</c:v>
                </c:pt>
                <c:pt idx="299">
                  <c:v>5.4698031851907878</c:v>
                </c:pt>
                <c:pt idx="300">
                  <c:v>5.4818495310844746</c:v>
                </c:pt>
                <c:pt idx="301">
                  <c:v>5.4938958769781552</c:v>
                </c:pt>
                <c:pt idx="302">
                  <c:v>5.5059422228718464</c:v>
                </c:pt>
                <c:pt idx="303">
                  <c:v>5.5179885687655332</c:v>
                </c:pt>
                <c:pt idx="304">
                  <c:v>5.53003491465922</c:v>
                </c:pt>
                <c:pt idx="305">
                  <c:v>5.5420812605528997</c:v>
                </c:pt>
                <c:pt idx="306">
                  <c:v>5.5541276064465919</c:v>
                </c:pt>
                <c:pt idx="307">
                  <c:v>5.5661739523402787</c:v>
                </c:pt>
                <c:pt idx="308">
                  <c:v>5.5782202982339646</c:v>
                </c:pt>
                <c:pt idx="309">
                  <c:v>5.5902666441276514</c:v>
                </c:pt>
                <c:pt idx="310">
                  <c:v>5.6023129900213373</c:v>
                </c:pt>
                <c:pt idx="311">
                  <c:v>5.6143593359150241</c:v>
                </c:pt>
                <c:pt idx="312">
                  <c:v>5.62640568180871</c:v>
                </c:pt>
                <c:pt idx="313">
                  <c:v>5.638452027702396</c:v>
                </c:pt>
                <c:pt idx="314">
                  <c:v>5.6504983735960828</c:v>
                </c:pt>
                <c:pt idx="315">
                  <c:v>5.6625447194897687</c:v>
                </c:pt>
                <c:pt idx="316">
                  <c:v>5.6745910653834555</c:v>
                </c:pt>
                <c:pt idx="317">
                  <c:v>5.6866374112771414</c:v>
                </c:pt>
                <c:pt idx="318">
                  <c:v>5.6986837571708282</c:v>
                </c:pt>
                <c:pt idx="319">
                  <c:v>5.7107301030645141</c:v>
                </c:pt>
                <c:pt idx="320">
                  <c:v>5.7227764489582</c:v>
                </c:pt>
                <c:pt idx="321">
                  <c:v>5.7348227948518868</c:v>
                </c:pt>
                <c:pt idx="322">
                  <c:v>5.7468691407455736</c:v>
                </c:pt>
                <c:pt idx="323">
                  <c:v>5.7589154866392578</c:v>
                </c:pt>
                <c:pt idx="324">
                  <c:v>5.7709618325329455</c:v>
                </c:pt>
                <c:pt idx="325">
                  <c:v>5.7830081784266323</c:v>
                </c:pt>
                <c:pt idx="326">
                  <c:v>5.7950545243203191</c:v>
                </c:pt>
                <c:pt idx="327">
                  <c:v>5.8071008702140032</c:v>
                </c:pt>
                <c:pt idx="328">
                  <c:v>5.8191472161076909</c:v>
                </c:pt>
                <c:pt idx="329">
                  <c:v>5.8311935620013777</c:v>
                </c:pt>
                <c:pt idx="330">
                  <c:v>5.8432399078950636</c:v>
                </c:pt>
                <c:pt idx="331">
                  <c:v>5.8552862537887487</c:v>
                </c:pt>
                <c:pt idx="332">
                  <c:v>5.8673325996824355</c:v>
                </c:pt>
                <c:pt idx="333">
                  <c:v>5.8793789455761232</c:v>
                </c:pt>
                <c:pt idx="334">
                  <c:v>5.8914252914698082</c:v>
                </c:pt>
                <c:pt idx="335">
                  <c:v>5.9034716373634941</c:v>
                </c:pt>
                <c:pt idx="336">
                  <c:v>5.9155179832571809</c:v>
                </c:pt>
                <c:pt idx="337">
                  <c:v>5.9275643291508668</c:v>
                </c:pt>
                <c:pt idx="338">
                  <c:v>5.9396106750445528</c:v>
                </c:pt>
                <c:pt idx="339">
                  <c:v>5.9516570209382396</c:v>
                </c:pt>
                <c:pt idx="340">
                  <c:v>5.9637033668319264</c:v>
                </c:pt>
                <c:pt idx="341">
                  <c:v>5.9757497127256123</c:v>
                </c:pt>
                <c:pt idx="342">
                  <c:v>5.9877960586192982</c:v>
                </c:pt>
                <c:pt idx="343">
                  <c:v>5.999842404512985</c:v>
                </c:pt>
                <c:pt idx="344">
                  <c:v>6.0118887504066709</c:v>
                </c:pt>
                <c:pt idx="345">
                  <c:v>6.0239350963003577</c:v>
                </c:pt>
                <c:pt idx="346">
                  <c:v>6.0359814421940436</c:v>
                </c:pt>
                <c:pt idx="347">
                  <c:v>6.0480277880877304</c:v>
                </c:pt>
                <c:pt idx="348">
                  <c:v>6.0600741339814164</c:v>
                </c:pt>
                <c:pt idx="349">
                  <c:v>6.0721204798751023</c:v>
                </c:pt>
                <c:pt idx="350">
                  <c:v>6.0841668257687891</c:v>
                </c:pt>
                <c:pt idx="351">
                  <c:v>6.0962131716624759</c:v>
                </c:pt>
                <c:pt idx="352">
                  <c:v>6.1082595175561618</c:v>
                </c:pt>
                <c:pt idx="353">
                  <c:v>6.1203058634498477</c:v>
                </c:pt>
                <c:pt idx="354">
                  <c:v>6.1323522093435345</c:v>
                </c:pt>
                <c:pt idx="355">
                  <c:v>6.1443985552372213</c:v>
                </c:pt>
                <c:pt idx="356">
                  <c:v>6.1564449011309064</c:v>
                </c:pt>
                <c:pt idx="357">
                  <c:v>6.1684912470245932</c:v>
                </c:pt>
                <c:pt idx="358">
                  <c:v>6.18053759291828</c:v>
                </c:pt>
                <c:pt idx="359">
                  <c:v>6.1925839388119659</c:v>
                </c:pt>
                <c:pt idx="360">
                  <c:v>6.2046302847056518</c:v>
                </c:pt>
                <c:pt idx="361">
                  <c:v>6.2166766305993386</c:v>
                </c:pt>
                <c:pt idx="362">
                  <c:v>6.2287229764930254</c:v>
                </c:pt>
                <c:pt idx="363">
                  <c:v>6.2407693223867104</c:v>
                </c:pt>
                <c:pt idx="364">
                  <c:v>6.2528156682803973</c:v>
                </c:pt>
                <c:pt idx="365">
                  <c:v>6.2648620141740841</c:v>
                </c:pt>
                <c:pt idx="366">
                  <c:v>6.27690836006777</c:v>
                </c:pt>
                <c:pt idx="367">
                  <c:v>6.2889547059614559</c:v>
                </c:pt>
                <c:pt idx="368">
                  <c:v>6.3010010518551427</c:v>
                </c:pt>
                <c:pt idx="369">
                  <c:v>6.3130473977488295</c:v>
                </c:pt>
                <c:pt idx="370">
                  <c:v>6.3250937436425154</c:v>
                </c:pt>
                <c:pt idx="371">
                  <c:v>6.3371400895362013</c:v>
                </c:pt>
                <c:pt idx="372">
                  <c:v>6.3491864354298881</c:v>
                </c:pt>
                <c:pt idx="373">
                  <c:v>6.3612327813235732</c:v>
                </c:pt>
                <c:pt idx="374">
                  <c:v>6.3732791272172609</c:v>
                </c:pt>
                <c:pt idx="375">
                  <c:v>6.3853254731109459</c:v>
                </c:pt>
                <c:pt idx="376">
                  <c:v>6.3973718190046336</c:v>
                </c:pt>
                <c:pt idx="377">
                  <c:v>6.4094181648983186</c:v>
                </c:pt>
                <c:pt idx="378">
                  <c:v>6.4214645107920045</c:v>
                </c:pt>
                <c:pt idx="379">
                  <c:v>6.4335108566856913</c:v>
                </c:pt>
                <c:pt idx="380">
                  <c:v>6.445557202579379</c:v>
                </c:pt>
                <c:pt idx="381">
                  <c:v>6.4576035484730641</c:v>
                </c:pt>
                <c:pt idx="382">
                  <c:v>6.46964989436675</c:v>
                </c:pt>
                <c:pt idx="383">
                  <c:v>6.4816962402604368</c:v>
                </c:pt>
                <c:pt idx="384">
                  <c:v>6.4937425861541236</c:v>
                </c:pt>
                <c:pt idx="385">
                  <c:v>6.5057889320478086</c:v>
                </c:pt>
                <c:pt idx="386">
                  <c:v>6.5178352779414954</c:v>
                </c:pt>
                <c:pt idx="387">
                  <c:v>6.5298816238351822</c:v>
                </c:pt>
                <c:pt idx="388">
                  <c:v>6.5419279697288681</c:v>
                </c:pt>
                <c:pt idx="389">
                  <c:v>6.5539743156225541</c:v>
                </c:pt>
                <c:pt idx="390">
                  <c:v>6.5660206615162409</c:v>
                </c:pt>
                <c:pt idx="391">
                  <c:v>6.5780670074099277</c:v>
                </c:pt>
                <c:pt idx="392">
                  <c:v>6.5901133533036127</c:v>
                </c:pt>
                <c:pt idx="393">
                  <c:v>6.6021596991972995</c:v>
                </c:pt>
                <c:pt idx="394">
                  <c:v>6.6142060450909863</c:v>
                </c:pt>
                <c:pt idx="395">
                  <c:v>6.6262523909846722</c:v>
                </c:pt>
                <c:pt idx="396">
                  <c:v>6.6382987368783581</c:v>
                </c:pt>
                <c:pt idx="397">
                  <c:v>6.6503450827720449</c:v>
                </c:pt>
                <c:pt idx="398">
                  <c:v>6.6623914286657318</c:v>
                </c:pt>
                <c:pt idx="399">
                  <c:v>6.6744377745594177</c:v>
                </c:pt>
                <c:pt idx="400">
                  <c:v>6.6864841204531036</c:v>
                </c:pt>
                <c:pt idx="401">
                  <c:v>6.6985304663467904</c:v>
                </c:pt>
                <c:pt idx="402">
                  <c:v>6.7105768122404763</c:v>
                </c:pt>
                <c:pt idx="403">
                  <c:v>6.7226231581341631</c:v>
                </c:pt>
                <c:pt idx="404">
                  <c:v>6.734669504027849</c:v>
                </c:pt>
                <c:pt idx="405">
                  <c:v>6.7467158499215358</c:v>
                </c:pt>
                <c:pt idx="406">
                  <c:v>6.7587621958152218</c:v>
                </c:pt>
                <c:pt idx="407">
                  <c:v>6.7708085417089077</c:v>
                </c:pt>
                <c:pt idx="408">
                  <c:v>6.7828548876025945</c:v>
                </c:pt>
                <c:pt idx="409">
                  <c:v>6.7949012334962813</c:v>
                </c:pt>
                <c:pt idx="410">
                  <c:v>6.8069475793899672</c:v>
                </c:pt>
                <c:pt idx="411">
                  <c:v>6.8189939252836531</c:v>
                </c:pt>
                <c:pt idx="412">
                  <c:v>6.8310402711773399</c:v>
                </c:pt>
                <c:pt idx="413">
                  <c:v>6.8430866170710258</c:v>
                </c:pt>
                <c:pt idx="414">
                  <c:v>6.8551329629647109</c:v>
                </c:pt>
                <c:pt idx="415">
                  <c:v>6.8671793088583986</c:v>
                </c:pt>
                <c:pt idx="416">
                  <c:v>6.8792256547520854</c:v>
                </c:pt>
                <c:pt idx="417">
                  <c:v>6.8912720006457713</c:v>
                </c:pt>
                <c:pt idx="418">
                  <c:v>6.9033183465394563</c:v>
                </c:pt>
                <c:pt idx="419">
                  <c:v>6.915364692433144</c:v>
                </c:pt>
                <c:pt idx="420">
                  <c:v>6.9274110383268308</c:v>
                </c:pt>
                <c:pt idx="421">
                  <c:v>6.9394573842205149</c:v>
                </c:pt>
                <c:pt idx="422">
                  <c:v>6.9515037301142018</c:v>
                </c:pt>
                <c:pt idx="423">
                  <c:v>6.9635500760078894</c:v>
                </c:pt>
                <c:pt idx="424">
                  <c:v>6.9755964219015762</c:v>
                </c:pt>
                <c:pt idx="425">
                  <c:v>6.9876427677952604</c:v>
                </c:pt>
                <c:pt idx="426">
                  <c:v>6.9996891136889472</c:v>
                </c:pt>
                <c:pt idx="427">
                  <c:v>7.011735459582634</c:v>
                </c:pt>
                <c:pt idx="428">
                  <c:v>7.0237818054763199</c:v>
                </c:pt>
                <c:pt idx="429">
                  <c:v>7.0358281513700058</c:v>
                </c:pt>
                <c:pt idx="430">
                  <c:v>7.0478744972636926</c:v>
                </c:pt>
                <c:pt idx="431">
                  <c:v>7.0599208431573786</c:v>
                </c:pt>
                <c:pt idx="432">
                  <c:v>7.0719671890510654</c:v>
                </c:pt>
                <c:pt idx="433">
                  <c:v>7.0840135349447513</c:v>
                </c:pt>
                <c:pt idx="434">
                  <c:v>7.0960598808384381</c:v>
                </c:pt>
                <c:pt idx="435">
                  <c:v>7.108106226732124</c:v>
                </c:pt>
                <c:pt idx="436">
                  <c:v>7.1201525726258108</c:v>
                </c:pt>
                <c:pt idx="437">
                  <c:v>7.1321989185194967</c:v>
                </c:pt>
                <c:pt idx="438">
                  <c:v>7.1442452644131826</c:v>
                </c:pt>
                <c:pt idx="439">
                  <c:v>7.1562916103068694</c:v>
                </c:pt>
                <c:pt idx="440">
                  <c:v>7.1683379562005554</c:v>
                </c:pt>
                <c:pt idx="441">
                  <c:v>7.1803843020942422</c:v>
                </c:pt>
                <c:pt idx="442">
                  <c:v>7.1924306479879281</c:v>
                </c:pt>
                <c:pt idx="443">
                  <c:v>7.204476993881614</c:v>
                </c:pt>
                <c:pt idx="444">
                  <c:v>7.2165233397753008</c:v>
                </c:pt>
                <c:pt idx="445">
                  <c:v>7.2285696856689876</c:v>
                </c:pt>
                <c:pt idx="446">
                  <c:v>7.2406160315626735</c:v>
                </c:pt>
                <c:pt idx="447">
                  <c:v>7.2526623774563594</c:v>
                </c:pt>
                <c:pt idx="448">
                  <c:v>7.2647087233500462</c:v>
                </c:pt>
                <c:pt idx="449">
                  <c:v>7.2767550692437331</c:v>
                </c:pt>
                <c:pt idx="450">
                  <c:v>7.288801415137419</c:v>
                </c:pt>
              </c:numCache>
            </c:numRef>
          </c:xVal>
          <c:yVal>
            <c:numRef>
              <c:f>fit_5NN_BCC!$H$19:$H$469</c:f>
              <c:numCache>
                <c:formatCode>0.0000</c:formatCode>
                <c:ptCount val="451"/>
                <c:pt idx="0">
                  <c:v>0.52930153093953969</c:v>
                </c:pt>
                <c:pt idx="1">
                  <c:v>-2.4864419068985122E-2</c:v>
                </c:pt>
                <c:pt idx="2">
                  <c:v>-0.55609535892267248</c:v>
                </c:pt>
                <c:pt idx="3">
                  <c:v>-1.065129902892674</c:v>
                </c:pt>
                <c:pt idx="4">
                  <c:v>-1.552684990259005</c:v>
                </c:pt>
                <c:pt idx="5">
                  <c:v>-2.0194564915237558</c:v>
                </c:pt>
                <c:pt idx="6">
                  <c:v>-2.4661197981882728</c:v>
                </c:pt>
                <c:pt idx="7">
                  <c:v>-2.8933303965296129</c:v>
                </c:pt>
                <c:pt idx="8">
                  <c:v>-3.3017244258001841</c:v>
                </c:pt>
                <c:pt idx="9">
                  <c:v>-3.6919192212635203</c:v>
                </c:pt>
                <c:pt idx="10">
                  <c:v>-4.0645138424683855</c:v>
                </c:pt>
                <c:pt idx="11">
                  <c:v>-4.4200895871529813</c:v>
                </c:pt>
                <c:pt idx="12">
                  <c:v>-4.7592104911607587</c:v>
                </c:pt>
                <c:pt idx="13">
                  <c:v>-5.0824238147395242</c:v>
                </c:pt>
                <c:pt idx="14">
                  <c:v>-5.3902605155857346</c:v>
                </c:pt>
                <c:pt idx="15">
                  <c:v>-5.6832357089865324</c:v>
                </c:pt>
                <c:pt idx="16">
                  <c:v>-5.9618491154028375</c:v>
                </c:pt>
                <c:pt idx="17">
                  <c:v>-6.226585495827889</c:v>
                </c:pt>
                <c:pt idx="18">
                  <c:v>-6.4779150752468739</c:v>
                </c:pt>
                <c:pt idx="19">
                  <c:v>-6.7162939545148239</c:v>
                </c:pt>
                <c:pt idx="20">
                  <c:v>-6.9421645109616383</c:v>
                </c:pt>
                <c:pt idx="21">
                  <c:v>-7.1559557880250564</c:v>
                </c:pt>
                <c:pt idx="22">
                  <c:v>-7.3580838742045014</c:v>
                </c:pt>
                <c:pt idx="23">
                  <c:v>-7.5489522716211219</c:v>
                </c:pt>
                <c:pt idx="24">
                  <c:v>-7.7289522544617846</c:v>
                </c:pt>
                <c:pt idx="25">
                  <c:v>-7.8984632175776603</c:v>
                </c:pt>
                <c:pt idx="26">
                  <c:v>-8.0578530155007737</c:v>
                </c:pt>
                <c:pt idx="27">
                  <c:v>-8.2074782921351606</c:v>
                </c:pt>
                <c:pt idx="28">
                  <c:v>-8.3476848013724023</c:v>
                </c:pt>
                <c:pt idx="29">
                  <c:v>-8.4788077188748883</c:v>
                </c:pt>
                <c:pt idx="30">
                  <c:v>-8.6011719452636193</c:v>
                </c:pt>
                <c:pt idx="31">
                  <c:v>-8.7150924009413693</c:v>
                </c:pt>
                <c:pt idx="32">
                  <c:v>-8.8208743127756826</c:v>
                </c:pt>
                <c:pt idx="33">
                  <c:v>-8.9188134928605312</c:v>
                </c:pt>
                <c:pt idx="34">
                  <c:v>-9.0091966095695586</c:v>
                </c:pt>
                <c:pt idx="35">
                  <c:v>-9.0923014511082947</c:v>
                </c:pt>
                <c:pt idx="36">
                  <c:v>-9.1683971817672489</c:v>
                </c:pt>
                <c:pt idx="37">
                  <c:v>-9.2377445910724951</c:v>
                </c:pt>
                <c:pt idx="38">
                  <c:v>-9.3005963360251229</c:v>
                </c:pt>
                <c:pt idx="39">
                  <c:v>-9.3571971766159816</c:v>
                </c:pt>
                <c:pt idx="40">
                  <c:v>-9.4077842047971298</c:v>
                </c:pt>
                <c:pt idx="41">
                  <c:v>-9.4525870670866965</c:v>
                </c:pt>
                <c:pt idx="42">
                  <c:v>-9.491828180979125</c:v>
                </c:pt>
                <c:pt idx="43">
                  <c:v>-9.5257229453282957</c:v>
                </c:pt>
                <c:pt idx="44">
                  <c:v>-9.5544799448665465</c:v>
                </c:pt>
                <c:pt idx="45">
                  <c:v>-9.578301149018305</c:v>
                </c:pt>
                <c:pt idx="46">
                  <c:v>-9.5973821051629251</c:v>
                </c:pt>
                <c:pt idx="47">
                  <c:v>-9.6119121264970708</c:v>
                </c:pt>
                <c:pt idx="48">
                  <c:v>-9.6220744746431848</c:v>
                </c:pt>
                <c:pt idx="49">
                  <c:v>-9.6280465371465933</c:v>
                </c:pt>
                <c:pt idx="50">
                  <c:v>-9.6300000000000008</c:v>
                </c:pt>
                <c:pt idx="51">
                  <c:v>-9.6281010153305662</c:v>
                </c:pt>
                <c:pt idx="52">
                  <c:v>-9.6225103643810233</c:v>
                </c:pt>
                <c:pt idx="53">
                  <c:v>-9.6133836159129107</c:v>
                </c:pt>
                <c:pt idx="54">
                  <c:v>-9.600871280156559</c:v>
                </c:pt>
                <c:pt idx="55">
                  <c:v>-9.5851189584291276</c:v>
                </c:pt>
                <c:pt idx="56">
                  <c:v>-9.5662674885388039</c:v>
                </c:pt>
                <c:pt idx="57">
                  <c:v>-9.5444530860901295</c:v>
                </c:pt>
                <c:pt idx="58">
                  <c:v>-9.5198074818023173</c:v>
                </c:pt>
                <c:pt idx="59">
                  <c:v>-9.4924580549495126</c:v>
                </c:pt>
                <c:pt idx="60">
                  <c:v>-9.4625279630289594</c:v>
                </c:pt>
                <c:pt idx="61">
                  <c:v>-9.4301362677603073</c:v>
                </c:pt>
                <c:pt idx="62">
                  <c:v>-9.3953980575164309</c:v>
                </c:pt>
                <c:pt idx="63">
                  <c:v>-9.3584245662835706</c:v>
                </c:pt>
                <c:pt idx="64">
                  <c:v>-9.3193232892458937</c:v>
                </c:pt>
                <c:pt idx="65">
                  <c:v>-9.278198095087058</c:v>
                </c:pt>
                <c:pt idx="66">
                  <c:v>-9.235149335098944</c:v>
                </c:pt>
                <c:pt idx="67">
                  <c:v>-9.1902739491852259</c:v>
                </c:pt>
                <c:pt idx="68">
                  <c:v>-9.1436655688451332</c:v>
                </c:pt>
                <c:pt idx="69">
                  <c:v>-9.0954146172205164</c:v>
                </c:pt>
                <c:pt idx="70">
                  <c:v>-9.0456084062870072</c:v>
                </c:pt>
                <c:pt idx="71">
                  <c:v>-8.9943312312679975</c:v>
                </c:pt>
                <c:pt idx="72">
                  <c:v>-8.9416644623479744</c:v>
                </c:pt>
                <c:pt idx="73">
                  <c:v>-8.8876866337597242</c:v>
                </c:pt>
                <c:pt idx="74">
                  <c:v>-8.8324735303179231</c:v>
                </c:pt>
                <c:pt idx="75">
                  <c:v>-8.7760982714696603</c:v>
                </c:pt>
                <c:pt idx="76">
                  <c:v>-8.7186313929305559</c:v>
                </c:pt>
                <c:pt idx="77">
                  <c:v>-8.6601409259733106</c:v>
                </c:pt>
                <c:pt idx="78">
                  <c:v>-8.6006924744336324</c:v>
                </c:pt>
                <c:pt idx="79">
                  <c:v>-8.5403492894968949</c:v>
                </c:pt>
                <c:pt idx="80">
                  <c:v>-8.4791723423270007</c:v>
                </c:pt>
                <c:pt idx="81">
                  <c:v>-8.4172203945973862</c:v>
                </c:pt>
                <c:pt idx="82">
                  <c:v>-8.3545500669824264</c:v>
                </c:pt>
                <c:pt idx="83">
                  <c:v>-8.2912159056659611</c:v>
                </c:pt>
                <c:pt idx="84">
                  <c:v>-8.2272704469220947</c:v>
                </c:pt>
                <c:pt idx="85">
                  <c:v>-8.1627642798219444</c:v>
                </c:pt>
                <c:pt idx="86">
                  <c:v>-8.0977461071185886</c:v>
                </c:pt>
                <c:pt idx="87">
                  <c:v>-8.0322628043609772</c:v>
                </c:pt>
                <c:pt idx="88">
                  <c:v>-7.9663594772863062</c:v>
                </c:pt>
                <c:pt idx="89">
                  <c:v>-7.9000795175388685</c:v>
                </c:pt>
                <c:pt idx="90">
                  <c:v>-7.8334646567622439</c:v>
                </c:pt>
                <c:pt idx="91">
                  <c:v>-7.7665550191102923</c:v>
                </c:pt>
                <c:pt idx="92">
                  <c:v>-7.6993891722212586</c:v>
                </c:pt>
                <c:pt idx="93">
                  <c:v>-7.6320041766980511</c:v>
                </c:pt>
                <c:pt idx="94">
                  <c:v>-7.5644356341366272</c:v>
                </c:pt>
                <c:pt idx="95">
                  <c:v>-7.4967177337431963</c:v>
                </c:pt>
                <c:pt idx="96">
                  <c:v>-7.428883297579957</c:v>
                </c:pt>
                <c:pt idx="97">
                  <c:v>-7.3609638244779054</c:v>
                </c:pt>
                <c:pt idx="98">
                  <c:v>-7.2929895326542189</c:v>
                </c:pt>
                <c:pt idx="99">
                  <c:v>-7.22498940107078</c:v>
                </c:pt>
                <c:pt idx="100">
                  <c:v>-7.1569912095692558</c:v>
                </c:pt>
                <c:pt idx="101">
                  <c:v>-7.0890215778173236</c:v>
                </c:pt>
                <c:pt idx="102">
                  <c:v>-7.0211060030996109</c:v>
                </c:pt>
                <c:pt idx="103">
                  <c:v>-6.9532688969859899</c:v>
                </c:pt>
                <c:pt idx="104">
                  <c:v>-6.8855336209090598</c:v>
                </c:pt>
                <c:pt idx="105">
                  <c:v>-6.8179225206816412</c:v>
                </c:pt>
                <c:pt idx="106">
                  <c:v>-6.7504569599843984</c:v>
                </c:pt>
                <c:pt idx="107">
                  <c:v>-6.6831573528527919</c:v>
                </c:pt>
                <c:pt idx="108">
                  <c:v>-6.6160431951917804</c:v>
                </c:pt>
                <c:pt idx="109">
                  <c:v>-6.5491330953459306</c:v>
                </c:pt>
                <c:pt idx="110">
                  <c:v>-6.4824448037518341</c:v>
                </c:pt>
                <c:pt idx="111">
                  <c:v>-6.4159952416989121</c:v>
                </c:pt>
                <c:pt idx="112">
                  <c:v>-6.3498005292241375</c:v>
                </c:pt>
                <c:pt idx="113">
                  <c:v>-6.283876012165285</c:v>
                </c:pt>
                <c:pt idx="114">
                  <c:v>-6.2182362883968398</c:v>
                </c:pt>
                <c:pt idx="115">
                  <c:v>-6.1528952332718845</c:v>
                </c:pt>
                <c:pt idx="116">
                  <c:v>-6.08786602429275</c:v>
                </c:pt>
                <c:pt idx="117">
                  <c:v>-6.0231611650324659</c:v>
                </c:pt>
                <c:pt idx="118">
                  <c:v>-5.9587925083285791</c:v>
                </c:pt>
                <c:pt idx="119">
                  <c:v>-5.8947712787701754</c:v>
                </c:pt>
                <c:pt idx="120">
                  <c:v>-5.8311080944984663</c:v>
                </c:pt>
                <c:pt idx="121">
                  <c:v>-5.7678129883406761</c:v>
                </c:pt>
                <c:pt idx="122">
                  <c:v>-5.7048954282964237</c:v>
                </c:pt>
                <c:pt idx="123">
                  <c:v>-5.6423643373953185</c:v>
                </c:pt>
                <c:pt idx="124">
                  <c:v>-5.5802281129438676</c:v>
                </c:pt>
                <c:pt idx="125">
                  <c:v>-5.5184946451793975</c:v>
                </c:pt>
                <c:pt idx="126">
                  <c:v>-5.4571713353481037</c:v>
                </c:pt>
                <c:pt idx="127">
                  <c:v>-5.3962651132239507</c:v>
                </c:pt>
                <c:pt idx="128">
                  <c:v>-5.3357824540846019</c:v>
                </c:pt>
                <c:pt idx="129">
                  <c:v>-5.2757293951601687</c:v>
                </c:pt>
                <c:pt idx="130">
                  <c:v>-5.2161115515700915</c:v>
                </c:pt>
                <c:pt idx="131">
                  <c:v>-5.1569341317630526</c:v>
                </c:pt>
                <c:pt idx="132">
                  <c:v>-5.0982019524743833</c:v>
                </c:pt>
                <c:pt idx="133">
                  <c:v>-5.0399194532150746</c:v>
                </c:pt>
                <c:pt idx="134">
                  <c:v>-4.9820907103060232</c:v>
                </c:pt>
                <c:pt idx="135">
                  <c:v>-4.9247194504708629</c:v>
                </c:pt>
                <c:pt idx="136">
                  <c:v>-4.8678090640002427</c:v>
                </c:pt>
                <c:pt idx="137">
                  <c:v>-4.8113626175001745</c:v>
                </c:pt>
                <c:pt idx="138">
                  <c:v>-4.7553828662366033</c:v>
                </c:pt>
                <c:pt idx="139">
                  <c:v>-4.6998722660881027</c:v>
                </c:pt>
                <c:pt idx="140">
                  <c:v>-4.6448329851182013</c:v>
                </c:pt>
                <c:pt idx="141">
                  <c:v>-4.5902669147785558</c:v>
                </c:pt>
                <c:pt idx="142">
                  <c:v>-4.536175680753856</c:v>
                </c:pt>
                <c:pt idx="143">
                  <c:v>-4.4825606534590507</c:v>
                </c:pt>
                <c:pt idx="144">
                  <c:v>-4.42942295819915</c:v>
                </c:pt>
                <c:pt idx="145">
                  <c:v>-4.3767634850016419</c:v>
                </c:pt>
                <c:pt idx="146">
                  <c:v>-4.3245828981311885</c:v>
                </c:pt>
                <c:pt idx="147">
                  <c:v>-4.2728816452960556</c:v>
                </c:pt>
                <c:pt idx="148">
                  <c:v>-4.2216599665554488</c:v>
                </c:pt>
                <c:pt idx="149">
                  <c:v>-4.1709179029366394</c:v>
                </c:pt>
                <c:pt idx="150">
                  <c:v>-4.1206553047705565</c:v>
                </c:pt>
                <c:pt idx="151">
                  <c:v>-4.0708718397542434</c:v>
                </c:pt>
                <c:pt idx="152">
                  <c:v>-4.0215670007483419</c:v>
                </c:pt>
                <c:pt idx="153">
                  <c:v>-3.9727401133175477</c:v>
                </c:pt>
                <c:pt idx="154">
                  <c:v>-3.9243903430217379</c:v>
                </c:pt>
                <c:pt idx="155">
                  <c:v>-3.8765167024652758</c:v>
                </c:pt>
                <c:pt idx="156">
                  <c:v>-3.8291180581117388</c:v>
                </c:pt>
                <c:pt idx="157">
                  <c:v>-3.7821931368711748</c:v>
                </c:pt>
                <c:pt idx="158">
                  <c:v>-3.7357405324667172</c:v>
                </c:pt>
                <c:pt idx="159">
                  <c:v>-3.6897587115872468</c:v>
                </c:pt>
                <c:pt idx="160">
                  <c:v>-3.6442460198325728</c:v>
                </c:pt>
                <c:pt idx="161">
                  <c:v>-3.5992006874574267</c:v>
                </c:pt>
                <c:pt idx="162">
                  <c:v>-3.5546208349203656</c:v>
                </c:pt>
                <c:pt idx="163">
                  <c:v>-3.5105044782435431</c:v>
                </c:pt>
                <c:pt idx="164">
                  <c:v>-3.4668495341890879</c:v>
                </c:pt>
                <c:pt idx="165">
                  <c:v>-3.4236538252577087</c:v>
                </c:pt>
                <c:pt idx="166">
                  <c:v>-3.3809150845149376</c:v>
                </c:pt>
                <c:pt idx="167">
                  <c:v>-3.3386309602503195</c:v>
                </c:pt>
                <c:pt idx="168">
                  <c:v>-3.296799020474646</c:v>
                </c:pt>
                <c:pt idx="169">
                  <c:v>-3.2554167572602331</c:v>
                </c:pt>
                <c:pt idx="170">
                  <c:v>-3.2144815909290596</c:v>
                </c:pt>
                <c:pt idx="171">
                  <c:v>-3.173990874093481</c:v>
                </c:pt>
                <c:pt idx="172">
                  <c:v>-3.1339418955540466</c:v>
                </c:pt>
                <c:pt idx="173">
                  <c:v>-3.0943318840588754</c:v>
                </c:pt>
                <c:pt idx="174">
                  <c:v>-3.0551580119288628</c:v>
                </c:pt>
                <c:pt idx="175">
                  <c:v>-3.0164173985529068</c:v>
                </c:pt>
                <c:pt idx="176">
                  <c:v>-2.9781071137571837</c:v>
                </c:pt>
                <c:pt idx="177">
                  <c:v>-2.9402241810524252</c:v>
                </c:pt>
                <c:pt idx="178">
                  <c:v>-2.9027655807629955</c:v>
                </c:pt>
                <c:pt idx="179">
                  <c:v>-2.8657282530414854</c:v>
                </c:pt>
                <c:pt idx="180">
                  <c:v>-2.8291091007724063</c:v>
                </c:pt>
                <c:pt idx="181">
                  <c:v>-2.7929049923684865</c:v>
                </c:pt>
                <c:pt idx="182">
                  <c:v>-2.7571127644629501</c:v>
                </c:pt>
                <c:pt idx="183">
                  <c:v>-2.7217292245010687</c:v>
                </c:pt>
                <c:pt idx="184">
                  <c:v>-2.6867511532341761</c:v>
                </c:pt>
                <c:pt idx="185">
                  <c:v>-2.6521753071192427</c:v>
                </c:pt>
                <c:pt idx="186">
                  <c:v>-2.6179984206270168</c:v>
                </c:pt>
                <c:pt idx="187">
                  <c:v>-2.5842172084616544</c:v>
                </c:pt>
                <c:pt idx="188">
                  <c:v>-2.5508283676946504</c:v>
                </c:pt>
                <c:pt idx="189">
                  <c:v>-2.5178285798158369</c:v>
                </c:pt>
                <c:pt idx="190">
                  <c:v>-2.4852145127041094</c:v>
                </c:pt>
                <c:pt idx="191">
                  <c:v>-2.452982822520458</c:v>
                </c:pt>
                <c:pt idx="192">
                  <c:v>-2.421130155525816</c:v>
                </c:pt>
                <c:pt idx="193">
                  <c:v>-2.3896531498261733</c:v>
                </c:pt>
                <c:pt idx="194">
                  <c:v>-2.3585484370472884</c:v>
                </c:pt>
                <c:pt idx="195">
                  <c:v>-2.3278126439413227</c:v>
                </c:pt>
                <c:pt idx="196">
                  <c:v>-2.297442393927589</c:v>
                </c:pt>
                <c:pt idx="197">
                  <c:v>-2.2674343085695976</c:v>
                </c:pt>
                <c:pt idx="198">
                  <c:v>-2.2377850089904658</c:v>
                </c:pt>
                <c:pt idx="199">
                  <c:v>-2.2084911172287383</c:v>
                </c:pt>
                <c:pt idx="200">
                  <c:v>-2.179549257536574</c:v>
                </c:pt>
                <c:pt idx="201">
                  <c:v>-2.1509560576222166</c:v>
                </c:pt>
                <c:pt idx="202">
                  <c:v>-2.1227081498385902</c:v>
                </c:pt>
                <c:pt idx="203">
                  <c:v>-2.0948021723198185</c:v>
                </c:pt>
                <c:pt idx="204">
                  <c:v>-2.067234770067409</c:v>
                </c:pt>
                <c:pt idx="205">
                  <c:v>-2.0400025959877905</c:v>
                </c:pt>
                <c:pt idx="206">
                  <c:v>-2.0131023118828355</c:v>
                </c:pt>
                <c:pt idx="207">
                  <c:v>-1.9865305893949528</c:v>
                </c:pt>
                <c:pt idx="208">
                  <c:v>-1.9602841109082982</c:v>
                </c:pt>
                <c:pt idx="209">
                  <c:v>-1.9343595704075847</c:v>
                </c:pt>
                <c:pt idx="210">
                  <c:v>-1.9087536742959417</c:v>
                </c:pt>
                <c:pt idx="211">
                  <c:v>-1.8834631421732217</c:v>
                </c:pt>
                <c:pt idx="212">
                  <c:v>-1.8584847075761188</c:v>
                </c:pt>
                <c:pt idx="213">
                  <c:v>-1.8338151186814085</c:v>
                </c:pt>
                <c:pt idx="214">
                  <c:v>-1.8094511389735881</c:v>
                </c:pt>
                <c:pt idx="215">
                  <c:v>-1.7853895478781585</c:v>
                </c:pt>
                <c:pt idx="216">
                  <c:v>-1.7616271413617357</c:v>
                </c:pt>
                <c:pt idx="217">
                  <c:v>-1.7381607325001656</c:v>
                </c:pt>
                <c:pt idx="218">
                  <c:v>-1.7149871520157571</c:v>
                </c:pt>
                <c:pt idx="219">
                  <c:v>-1.6921032487847318</c:v>
                </c:pt>
                <c:pt idx="220">
                  <c:v>-1.6695058903159408</c:v>
                </c:pt>
                <c:pt idx="221">
                  <c:v>-1.6471919632018779</c:v>
                </c:pt>
                <c:pt idx="222">
                  <c:v>-1.6251583735429762</c:v>
                </c:pt>
                <c:pt idx="223">
                  <c:v>-1.6034020473461552</c:v>
                </c:pt>
                <c:pt idx="224">
                  <c:v>-1.5819199308985352</c:v>
                </c:pt>
                <c:pt idx="225">
                  <c:v>-1.5607089911172398</c:v>
                </c:pt>
                <c:pt idx="226">
                  <c:v>-1.5397662158761454</c:v>
                </c:pt>
                <c:pt idx="227">
                  <c:v>-1.5190886143104259</c:v>
                </c:pt>
                <c:pt idx="228">
                  <c:v>-1.4986732170997137</c:v>
                </c:pt>
                <c:pt idx="229">
                  <c:v>-1.478517076730669</c:v>
                </c:pt>
                <c:pt idx="230">
                  <c:v>-1.4586172677397258</c:v>
                </c:pt>
                <c:pt idx="231">
                  <c:v>-1.4389708869367539</c:v>
                </c:pt>
                <c:pt idx="232">
                  <c:v>-1.4195750536103622</c:v>
                </c:pt>
                <c:pt idx="233">
                  <c:v>-1.4004269097155342</c:v>
                </c:pt>
                <c:pt idx="234">
                  <c:v>-1.381523620044276</c:v>
                </c:pt>
                <c:pt idx="235">
                  <c:v>-1.3628623723799214</c:v>
                </c:pt>
                <c:pt idx="236">
                  <c:v>-1.3444403776357348</c:v>
                </c:pt>
                <c:pt idx="237">
                  <c:v>-1.3262548699784162</c:v>
                </c:pt>
                <c:pt idx="238">
                  <c:v>-1.3083031069371025</c:v>
                </c:pt>
                <c:pt idx="239">
                  <c:v>-1.2905823694984355</c:v>
                </c:pt>
                <c:pt idx="240">
                  <c:v>-1.2730899621882557</c:v>
                </c:pt>
                <c:pt idx="241">
                  <c:v>-1.2558232131404492</c:v>
                </c:pt>
                <c:pt idx="242">
                  <c:v>-1.2387794741534726</c:v>
                </c:pt>
                <c:pt idx="243">
                  <c:v>-1.2219561207350542</c:v>
                </c:pt>
                <c:pt idx="244">
                  <c:v>-1.2053505521355576</c:v>
                </c:pt>
                <c:pt idx="245">
                  <c:v>-1.188960191370473</c:v>
                </c:pt>
                <c:pt idx="246">
                  <c:v>-1.1727824852324944</c:v>
                </c:pt>
                <c:pt idx="247">
                  <c:v>-1.1568149042936182</c:v>
                </c:pt>
                <c:pt idx="248">
                  <c:v>-1.1410549428976868</c:v>
                </c:pt>
                <c:pt idx="249">
                  <c:v>-1.1255001191437866</c:v>
                </c:pt>
                <c:pt idx="250">
                  <c:v>-1.1101479748608973</c:v>
                </c:pt>
                <c:pt idx="251">
                  <c:v>-1.0949960755741788</c:v>
                </c:pt>
                <c:pt idx="252">
                  <c:v>-1.0800420104632522</c:v>
                </c:pt>
                <c:pt idx="253">
                  <c:v>-1.0652833923128531</c:v>
                </c:pt>
                <c:pt idx="254">
                  <c:v>-1.0507178574561797</c:v>
                </c:pt>
                <c:pt idx="255">
                  <c:v>-1.0363430657112898</c:v>
                </c:pt>
                <c:pt idx="256">
                  <c:v>-1.0221567003108512</c:v>
                </c:pt>
                <c:pt idx="257">
                  <c:v>-1.008156467825573</c:v>
                </c:pt>
                <c:pt idx="258">
                  <c:v>-0.99434009808159984</c:v>
                </c:pt>
                <c:pt idx="259">
                  <c:v>-0.98070534407217436</c:v>
                </c:pt>
                <c:pt idx="260">
                  <c:v>-0.9672499818638739</c:v>
                </c:pt>
                <c:pt idx="261">
                  <c:v>-0.95397181049756408</c:v>
                </c:pt>
                <c:pt idx="262">
                  <c:v>-0.94086865188455937</c:v>
                </c:pt>
                <c:pt idx="263">
                  <c:v>-0.92793835069801023</c:v>
                </c:pt>
                <c:pt idx="264">
                  <c:v>-0.91517877425992478</c:v>
                </c:pt>
                <c:pt idx="265">
                  <c:v>-0.90258781242390718</c:v>
                </c:pt>
                <c:pt idx="266">
                  <c:v>-0.89016337745404117</c:v>
                </c:pt>
                <c:pt idx="267">
                  <c:v>-0.87790340389993016</c:v>
                </c:pt>
                <c:pt idx="268">
                  <c:v>-0.86580584846826125</c:v>
                </c:pt>
                <c:pt idx="269">
                  <c:v>-0.85386868989094422</c:v>
                </c:pt>
                <c:pt idx="270">
                  <c:v>-0.8420899287902166</c:v>
                </c:pt>
                <c:pt idx="271">
                  <c:v>-0.83046758754070926</c:v>
                </c:pt>
                <c:pt idx="272">
                  <c:v>-0.81899971012879969</c:v>
                </c:pt>
                <c:pt idx="273">
                  <c:v>-0.8076843620092844</c:v>
                </c:pt>
                <c:pt idx="274">
                  <c:v>-0.7965196299597278</c:v>
                </c:pt>
                <c:pt idx="275">
                  <c:v>-0.78550362193246126</c:v>
                </c:pt>
                <c:pt idx="276">
                  <c:v>-0.77463446690453008</c:v>
                </c:pt>
                <c:pt idx="277">
                  <c:v>-0.7639103147256</c:v>
                </c:pt>
                <c:pt idx="278">
                  <c:v>-0.75332933596415375</c:v>
                </c:pt>
                <c:pt idx="279">
                  <c:v>-0.74288972175192325</c:v>
                </c:pt>
                <c:pt idx="280">
                  <c:v>-0.73258968362684895</c:v>
                </c:pt>
                <c:pt idx="281">
                  <c:v>-0.72242745337453707</c:v>
                </c:pt>
                <c:pt idx="282">
                  <c:v>-0.71240128286853277</c:v>
                </c:pt>
                <c:pt idx="283">
                  <c:v>-0.70250944390936587</c:v>
                </c:pt>
                <c:pt idx="284">
                  <c:v>-0.69275022806252518</c:v>
                </c:pt>
                <c:pt idx="285">
                  <c:v>-0.68312194649554014</c:v>
                </c:pt>
                <c:pt idx="286">
                  <c:v>-0.67362292981416505</c:v>
                </c:pt>
                <c:pt idx="287">
                  <c:v>-0.66425152789790742</c:v>
                </c:pt>
                <c:pt idx="288">
                  <c:v>-0.65500610973481743</c:v>
                </c:pt>
                <c:pt idx="289">
                  <c:v>-0.64588506325581097</c:v>
                </c:pt>
                <c:pt idx="290">
                  <c:v>-0.63688679516848068</c:v>
                </c:pt>
                <c:pt idx="291">
                  <c:v>-0.62800973079060429</c:v>
                </c:pt>
                <c:pt idx="292">
                  <c:v>-0.61925231388328494</c:v>
                </c:pt>
                <c:pt idx="293">
                  <c:v>-0.61061300648394579</c:v>
                </c:pt>
                <c:pt idx="294">
                  <c:v>-0.60209028873914905</c:v>
                </c:pt>
                <c:pt idx="295">
                  <c:v>-0.59368265873741466</c:v>
                </c:pt>
                <c:pt idx="296">
                  <c:v>-0.58538863234197402</c:v>
                </c:pt>
                <c:pt idx="297">
                  <c:v>-0.57720674302365982</c:v>
                </c:pt>
                <c:pt idx="298">
                  <c:v>-0.56913554169389324</c:v>
                </c:pt>
                <c:pt idx="299">
                  <c:v>-0.56117359653793286</c:v>
                </c:pt>
                <c:pt idx="300">
                  <c:v>-0.55331949284830695</c:v>
                </c:pt>
                <c:pt idx="301">
                  <c:v>-0.54557183285862143</c:v>
                </c:pt>
                <c:pt idx="302">
                  <c:v>-0.53792923557769201</c:v>
                </c:pt>
                <c:pt idx="303">
                  <c:v>-0.53039033662415691</c:v>
                </c:pt>
                <c:pt idx="304">
                  <c:v>-0.52295378806147941</c:v>
                </c:pt>
                <c:pt idx="305">
                  <c:v>-0.51561825823352447</c:v>
                </c:pt>
                <c:pt idx="306">
                  <c:v>-0.50838243160065155</c:v>
                </c:pt>
                <c:pt idx="307">
                  <c:v>-0.5012450085764607</c:v>
                </c:pt>
                <c:pt idx="308">
                  <c:v>-0.49420470536510874</c:v>
                </c:pt>
                <c:pt idx="309">
                  <c:v>-0.48726025379935256</c:v>
                </c:pt>
                <c:pt idx="310">
                  <c:v>-0.4804104011792884</c:v>
                </c:pt>
                <c:pt idx="311">
                  <c:v>-0.47365391011183589</c:v>
                </c:pt>
                <c:pt idx="312">
                  <c:v>-0.46698955835100575</c:v>
                </c:pt>
                <c:pt idx="313">
                  <c:v>-0.4604161386389729</c:v>
                </c:pt>
                <c:pt idx="314">
                  <c:v>-0.45393245854799041</c:v>
                </c:pt>
                <c:pt idx="315">
                  <c:v>-0.44753734032316889</c:v>
                </c:pt>
                <c:pt idx="316">
                  <c:v>-0.44122962072614452</c:v>
                </c:pt>
                <c:pt idx="317">
                  <c:v>-0.43500815087966793</c:v>
                </c:pt>
                <c:pt idx="318">
                  <c:v>-0.42887179611312509</c:v>
                </c:pt>
                <c:pt idx="319">
                  <c:v>-0.42281943580902481</c:v>
                </c:pt>
                <c:pt idx="320">
                  <c:v>-0.41684996325046114</c:v>
                </c:pt>
                <c:pt idx="321">
                  <c:v>-0.41096228546957925</c:v>
                </c:pt>
                <c:pt idx="322">
                  <c:v>-0.40515532309705449</c:v>
                </c:pt>
                <c:pt idx="323">
                  <c:v>-0.39942801021260899</c:v>
                </c:pt>
                <c:pt idx="324">
                  <c:v>-0.3937792941965722</c:v>
                </c:pt>
                <c:pt idx="325">
                  <c:v>-0.38820813558251049</c:v>
                </c:pt>
                <c:pt idx="326">
                  <c:v>-0.38271350791092712</c:v>
                </c:pt>
                <c:pt idx="327">
                  <c:v>-0.37729439758405608</c:v>
                </c:pt>
                <c:pt idx="328">
                  <c:v>-0.3719498037217524</c:v>
                </c:pt>
                <c:pt idx="329">
                  <c:v>-0.36667873801849515</c:v>
                </c:pt>
                <c:pt idx="330">
                  <c:v>-0.3614802246015078</c:v>
                </c:pt>
                <c:pt idx="331">
                  <c:v>-0.3563532998900103</c:v>
                </c:pt>
                <c:pt idx="332">
                  <c:v>-0.35129701245560324</c:v>
                </c:pt>
                <c:pt idx="333">
                  <c:v>-0.34631042288379932</c:v>
                </c:pt>
                <c:pt idx="334">
                  <c:v>-0.34139260363669988</c:v>
                </c:pt>
                <c:pt idx="335">
                  <c:v>-0.33654263891683062</c:v>
                </c:pt>
                <c:pt idx="336">
                  <c:v>-0.33175962453213248</c:v>
                </c:pt>
                <c:pt idx="337">
                  <c:v>-0.32704266776212004</c:v>
                </c:pt>
                <c:pt idx="338">
                  <c:v>-0.32239088722520354</c:v>
                </c:pt>
                <c:pt idx="339">
                  <c:v>-0.31780341274718338</c:v>
                </c:pt>
                <c:pt idx="340">
                  <c:v>-0.31327938523091592</c:v>
                </c:pt>
                <c:pt idx="341">
                  <c:v>-0.30881795652715133</c:v>
                </c:pt>
                <c:pt idx="342">
                  <c:v>-0.30441828930654985</c:v>
                </c:pt>
                <c:pt idx="343">
                  <c:v>-0.30007955693286897</c:v>
                </c:pt>
                <c:pt idx="344">
                  <c:v>-0.29580094333733048</c:v>
                </c:pt>
                <c:pt idx="345">
                  <c:v>-0.291581642894159</c:v>
                </c:pt>
                <c:pt idx="346">
                  <c:v>-0.2874208602972973</c:v>
                </c:pt>
                <c:pt idx="347">
                  <c:v>-0.28331781043829268</c:v>
                </c:pt>
                <c:pt idx="348">
                  <c:v>-0.27927171828535596</c:v>
                </c:pt>
                <c:pt idx="349">
                  <c:v>-0.27528181876358848</c:v>
                </c:pt>
                <c:pt idx="350">
                  <c:v>-0.27134735663637632</c:v>
                </c:pt>
                <c:pt idx="351">
                  <c:v>-0.2674675863879476</c:v>
                </c:pt>
                <c:pt idx="352">
                  <c:v>-0.26364177210709155</c:v>
                </c:pt>
                <c:pt idx="353">
                  <c:v>-0.25986918737203213</c:v>
                </c:pt>
                <c:pt idx="354">
                  <c:v>-0.25614911513645811</c:v>
                </c:pt>
                <c:pt idx="355">
                  <c:v>-0.25248084761669815</c:v>
                </c:pt>
                <c:pt idx="356">
                  <c:v>-0.2488636861800444</c:v>
                </c:pt>
                <c:pt idx="357">
                  <c:v>-0.24529694123421211</c:v>
                </c:pt>
                <c:pt idx="358">
                  <c:v>-0.24177993211793739</c:v>
                </c:pt>
                <c:pt idx="359">
                  <c:v>-0.23831198699270148</c:v>
                </c:pt>
                <c:pt idx="360">
                  <c:v>-0.2348924427355821</c:v>
                </c:pt>
                <c:pt idx="361">
                  <c:v>-0.2315206448332206</c:v>
                </c:pt>
                <c:pt idx="362">
                  <c:v>-0.22819594727690412</c:v>
                </c:pt>
                <c:pt idx="363">
                  <c:v>-0.22491771245875225</c:v>
                </c:pt>
                <c:pt idx="364">
                  <c:v>-0.22168531106900541</c:v>
                </c:pt>
                <c:pt idx="365">
                  <c:v>-0.21849812199440663</c:v>
                </c:pt>
                <c:pt idx="366">
                  <c:v>-0.21535553221767031</c:v>
                </c:pt>
                <c:pt idx="367">
                  <c:v>-0.21225693671803247</c:v>
                </c:pt>
                <c:pt idx="368">
                  <c:v>-0.20920173837287304</c:v>
                </c:pt>
                <c:pt idx="369">
                  <c:v>-0.2061893478604071</c:v>
                </c:pt>
                <c:pt idx="370">
                  <c:v>-0.20321918356343316</c:v>
                </c:pt>
                <c:pt idx="371">
                  <c:v>-0.2002906714741359</c:v>
                </c:pt>
                <c:pt idx="372">
                  <c:v>-0.19740324509993204</c:v>
                </c:pt>
                <c:pt idx="373">
                  <c:v>-0.19455634537035499</c:v>
                </c:pt>
                <c:pt idx="374">
                  <c:v>-0.19174942054496805</c:v>
                </c:pt>
                <c:pt idx="375">
                  <c:v>-0.18898192612230144</c:v>
                </c:pt>
                <c:pt idx="376">
                  <c:v>-0.18625332474980161</c:v>
                </c:pt>
                <c:pt idx="377">
                  <c:v>-0.18356308613478972</c:v>
                </c:pt>
                <c:pt idx="378">
                  <c:v>-0.18091068695641635</c:v>
                </c:pt>
                <c:pt idx="379">
                  <c:v>-0.17829561077860936</c:v>
                </c:pt>
                <c:pt idx="380">
                  <c:v>-0.1757173479640026</c:v>
                </c:pt>
                <c:pt idx="381">
                  <c:v>-0.17317539558884115</c:v>
                </c:pt>
                <c:pt idx="382">
                  <c:v>-0.17066925735885174</c:v>
                </c:pt>
                <c:pt idx="383">
                  <c:v>-0.16819844352607333</c:v>
                </c:pt>
                <c:pt idx="384">
                  <c:v>-0.16576247080663634</c:v>
                </c:pt>
                <c:pt idx="385">
                  <c:v>-0.16336086229948604</c:v>
                </c:pt>
                <c:pt idx="386">
                  <c:v>-0.16099314740603848</c:v>
                </c:pt>
                <c:pt idx="387">
                  <c:v>-0.15865886175076327</c:v>
                </c:pt>
                <c:pt idx="388">
                  <c:v>-0.15635754710268293</c:v>
                </c:pt>
                <c:pt idx="389">
                  <c:v>-0.15408875129778274</c:v>
                </c:pt>
                <c:pt idx="390">
                  <c:v>-0.15185202816232088</c:v>
                </c:pt>
                <c:pt idx="391">
                  <c:v>-0.14964693743703134</c:v>
                </c:pt>
                <c:pt idx="392">
                  <c:v>-0.14747304470221204</c:v>
                </c:pt>
                <c:pt idx="393">
                  <c:v>-0.14532992130368824</c:v>
                </c:pt>
                <c:pt idx="394">
                  <c:v>-0.14321714427964499</c:v>
                </c:pt>
                <c:pt idx="395">
                  <c:v>-0.14113429628831844</c:v>
                </c:pt>
                <c:pt idx="396">
                  <c:v>-0.13908096553653973</c:v>
                </c:pt>
                <c:pt idx="397">
                  <c:v>-0.1370567457091206</c:v>
                </c:pt>
                <c:pt idx="398">
                  <c:v>-0.13506123589907623</c:v>
                </c:pt>
                <c:pt idx="399">
                  <c:v>-0.13309404053867305</c:v>
                </c:pt>
                <c:pt idx="400">
                  <c:v>-0.13115476933129661</c:v>
                </c:pt>
                <c:pt idx="401">
                  <c:v>-0.12924303718412947</c:v>
                </c:pt>
                <c:pt idx="402">
                  <c:v>-0.12735846414163207</c:v>
                </c:pt>
                <c:pt idx="403">
                  <c:v>-0.12550067531981754</c:v>
                </c:pt>
                <c:pt idx="404">
                  <c:v>-0.12366930084131365</c:v>
                </c:pt>
                <c:pt idx="405">
                  <c:v>-0.12186397577120228</c:v>
                </c:pt>
                <c:pt idx="406">
                  <c:v>-0.12008434005363051</c:v>
                </c:pt>
                <c:pt idx="407">
                  <c:v>-0.11833003844918293</c:v>
                </c:pt>
                <c:pt idx="408">
                  <c:v>-0.11660072047300975</c:v>
                </c:pt>
                <c:pt idx="409">
                  <c:v>-0.11489604033370068</c:v>
                </c:pt>
                <c:pt idx="410">
                  <c:v>-0.11321565687289879</c:v>
                </c:pt>
                <c:pt idx="411">
                  <c:v>-0.11155923350564441</c:v>
                </c:pt>
                <c:pt idx="412">
                  <c:v>-0.10992643816144358</c:v>
                </c:pt>
                <c:pt idx="413">
                  <c:v>-0.10831694322605141</c:v>
                </c:pt>
                <c:pt idx="414">
                  <c:v>-0.10673042548396397</c:v>
                </c:pt>
                <c:pt idx="415">
                  <c:v>-0.10516656606161105</c:v>
                </c:pt>
                <c:pt idx="416">
                  <c:v>-0.10362505037124109</c:v>
                </c:pt>
                <c:pt idx="417">
                  <c:v>-0.10210556805549255</c:v>
                </c:pt>
                <c:pt idx="418">
                  <c:v>-0.10060781293264261</c:v>
                </c:pt>
                <c:pt idx="419">
                  <c:v>-9.9131482942527299E-2</c:v>
                </c:pt>
                <c:pt idx="420">
                  <c:v>-9.7676280093124165E-2</c:v>
                </c:pt>
                <c:pt idx="421">
                  <c:v>-9.6241910407792008E-2</c:v>
                </c:pt>
                <c:pt idx="422">
                  <c:v>-9.48280838731584E-2</c:v>
                </c:pt>
                <c:pt idx="423">
                  <c:v>-9.3434514387650075E-2</c:v>
                </c:pt>
                <c:pt idx="424">
                  <c:v>-9.2060919710656525E-2</c:v>
                </c:pt>
                <c:pt idx="425">
                  <c:v>-9.0707021412322758E-2</c:v>
                </c:pt>
                <c:pt idx="426">
                  <c:v>-8.9372544823960745E-2</c:v>
                </c:pt>
                <c:pt idx="427">
                  <c:v>-8.8057218989076147E-2</c:v>
                </c:pt>
                <c:pt idx="428">
                  <c:v>-8.6760776615000229E-2</c:v>
                </c:pt>
                <c:pt idx="429">
                  <c:v>-8.5482954025122779E-2</c:v>
                </c:pt>
                <c:pt idx="430">
                  <c:v>-8.4223491111717133E-2</c:v>
                </c:pt>
                <c:pt idx="431">
                  <c:v>-8.2982131289352321E-2</c:v>
                </c:pt>
                <c:pt idx="432">
                  <c:v>-8.1758621448884058E-2</c:v>
                </c:pt>
                <c:pt idx="433">
                  <c:v>-8.0552711912019653E-2</c:v>
                </c:pt>
                <c:pt idx="434">
                  <c:v>-7.9364156386448503E-2</c:v>
                </c:pt>
                <c:pt idx="435">
                  <c:v>-7.8192711921533459E-2</c:v>
                </c:pt>
                <c:pt idx="436">
                  <c:v>-7.7038138864554975E-2</c:v>
                </c:pt>
                <c:pt idx="437">
                  <c:v>-7.5900200817503191E-2</c:v>
                </c:pt>
                <c:pt idx="438">
                  <c:v>-7.4778664594410196E-2</c:v>
                </c:pt>
                <c:pt idx="439">
                  <c:v>-7.3673300179217333E-2</c:v>
                </c:pt>
                <c:pt idx="440">
                  <c:v>-7.2583880684170959E-2</c:v>
                </c:pt>
                <c:pt idx="441">
                  <c:v>-7.1510182308740108E-2</c:v>
                </c:pt>
                <c:pt idx="442">
                  <c:v>-7.0451984299050766E-2</c:v>
                </c:pt>
                <c:pt idx="443">
                  <c:v>-6.9409068907829913E-2</c:v>
                </c:pt>
                <c:pt idx="444">
                  <c:v>-6.8381221354854152E-2</c:v>
                </c:pt>
                <c:pt idx="445">
                  <c:v>-6.7368229787896194E-2</c:v>
                </c:pt>
                <c:pt idx="446">
                  <c:v>-6.6369885244164192E-2</c:v>
                </c:pt>
                <c:pt idx="447">
                  <c:v>-6.5385981612227306E-2</c:v>
                </c:pt>
                <c:pt idx="448">
                  <c:v>-6.4416315594422555E-2</c:v>
                </c:pt>
                <c:pt idx="449">
                  <c:v>-6.3460686669736449E-2</c:v>
                </c:pt>
                <c:pt idx="450">
                  <c:v>-6.2518897057156603E-2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fit_5NN_BCC!$K$18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1.8679457629785796</c:v>
                </c:pt>
                <c:pt idx="1">
                  <c:v>1.879992108872266</c:v>
                </c:pt>
                <c:pt idx="2">
                  <c:v>1.8920384547659523</c:v>
                </c:pt>
                <c:pt idx="3">
                  <c:v>1.9040848006596387</c:v>
                </c:pt>
                <c:pt idx="4">
                  <c:v>1.9161311465533251</c:v>
                </c:pt>
                <c:pt idx="5">
                  <c:v>1.9281774924470112</c:v>
                </c:pt>
                <c:pt idx="6">
                  <c:v>1.9402238383406976</c:v>
                </c:pt>
                <c:pt idx="7">
                  <c:v>1.9522701842343839</c:v>
                </c:pt>
                <c:pt idx="8">
                  <c:v>1.9643165301280703</c:v>
                </c:pt>
                <c:pt idx="9">
                  <c:v>1.9763628760217564</c:v>
                </c:pt>
                <c:pt idx="10">
                  <c:v>1.9884092219154428</c:v>
                </c:pt>
                <c:pt idx="11">
                  <c:v>2.0004555678091291</c:v>
                </c:pt>
                <c:pt idx="12">
                  <c:v>2.0125019137028155</c:v>
                </c:pt>
                <c:pt idx="13">
                  <c:v>2.0245482595965019</c:v>
                </c:pt>
                <c:pt idx="14">
                  <c:v>2.0365946054901882</c:v>
                </c:pt>
                <c:pt idx="15">
                  <c:v>2.0486409513838741</c:v>
                </c:pt>
                <c:pt idx="16">
                  <c:v>2.0606872972775605</c:v>
                </c:pt>
                <c:pt idx="17">
                  <c:v>2.0727336431712469</c:v>
                </c:pt>
                <c:pt idx="18">
                  <c:v>2.0847799890649328</c:v>
                </c:pt>
                <c:pt idx="19">
                  <c:v>2.0968263349586191</c:v>
                </c:pt>
                <c:pt idx="20">
                  <c:v>2.1088726808523055</c:v>
                </c:pt>
                <c:pt idx="21">
                  <c:v>2.1209190267459919</c:v>
                </c:pt>
                <c:pt idx="22">
                  <c:v>2.1329653726396782</c:v>
                </c:pt>
                <c:pt idx="23">
                  <c:v>2.1450117185333646</c:v>
                </c:pt>
                <c:pt idx="24">
                  <c:v>2.1570580644270509</c:v>
                </c:pt>
                <c:pt idx="25">
                  <c:v>2.1691044103207373</c:v>
                </c:pt>
                <c:pt idx="26">
                  <c:v>2.1811507562144237</c:v>
                </c:pt>
                <c:pt idx="27">
                  <c:v>2.19319710210811</c:v>
                </c:pt>
                <c:pt idx="28">
                  <c:v>2.2052434480017959</c:v>
                </c:pt>
                <c:pt idx="29">
                  <c:v>2.2172897938954832</c:v>
                </c:pt>
                <c:pt idx="30">
                  <c:v>2.2293361397891691</c:v>
                </c:pt>
                <c:pt idx="31">
                  <c:v>2.2413824856828555</c:v>
                </c:pt>
                <c:pt idx="32">
                  <c:v>2.2534288315765418</c:v>
                </c:pt>
                <c:pt idx="33">
                  <c:v>2.2654751774702282</c:v>
                </c:pt>
                <c:pt idx="34">
                  <c:v>2.2775215233639146</c:v>
                </c:pt>
                <c:pt idx="35">
                  <c:v>2.2895678692576005</c:v>
                </c:pt>
                <c:pt idx="36">
                  <c:v>2.3016142151512868</c:v>
                </c:pt>
                <c:pt idx="37">
                  <c:v>2.3136605610449732</c:v>
                </c:pt>
                <c:pt idx="38">
                  <c:v>2.3257069069386596</c:v>
                </c:pt>
                <c:pt idx="39">
                  <c:v>2.3377532528323459</c:v>
                </c:pt>
                <c:pt idx="40">
                  <c:v>2.3497995987260323</c:v>
                </c:pt>
                <c:pt idx="41">
                  <c:v>2.3618459446197186</c:v>
                </c:pt>
                <c:pt idx="42">
                  <c:v>2.373892290513405</c:v>
                </c:pt>
                <c:pt idx="43">
                  <c:v>2.3859386364070914</c:v>
                </c:pt>
                <c:pt idx="44">
                  <c:v>2.3979849823007773</c:v>
                </c:pt>
                <c:pt idx="45">
                  <c:v>2.4100313281944636</c:v>
                </c:pt>
                <c:pt idx="46">
                  <c:v>2.42207767408815</c:v>
                </c:pt>
                <c:pt idx="47">
                  <c:v>2.4341240199818364</c:v>
                </c:pt>
                <c:pt idx="48">
                  <c:v>2.4461703658755227</c:v>
                </c:pt>
                <c:pt idx="49">
                  <c:v>2.4582167117692086</c:v>
                </c:pt>
                <c:pt idx="50">
                  <c:v>2.4702630576628946</c:v>
                </c:pt>
                <c:pt idx="51">
                  <c:v>2.4823094035565809</c:v>
                </c:pt>
                <c:pt idx="52">
                  <c:v>2.4943557494502673</c:v>
                </c:pt>
                <c:pt idx="53">
                  <c:v>2.5064020953439536</c:v>
                </c:pt>
                <c:pt idx="54">
                  <c:v>2.51844844123764</c:v>
                </c:pt>
                <c:pt idx="55">
                  <c:v>2.5304947871313259</c:v>
                </c:pt>
                <c:pt idx="56">
                  <c:v>2.5425411330250123</c:v>
                </c:pt>
                <c:pt idx="57">
                  <c:v>2.5545874789186986</c:v>
                </c:pt>
                <c:pt idx="58">
                  <c:v>2.566633824812385</c:v>
                </c:pt>
                <c:pt idx="59">
                  <c:v>2.5786801707060714</c:v>
                </c:pt>
                <c:pt idx="60">
                  <c:v>2.5907265165997577</c:v>
                </c:pt>
                <c:pt idx="61">
                  <c:v>2.6027728624934441</c:v>
                </c:pt>
                <c:pt idx="62">
                  <c:v>2.6148192083871304</c:v>
                </c:pt>
                <c:pt idx="63">
                  <c:v>2.6268655542808164</c:v>
                </c:pt>
                <c:pt idx="64">
                  <c:v>2.6389119001745027</c:v>
                </c:pt>
                <c:pt idx="65">
                  <c:v>2.6509582460681886</c:v>
                </c:pt>
                <c:pt idx="66">
                  <c:v>2.663004591961875</c:v>
                </c:pt>
                <c:pt idx="67">
                  <c:v>2.6750509378555614</c:v>
                </c:pt>
                <c:pt idx="68">
                  <c:v>2.6870972837492477</c:v>
                </c:pt>
                <c:pt idx="69">
                  <c:v>2.6991436296429341</c:v>
                </c:pt>
                <c:pt idx="70">
                  <c:v>2.7111899755366204</c:v>
                </c:pt>
                <c:pt idx="71">
                  <c:v>2.7232363214303068</c:v>
                </c:pt>
                <c:pt idx="72">
                  <c:v>2.7352826673239932</c:v>
                </c:pt>
                <c:pt idx="73">
                  <c:v>2.7473290132176795</c:v>
                </c:pt>
                <c:pt idx="74">
                  <c:v>2.7593753591113659</c:v>
                </c:pt>
                <c:pt idx="75">
                  <c:v>2.7714217050050518</c:v>
                </c:pt>
                <c:pt idx="76">
                  <c:v>2.7834680508987382</c:v>
                </c:pt>
                <c:pt idx="77">
                  <c:v>2.7955143967924245</c:v>
                </c:pt>
                <c:pt idx="78">
                  <c:v>2.8075607426861109</c:v>
                </c:pt>
                <c:pt idx="79">
                  <c:v>2.8196070885797972</c:v>
                </c:pt>
                <c:pt idx="80">
                  <c:v>2.8316534344734836</c:v>
                </c:pt>
                <c:pt idx="81">
                  <c:v>2.84369978036717</c:v>
                </c:pt>
                <c:pt idx="82">
                  <c:v>2.8557461262608563</c:v>
                </c:pt>
                <c:pt idx="83">
                  <c:v>2.8677924721545427</c:v>
                </c:pt>
                <c:pt idx="84">
                  <c:v>2.8798388180482282</c:v>
                </c:pt>
                <c:pt idx="85">
                  <c:v>2.8918851639419145</c:v>
                </c:pt>
                <c:pt idx="86">
                  <c:v>2.9039315098356009</c:v>
                </c:pt>
                <c:pt idx="87">
                  <c:v>2.9159778557292872</c:v>
                </c:pt>
                <c:pt idx="88">
                  <c:v>2.9280242016229736</c:v>
                </c:pt>
                <c:pt idx="89">
                  <c:v>2.94007054751666</c:v>
                </c:pt>
                <c:pt idx="90">
                  <c:v>2.9521168934103463</c:v>
                </c:pt>
                <c:pt idx="91">
                  <c:v>2.9641632393040327</c:v>
                </c:pt>
                <c:pt idx="92">
                  <c:v>2.9762095851977191</c:v>
                </c:pt>
                <c:pt idx="93">
                  <c:v>2.988255931091405</c:v>
                </c:pt>
                <c:pt idx="94">
                  <c:v>3.0003022769850918</c:v>
                </c:pt>
                <c:pt idx="95">
                  <c:v>3.0123486228787777</c:v>
                </c:pt>
                <c:pt idx="96">
                  <c:v>3.0243949687724641</c:v>
                </c:pt>
                <c:pt idx="97">
                  <c:v>3.0364413146661504</c:v>
                </c:pt>
                <c:pt idx="98">
                  <c:v>3.0484876605598368</c:v>
                </c:pt>
                <c:pt idx="99">
                  <c:v>3.0605340064535231</c:v>
                </c:pt>
                <c:pt idx="100">
                  <c:v>3.0725803523472095</c:v>
                </c:pt>
                <c:pt idx="101">
                  <c:v>3.0846266982408959</c:v>
                </c:pt>
                <c:pt idx="102">
                  <c:v>3.0966730441345822</c:v>
                </c:pt>
                <c:pt idx="103">
                  <c:v>3.1087193900282686</c:v>
                </c:pt>
                <c:pt idx="104">
                  <c:v>3.1207657359219541</c:v>
                </c:pt>
                <c:pt idx="105">
                  <c:v>3.1328120818156413</c:v>
                </c:pt>
                <c:pt idx="106">
                  <c:v>3.1448584277093268</c:v>
                </c:pt>
                <c:pt idx="107">
                  <c:v>3.1569047736030131</c:v>
                </c:pt>
                <c:pt idx="108">
                  <c:v>3.1689511194966995</c:v>
                </c:pt>
                <c:pt idx="109">
                  <c:v>3.1809974653903859</c:v>
                </c:pt>
                <c:pt idx="110">
                  <c:v>3.1930438112840722</c:v>
                </c:pt>
                <c:pt idx="111">
                  <c:v>3.2050901571777586</c:v>
                </c:pt>
                <c:pt idx="112">
                  <c:v>3.2171365030714449</c:v>
                </c:pt>
                <c:pt idx="113">
                  <c:v>3.2291828489651309</c:v>
                </c:pt>
                <c:pt idx="114">
                  <c:v>3.2412291948588177</c:v>
                </c:pt>
                <c:pt idx="115">
                  <c:v>3.2532755407525036</c:v>
                </c:pt>
                <c:pt idx="116">
                  <c:v>3.2653218866461899</c:v>
                </c:pt>
                <c:pt idx="117">
                  <c:v>3.2773682325398763</c:v>
                </c:pt>
                <c:pt idx="118">
                  <c:v>3.2894145784335627</c:v>
                </c:pt>
                <c:pt idx="119">
                  <c:v>3.301460924327249</c:v>
                </c:pt>
                <c:pt idx="120">
                  <c:v>3.3135072702209354</c:v>
                </c:pt>
                <c:pt idx="121">
                  <c:v>3.3255536161146217</c:v>
                </c:pt>
                <c:pt idx="122">
                  <c:v>3.3375999620083077</c:v>
                </c:pt>
                <c:pt idx="123">
                  <c:v>3.3496463079019945</c:v>
                </c:pt>
                <c:pt idx="124">
                  <c:v>3.3616926537956804</c:v>
                </c:pt>
                <c:pt idx="125">
                  <c:v>3.3737389996893667</c:v>
                </c:pt>
                <c:pt idx="126">
                  <c:v>3.3857853455830531</c:v>
                </c:pt>
                <c:pt idx="127">
                  <c:v>3.3978316914767395</c:v>
                </c:pt>
                <c:pt idx="128">
                  <c:v>3.4098780373704258</c:v>
                </c:pt>
                <c:pt idx="129">
                  <c:v>3.4219243832641122</c:v>
                </c:pt>
                <c:pt idx="130">
                  <c:v>3.4339707291577981</c:v>
                </c:pt>
                <c:pt idx="131">
                  <c:v>3.4460170750514845</c:v>
                </c:pt>
                <c:pt idx="132">
                  <c:v>3.4580634209451708</c:v>
                </c:pt>
                <c:pt idx="133">
                  <c:v>3.4701097668388567</c:v>
                </c:pt>
                <c:pt idx="134">
                  <c:v>3.4821561127325431</c:v>
                </c:pt>
                <c:pt idx="135">
                  <c:v>3.4942024586262295</c:v>
                </c:pt>
                <c:pt idx="136">
                  <c:v>3.5062488045199158</c:v>
                </c:pt>
                <c:pt idx="137">
                  <c:v>3.5182951504136022</c:v>
                </c:pt>
                <c:pt idx="138">
                  <c:v>3.5303414963072886</c:v>
                </c:pt>
                <c:pt idx="139">
                  <c:v>3.5423878422009749</c:v>
                </c:pt>
                <c:pt idx="140">
                  <c:v>3.5544341880946613</c:v>
                </c:pt>
                <c:pt idx="141">
                  <c:v>3.5664805339883476</c:v>
                </c:pt>
                <c:pt idx="142">
                  <c:v>3.5785268798820336</c:v>
                </c:pt>
                <c:pt idx="143">
                  <c:v>3.5905732257757204</c:v>
                </c:pt>
                <c:pt idx="144">
                  <c:v>3.6026195716694063</c:v>
                </c:pt>
                <c:pt idx="145">
                  <c:v>3.6146659175630926</c:v>
                </c:pt>
                <c:pt idx="146">
                  <c:v>3.626712263456779</c:v>
                </c:pt>
                <c:pt idx="147">
                  <c:v>3.6387586093504654</c:v>
                </c:pt>
                <c:pt idx="148">
                  <c:v>3.6508049552441517</c:v>
                </c:pt>
                <c:pt idx="149">
                  <c:v>3.6628513011378381</c:v>
                </c:pt>
                <c:pt idx="150">
                  <c:v>3.6748976470315244</c:v>
                </c:pt>
                <c:pt idx="151">
                  <c:v>3.6869439929252099</c:v>
                </c:pt>
                <c:pt idx="152">
                  <c:v>3.6989903388188972</c:v>
                </c:pt>
                <c:pt idx="153">
                  <c:v>3.7110366847125826</c:v>
                </c:pt>
                <c:pt idx="154">
                  <c:v>3.7230830306062699</c:v>
                </c:pt>
                <c:pt idx="155">
                  <c:v>3.7351293764999554</c:v>
                </c:pt>
                <c:pt idx="156">
                  <c:v>3.7471757223936417</c:v>
                </c:pt>
                <c:pt idx="157">
                  <c:v>3.7592220682873281</c:v>
                </c:pt>
                <c:pt idx="158">
                  <c:v>3.7712684141810144</c:v>
                </c:pt>
                <c:pt idx="159">
                  <c:v>3.7833147600747008</c:v>
                </c:pt>
                <c:pt idx="160">
                  <c:v>3.7953611059683872</c:v>
                </c:pt>
                <c:pt idx="161">
                  <c:v>3.8074074518620735</c:v>
                </c:pt>
                <c:pt idx="162">
                  <c:v>3.8194537977557594</c:v>
                </c:pt>
                <c:pt idx="163">
                  <c:v>3.8315001436494458</c:v>
                </c:pt>
                <c:pt idx="164">
                  <c:v>3.8435464895431322</c:v>
                </c:pt>
                <c:pt idx="165">
                  <c:v>3.8555928354368185</c:v>
                </c:pt>
                <c:pt idx="166">
                  <c:v>3.8676391813305049</c:v>
                </c:pt>
                <c:pt idx="167">
                  <c:v>3.8796855272241912</c:v>
                </c:pt>
                <c:pt idx="168">
                  <c:v>3.8917318731178776</c:v>
                </c:pt>
                <c:pt idx="169">
                  <c:v>3.9037782190115635</c:v>
                </c:pt>
                <c:pt idx="170">
                  <c:v>3.9158245649052503</c:v>
                </c:pt>
                <c:pt idx="171">
                  <c:v>3.9278709107989358</c:v>
                </c:pt>
                <c:pt idx="172">
                  <c:v>3.939917256692623</c:v>
                </c:pt>
                <c:pt idx="173">
                  <c:v>3.9519636025863085</c:v>
                </c:pt>
                <c:pt idx="174">
                  <c:v>3.9640099484799949</c:v>
                </c:pt>
                <c:pt idx="175">
                  <c:v>3.9760562943736812</c:v>
                </c:pt>
                <c:pt idx="176">
                  <c:v>3.9881026402673676</c:v>
                </c:pt>
                <c:pt idx="177">
                  <c:v>4.0001489861610544</c:v>
                </c:pt>
                <c:pt idx="178">
                  <c:v>4.0121953320547403</c:v>
                </c:pt>
                <c:pt idx="179">
                  <c:v>4.0242416779484271</c:v>
                </c:pt>
                <c:pt idx="180">
                  <c:v>4.036288023842113</c:v>
                </c:pt>
                <c:pt idx="181">
                  <c:v>4.0483343697357999</c:v>
                </c:pt>
                <c:pt idx="182">
                  <c:v>4.0603807156294858</c:v>
                </c:pt>
                <c:pt idx="183">
                  <c:v>4.0724270615231726</c:v>
                </c:pt>
                <c:pt idx="184">
                  <c:v>4.0844734074168576</c:v>
                </c:pt>
                <c:pt idx="185">
                  <c:v>4.0965197533105444</c:v>
                </c:pt>
                <c:pt idx="186">
                  <c:v>4.1085660992042303</c:v>
                </c:pt>
                <c:pt idx="187">
                  <c:v>4.1206124450979171</c:v>
                </c:pt>
                <c:pt idx="188">
                  <c:v>4.132658790991603</c:v>
                </c:pt>
                <c:pt idx="189">
                  <c:v>4.144705136885289</c:v>
                </c:pt>
                <c:pt idx="190">
                  <c:v>4.1567514827789758</c:v>
                </c:pt>
                <c:pt idx="191">
                  <c:v>4.1687978286726617</c:v>
                </c:pt>
                <c:pt idx="192">
                  <c:v>4.1808441745663485</c:v>
                </c:pt>
                <c:pt idx="193">
                  <c:v>4.1928905204600344</c:v>
                </c:pt>
                <c:pt idx="194">
                  <c:v>4.2049368663537212</c:v>
                </c:pt>
                <c:pt idx="195">
                  <c:v>4.2169832122474071</c:v>
                </c:pt>
                <c:pt idx="196">
                  <c:v>4.2290295581410939</c:v>
                </c:pt>
                <c:pt idx="197">
                  <c:v>4.2410759040347799</c:v>
                </c:pt>
                <c:pt idx="198">
                  <c:v>4.2531222499284658</c:v>
                </c:pt>
                <c:pt idx="199">
                  <c:v>4.2651685958221526</c:v>
                </c:pt>
                <c:pt idx="200">
                  <c:v>4.2772149417158385</c:v>
                </c:pt>
                <c:pt idx="201">
                  <c:v>4.2892612876095253</c:v>
                </c:pt>
                <c:pt idx="202">
                  <c:v>4.3013076335032112</c:v>
                </c:pt>
                <c:pt idx="203">
                  <c:v>4.313353979396898</c:v>
                </c:pt>
                <c:pt idx="204">
                  <c:v>4.3254003252905839</c:v>
                </c:pt>
                <c:pt idx="205">
                  <c:v>4.3374466711842707</c:v>
                </c:pt>
                <c:pt idx="206">
                  <c:v>4.3494930170779567</c:v>
                </c:pt>
                <c:pt idx="207">
                  <c:v>4.3615393629716435</c:v>
                </c:pt>
                <c:pt idx="208">
                  <c:v>4.3735857088653294</c:v>
                </c:pt>
                <c:pt idx="209">
                  <c:v>4.3856320547590153</c:v>
                </c:pt>
                <c:pt idx="210">
                  <c:v>4.3976784006527021</c:v>
                </c:pt>
                <c:pt idx="211">
                  <c:v>4.409724746546388</c:v>
                </c:pt>
                <c:pt idx="212">
                  <c:v>4.4217710924400748</c:v>
                </c:pt>
                <c:pt idx="213">
                  <c:v>4.4338174383337607</c:v>
                </c:pt>
                <c:pt idx="214">
                  <c:v>4.4458637842274467</c:v>
                </c:pt>
                <c:pt idx="215">
                  <c:v>4.4579101301211335</c:v>
                </c:pt>
                <c:pt idx="216">
                  <c:v>4.4699564760148194</c:v>
                </c:pt>
                <c:pt idx="217">
                  <c:v>4.4820028219085062</c:v>
                </c:pt>
                <c:pt idx="218">
                  <c:v>4.4940491678021921</c:v>
                </c:pt>
                <c:pt idx="219">
                  <c:v>4.5060955136958789</c:v>
                </c:pt>
                <c:pt idx="220">
                  <c:v>4.5181418595895648</c:v>
                </c:pt>
                <c:pt idx="221">
                  <c:v>4.5301882054832516</c:v>
                </c:pt>
                <c:pt idx="222">
                  <c:v>4.5422345513769375</c:v>
                </c:pt>
                <c:pt idx="223">
                  <c:v>4.5542808972706235</c:v>
                </c:pt>
                <c:pt idx="224">
                  <c:v>4.5663272431643103</c:v>
                </c:pt>
                <c:pt idx="225">
                  <c:v>4.5783735890579962</c:v>
                </c:pt>
                <c:pt idx="226">
                  <c:v>4.590419934951683</c:v>
                </c:pt>
                <c:pt idx="227">
                  <c:v>4.6024662808453689</c:v>
                </c:pt>
                <c:pt idx="228">
                  <c:v>4.6145126267390557</c:v>
                </c:pt>
                <c:pt idx="229">
                  <c:v>4.6265589726327407</c:v>
                </c:pt>
                <c:pt idx="230">
                  <c:v>4.6386053185264284</c:v>
                </c:pt>
                <c:pt idx="231">
                  <c:v>4.6506516644201135</c:v>
                </c:pt>
                <c:pt idx="232">
                  <c:v>4.6626980103138012</c:v>
                </c:pt>
                <c:pt idx="233">
                  <c:v>4.6747443562074862</c:v>
                </c:pt>
                <c:pt idx="234">
                  <c:v>4.686790702101173</c:v>
                </c:pt>
                <c:pt idx="235">
                  <c:v>4.6988370479948589</c:v>
                </c:pt>
                <c:pt idx="236">
                  <c:v>4.7108833938885457</c:v>
                </c:pt>
                <c:pt idx="237">
                  <c:v>4.7229297397822316</c:v>
                </c:pt>
                <c:pt idx="238">
                  <c:v>4.7349760856759175</c:v>
                </c:pt>
                <c:pt idx="239">
                  <c:v>4.7470224315696044</c:v>
                </c:pt>
                <c:pt idx="240">
                  <c:v>4.7590687774632903</c:v>
                </c:pt>
                <c:pt idx="241">
                  <c:v>4.7711151233569771</c:v>
                </c:pt>
                <c:pt idx="242">
                  <c:v>4.783161469250663</c:v>
                </c:pt>
                <c:pt idx="243">
                  <c:v>4.7952078151443498</c:v>
                </c:pt>
                <c:pt idx="244">
                  <c:v>4.8072541610380357</c:v>
                </c:pt>
                <c:pt idx="245">
                  <c:v>4.8193005069317225</c:v>
                </c:pt>
                <c:pt idx="246">
                  <c:v>4.8313468528254084</c:v>
                </c:pt>
                <c:pt idx="247">
                  <c:v>4.8433931987190944</c:v>
                </c:pt>
                <c:pt idx="248">
                  <c:v>4.8554395446127812</c:v>
                </c:pt>
                <c:pt idx="249">
                  <c:v>4.8674858905064671</c:v>
                </c:pt>
                <c:pt idx="250">
                  <c:v>4.8795322364001539</c:v>
                </c:pt>
                <c:pt idx="251">
                  <c:v>4.8915785822938398</c:v>
                </c:pt>
                <c:pt idx="252">
                  <c:v>4.9036249281875257</c:v>
                </c:pt>
                <c:pt idx="253">
                  <c:v>4.9156712740812125</c:v>
                </c:pt>
                <c:pt idx="254">
                  <c:v>4.9277176199748984</c:v>
                </c:pt>
                <c:pt idx="255">
                  <c:v>4.9397639658685852</c:v>
                </c:pt>
                <c:pt idx="256">
                  <c:v>4.9518103117622712</c:v>
                </c:pt>
                <c:pt idx="257">
                  <c:v>4.963856657655958</c:v>
                </c:pt>
                <c:pt idx="258">
                  <c:v>4.9759030035496448</c:v>
                </c:pt>
                <c:pt idx="259">
                  <c:v>4.987949349443336</c:v>
                </c:pt>
                <c:pt idx="260">
                  <c:v>4.9999956953370166</c:v>
                </c:pt>
                <c:pt idx="261">
                  <c:v>5.0120420412307034</c:v>
                </c:pt>
                <c:pt idx="262">
                  <c:v>5.0240883871243893</c:v>
                </c:pt>
                <c:pt idx="263">
                  <c:v>5.0361347330180815</c:v>
                </c:pt>
                <c:pt idx="264">
                  <c:v>5.048181078911762</c:v>
                </c:pt>
                <c:pt idx="265">
                  <c:v>5.0602274248054488</c:v>
                </c:pt>
                <c:pt idx="266">
                  <c:v>5.0722737706991348</c:v>
                </c:pt>
                <c:pt idx="267">
                  <c:v>5.0843201165928269</c:v>
                </c:pt>
                <c:pt idx="268">
                  <c:v>5.0963664624865075</c:v>
                </c:pt>
                <c:pt idx="269">
                  <c:v>5.1084128083801934</c:v>
                </c:pt>
                <c:pt idx="270">
                  <c:v>5.1204591542738802</c:v>
                </c:pt>
                <c:pt idx="271">
                  <c:v>5.1325055001675723</c:v>
                </c:pt>
                <c:pt idx="272">
                  <c:v>5.1445518460612529</c:v>
                </c:pt>
                <c:pt idx="273">
                  <c:v>5.1565981919549388</c:v>
                </c:pt>
                <c:pt idx="274">
                  <c:v>5.1686445378486239</c:v>
                </c:pt>
                <c:pt idx="275">
                  <c:v>5.1806908837423169</c:v>
                </c:pt>
                <c:pt idx="276">
                  <c:v>5.1927372296359966</c:v>
                </c:pt>
                <c:pt idx="277">
                  <c:v>5.2047835755296834</c:v>
                </c:pt>
                <c:pt idx="278">
                  <c:v>5.2168299214233693</c:v>
                </c:pt>
                <c:pt idx="279">
                  <c:v>5.2288762673170623</c:v>
                </c:pt>
                <c:pt idx="280">
                  <c:v>5.240922613210742</c:v>
                </c:pt>
                <c:pt idx="281">
                  <c:v>5.252968959104428</c:v>
                </c:pt>
                <c:pt idx="282">
                  <c:v>5.2650153049981219</c:v>
                </c:pt>
                <c:pt idx="283">
                  <c:v>5.2770616508918078</c:v>
                </c:pt>
                <c:pt idx="284">
                  <c:v>5.2891079967854928</c:v>
                </c:pt>
                <c:pt idx="285">
                  <c:v>5.3011543426791734</c:v>
                </c:pt>
                <c:pt idx="286">
                  <c:v>5.3132006885728673</c:v>
                </c:pt>
                <c:pt idx="287">
                  <c:v>5.3252470344665515</c:v>
                </c:pt>
                <c:pt idx="288">
                  <c:v>5.3372933803602383</c:v>
                </c:pt>
                <c:pt idx="289">
                  <c:v>5.3493397262539188</c:v>
                </c:pt>
                <c:pt idx="290">
                  <c:v>5.361386072147611</c:v>
                </c:pt>
                <c:pt idx="291">
                  <c:v>5.3734324180412969</c:v>
                </c:pt>
                <c:pt idx="292">
                  <c:v>5.3854787639349837</c:v>
                </c:pt>
                <c:pt idx="293">
                  <c:v>5.3975251098286643</c:v>
                </c:pt>
                <c:pt idx="294">
                  <c:v>5.4095714557223555</c:v>
                </c:pt>
                <c:pt idx="295">
                  <c:v>5.4216178016160423</c:v>
                </c:pt>
                <c:pt idx="296">
                  <c:v>5.4336641475097291</c:v>
                </c:pt>
                <c:pt idx="297">
                  <c:v>5.4457104934034097</c:v>
                </c:pt>
                <c:pt idx="298">
                  <c:v>5.457756839297101</c:v>
                </c:pt>
                <c:pt idx="299">
                  <c:v>5.4698031851907878</c:v>
                </c:pt>
                <c:pt idx="300">
                  <c:v>5.4818495310844746</c:v>
                </c:pt>
                <c:pt idx="301">
                  <c:v>5.4938958769781552</c:v>
                </c:pt>
                <c:pt idx="302">
                  <c:v>5.5059422228718464</c:v>
                </c:pt>
                <c:pt idx="303">
                  <c:v>5.5179885687655332</c:v>
                </c:pt>
                <c:pt idx="304">
                  <c:v>5.53003491465922</c:v>
                </c:pt>
                <c:pt idx="305">
                  <c:v>5.5420812605528997</c:v>
                </c:pt>
                <c:pt idx="306">
                  <c:v>5.5541276064465919</c:v>
                </c:pt>
                <c:pt idx="307">
                  <c:v>5.5661739523402787</c:v>
                </c:pt>
                <c:pt idx="308">
                  <c:v>5.5782202982339646</c:v>
                </c:pt>
                <c:pt idx="309">
                  <c:v>5.5902666441276514</c:v>
                </c:pt>
                <c:pt idx="310">
                  <c:v>5.6023129900213373</c:v>
                </c:pt>
                <c:pt idx="311">
                  <c:v>5.6143593359150241</c:v>
                </c:pt>
                <c:pt idx="312">
                  <c:v>5.62640568180871</c:v>
                </c:pt>
                <c:pt idx="313">
                  <c:v>5.638452027702396</c:v>
                </c:pt>
                <c:pt idx="314">
                  <c:v>5.6504983735960828</c:v>
                </c:pt>
                <c:pt idx="315">
                  <c:v>5.6625447194897687</c:v>
                </c:pt>
                <c:pt idx="316">
                  <c:v>5.6745910653834555</c:v>
                </c:pt>
                <c:pt idx="317">
                  <c:v>5.6866374112771414</c:v>
                </c:pt>
                <c:pt idx="318">
                  <c:v>5.6986837571708282</c:v>
                </c:pt>
                <c:pt idx="319">
                  <c:v>5.7107301030645141</c:v>
                </c:pt>
                <c:pt idx="320">
                  <c:v>5.7227764489582</c:v>
                </c:pt>
                <c:pt idx="321">
                  <c:v>5.7348227948518868</c:v>
                </c:pt>
                <c:pt idx="322">
                  <c:v>5.7468691407455736</c:v>
                </c:pt>
                <c:pt idx="323">
                  <c:v>5.7589154866392578</c:v>
                </c:pt>
                <c:pt idx="324">
                  <c:v>5.7709618325329455</c:v>
                </c:pt>
                <c:pt idx="325">
                  <c:v>5.7830081784266323</c:v>
                </c:pt>
                <c:pt idx="326">
                  <c:v>5.7950545243203191</c:v>
                </c:pt>
                <c:pt idx="327">
                  <c:v>5.8071008702140032</c:v>
                </c:pt>
                <c:pt idx="328">
                  <c:v>5.8191472161076909</c:v>
                </c:pt>
                <c:pt idx="329">
                  <c:v>5.8311935620013777</c:v>
                </c:pt>
                <c:pt idx="330">
                  <c:v>5.8432399078950636</c:v>
                </c:pt>
                <c:pt idx="331">
                  <c:v>5.8552862537887487</c:v>
                </c:pt>
                <c:pt idx="332">
                  <c:v>5.8673325996824355</c:v>
                </c:pt>
                <c:pt idx="333">
                  <c:v>5.8793789455761232</c:v>
                </c:pt>
                <c:pt idx="334">
                  <c:v>5.8914252914698082</c:v>
                </c:pt>
                <c:pt idx="335">
                  <c:v>5.9034716373634941</c:v>
                </c:pt>
                <c:pt idx="336">
                  <c:v>5.9155179832571809</c:v>
                </c:pt>
                <c:pt idx="337">
                  <c:v>5.9275643291508668</c:v>
                </c:pt>
                <c:pt idx="338">
                  <c:v>5.9396106750445528</c:v>
                </c:pt>
                <c:pt idx="339">
                  <c:v>5.9516570209382396</c:v>
                </c:pt>
                <c:pt idx="340">
                  <c:v>5.9637033668319264</c:v>
                </c:pt>
                <c:pt idx="341">
                  <c:v>5.9757497127256123</c:v>
                </c:pt>
                <c:pt idx="342">
                  <c:v>5.9877960586192982</c:v>
                </c:pt>
                <c:pt idx="343">
                  <c:v>5.999842404512985</c:v>
                </c:pt>
                <c:pt idx="344">
                  <c:v>6.0118887504066709</c:v>
                </c:pt>
                <c:pt idx="345">
                  <c:v>6.0239350963003577</c:v>
                </c:pt>
                <c:pt idx="346">
                  <c:v>6.0359814421940436</c:v>
                </c:pt>
                <c:pt idx="347">
                  <c:v>6.0480277880877304</c:v>
                </c:pt>
                <c:pt idx="348">
                  <c:v>6.0600741339814164</c:v>
                </c:pt>
                <c:pt idx="349">
                  <c:v>6.0721204798751023</c:v>
                </c:pt>
                <c:pt idx="350">
                  <c:v>6.0841668257687891</c:v>
                </c:pt>
                <c:pt idx="351">
                  <c:v>6.0962131716624759</c:v>
                </c:pt>
                <c:pt idx="352">
                  <c:v>6.1082595175561618</c:v>
                </c:pt>
                <c:pt idx="353">
                  <c:v>6.1203058634498477</c:v>
                </c:pt>
                <c:pt idx="354">
                  <c:v>6.1323522093435345</c:v>
                </c:pt>
                <c:pt idx="355">
                  <c:v>6.1443985552372213</c:v>
                </c:pt>
                <c:pt idx="356">
                  <c:v>6.1564449011309064</c:v>
                </c:pt>
                <c:pt idx="357">
                  <c:v>6.1684912470245932</c:v>
                </c:pt>
                <c:pt idx="358">
                  <c:v>6.18053759291828</c:v>
                </c:pt>
                <c:pt idx="359">
                  <c:v>6.1925839388119659</c:v>
                </c:pt>
                <c:pt idx="360">
                  <c:v>6.2046302847056518</c:v>
                </c:pt>
                <c:pt idx="361">
                  <c:v>6.2166766305993386</c:v>
                </c:pt>
                <c:pt idx="362">
                  <c:v>6.2287229764930254</c:v>
                </c:pt>
                <c:pt idx="363">
                  <c:v>6.2407693223867104</c:v>
                </c:pt>
                <c:pt idx="364">
                  <c:v>6.2528156682803973</c:v>
                </c:pt>
                <c:pt idx="365">
                  <c:v>6.2648620141740841</c:v>
                </c:pt>
                <c:pt idx="366">
                  <c:v>6.27690836006777</c:v>
                </c:pt>
                <c:pt idx="367">
                  <c:v>6.2889547059614559</c:v>
                </c:pt>
                <c:pt idx="368">
                  <c:v>6.3010010518551427</c:v>
                </c:pt>
                <c:pt idx="369">
                  <c:v>6.3130473977488295</c:v>
                </c:pt>
                <c:pt idx="370">
                  <c:v>6.3250937436425154</c:v>
                </c:pt>
                <c:pt idx="371">
                  <c:v>6.3371400895362013</c:v>
                </c:pt>
                <c:pt idx="372">
                  <c:v>6.3491864354298881</c:v>
                </c:pt>
                <c:pt idx="373">
                  <c:v>6.3612327813235732</c:v>
                </c:pt>
                <c:pt idx="374">
                  <c:v>6.3732791272172609</c:v>
                </c:pt>
                <c:pt idx="375">
                  <c:v>6.3853254731109459</c:v>
                </c:pt>
                <c:pt idx="376">
                  <c:v>6.3973718190046336</c:v>
                </c:pt>
                <c:pt idx="377">
                  <c:v>6.4094181648983186</c:v>
                </c:pt>
                <c:pt idx="378">
                  <c:v>6.4214645107920045</c:v>
                </c:pt>
                <c:pt idx="379">
                  <c:v>6.4335108566856913</c:v>
                </c:pt>
                <c:pt idx="380">
                  <c:v>6.445557202579379</c:v>
                </c:pt>
                <c:pt idx="381">
                  <c:v>6.4576035484730641</c:v>
                </c:pt>
                <c:pt idx="382">
                  <c:v>6.46964989436675</c:v>
                </c:pt>
                <c:pt idx="383">
                  <c:v>6.4816962402604368</c:v>
                </c:pt>
                <c:pt idx="384">
                  <c:v>6.4937425861541236</c:v>
                </c:pt>
                <c:pt idx="385">
                  <c:v>6.5057889320478086</c:v>
                </c:pt>
                <c:pt idx="386">
                  <c:v>6.5178352779414954</c:v>
                </c:pt>
                <c:pt idx="387">
                  <c:v>6.5298816238351822</c:v>
                </c:pt>
                <c:pt idx="388">
                  <c:v>6.5419279697288681</c:v>
                </c:pt>
                <c:pt idx="389">
                  <c:v>6.5539743156225541</c:v>
                </c:pt>
                <c:pt idx="390">
                  <c:v>6.5660206615162409</c:v>
                </c:pt>
                <c:pt idx="391">
                  <c:v>6.5780670074099277</c:v>
                </c:pt>
                <c:pt idx="392">
                  <c:v>6.5901133533036127</c:v>
                </c:pt>
                <c:pt idx="393">
                  <c:v>6.6021596991972995</c:v>
                </c:pt>
                <c:pt idx="394">
                  <c:v>6.6142060450909863</c:v>
                </c:pt>
                <c:pt idx="395">
                  <c:v>6.6262523909846722</c:v>
                </c:pt>
                <c:pt idx="396">
                  <c:v>6.6382987368783581</c:v>
                </c:pt>
                <c:pt idx="397">
                  <c:v>6.6503450827720449</c:v>
                </c:pt>
                <c:pt idx="398">
                  <c:v>6.6623914286657318</c:v>
                </c:pt>
                <c:pt idx="399">
                  <c:v>6.6744377745594177</c:v>
                </c:pt>
                <c:pt idx="400">
                  <c:v>6.6864841204531036</c:v>
                </c:pt>
                <c:pt idx="401">
                  <c:v>6.6985304663467904</c:v>
                </c:pt>
                <c:pt idx="402">
                  <c:v>6.7105768122404763</c:v>
                </c:pt>
                <c:pt idx="403">
                  <c:v>6.7226231581341631</c:v>
                </c:pt>
                <c:pt idx="404">
                  <c:v>6.734669504027849</c:v>
                </c:pt>
                <c:pt idx="405">
                  <c:v>6.7467158499215358</c:v>
                </c:pt>
                <c:pt idx="406">
                  <c:v>6.7587621958152218</c:v>
                </c:pt>
                <c:pt idx="407">
                  <c:v>6.7708085417089077</c:v>
                </c:pt>
                <c:pt idx="408">
                  <c:v>6.7828548876025945</c:v>
                </c:pt>
                <c:pt idx="409">
                  <c:v>6.7949012334962813</c:v>
                </c:pt>
                <c:pt idx="410">
                  <c:v>6.8069475793899672</c:v>
                </c:pt>
                <c:pt idx="411">
                  <c:v>6.8189939252836531</c:v>
                </c:pt>
                <c:pt idx="412">
                  <c:v>6.8310402711773399</c:v>
                </c:pt>
                <c:pt idx="413">
                  <c:v>6.8430866170710258</c:v>
                </c:pt>
                <c:pt idx="414">
                  <c:v>6.8551329629647109</c:v>
                </c:pt>
                <c:pt idx="415">
                  <c:v>6.8671793088583986</c:v>
                </c:pt>
                <c:pt idx="416">
                  <c:v>6.8792256547520854</c:v>
                </c:pt>
                <c:pt idx="417">
                  <c:v>6.8912720006457713</c:v>
                </c:pt>
                <c:pt idx="418">
                  <c:v>6.9033183465394563</c:v>
                </c:pt>
                <c:pt idx="419">
                  <c:v>6.915364692433144</c:v>
                </c:pt>
                <c:pt idx="420">
                  <c:v>6.9274110383268308</c:v>
                </c:pt>
                <c:pt idx="421">
                  <c:v>6.9394573842205149</c:v>
                </c:pt>
                <c:pt idx="422">
                  <c:v>6.9515037301142018</c:v>
                </c:pt>
                <c:pt idx="423">
                  <c:v>6.9635500760078894</c:v>
                </c:pt>
                <c:pt idx="424">
                  <c:v>6.9755964219015762</c:v>
                </c:pt>
                <c:pt idx="425">
                  <c:v>6.9876427677952604</c:v>
                </c:pt>
                <c:pt idx="426">
                  <c:v>6.9996891136889472</c:v>
                </c:pt>
                <c:pt idx="427">
                  <c:v>7.011735459582634</c:v>
                </c:pt>
                <c:pt idx="428">
                  <c:v>7.0237818054763199</c:v>
                </c:pt>
                <c:pt idx="429">
                  <c:v>7.0358281513700058</c:v>
                </c:pt>
                <c:pt idx="430">
                  <c:v>7.0478744972636926</c:v>
                </c:pt>
                <c:pt idx="431">
                  <c:v>7.0599208431573786</c:v>
                </c:pt>
                <c:pt idx="432">
                  <c:v>7.0719671890510654</c:v>
                </c:pt>
                <c:pt idx="433">
                  <c:v>7.0840135349447513</c:v>
                </c:pt>
                <c:pt idx="434">
                  <c:v>7.0960598808384381</c:v>
                </c:pt>
                <c:pt idx="435">
                  <c:v>7.108106226732124</c:v>
                </c:pt>
                <c:pt idx="436">
                  <c:v>7.1201525726258108</c:v>
                </c:pt>
                <c:pt idx="437">
                  <c:v>7.1321989185194967</c:v>
                </c:pt>
                <c:pt idx="438">
                  <c:v>7.1442452644131826</c:v>
                </c:pt>
                <c:pt idx="439">
                  <c:v>7.1562916103068694</c:v>
                </c:pt>
                <c:pt idx="440">
                  <c:v>7.1683379562005554</c:v>
                </c:pt>
                <c:pt idx="441">
                  <c:v>7.1803843020942422</c:v>
                </c:pt>
                <c:pt idx="442">
                  <c:v>7.1924306479879281</c:v>
                </c:pt>
                <c:pt idx="443">
                  <c:v>7.204476993881614</c:v>
                </c:pt>
                <c:pt idx="444">
                  <c:v>7.2165233397753008</c:v>
                </c:pt>
                <c:pt idx="445">
                  <c:v>7.2285696856689876</c:v>
                </c:pt>
                <c:pt idx="446">
                  <c:v>7.2406160315626735</c:v>
                </c:pt>
                <c:pt idx="447">
                  <c:v>7.2526623774563594</c:v>
                </c:pt>
                <c:pt idx="448">
                  <c:v>7.2647087233500462</c:v>
                </c:pt>
                <c:pt idx="449">
                  <c:v>7.2767550692437331</c:v>
                </c:pt>
                <c:pt idx="450">
                  <c:v>7.288801415137419</c:v>
                </c:pt>
              </c:numCache>
            </c:numRef>
          </c:xVal>
          <c:yVal>
            <c:numRef>
              <c:f>fit_5NN_BCC!$K$19:$K$469</c:f>
              <c:numCache>
                <c:formatCode>General</c:formatCode>
                <c:ptCount val="451"/>
                <c:pt idx="0">
                  <c:v>1.1643422612279579</c:v>
                </c:pt>
                <c:pt idx="1">
                  <c:v>0.54387217089751516</c:v>
                </c:pt>
                <c:pt idx="2">
                  <c:v>-4.8442158316113648E-2</c:v>
                </c:pt>
                <c:pt idx="3">
                  <c:v>-0.61367262074200113</c:v>
                </c:pt>
                <c:pt idx="4">
                  <c:v>-1.1528509481270461</c:v>
                </c:pt>
                <c:pt idx="5">
                  <c:v>-1.6669702566013811</c:v>
                </c:pt>
                <c:pt idx="6">
                  <c:v>-2.1569865317900394</c:v>
                </c:pt>
                <c:pt idx="7">
                  <c:v>-2.6238200546308335</c:v>
                </c:pt>
                <c:pt idx="8">
                  <c:v>-3.0683567703489416</c:v>
                </c:pt>
                <c:pt idx="9">
                  <c:v>-3.4914496029342956</c:v>
                </c:pt>
                <c:pt idx="10">
                  <c:v>-3.8939197173699753</c:v>
                </c:pt>
                <c:pt idx="11">
                  <c:v>-4.2765577317615424</c:v>
                </c:pt>
                <c:pt idx="12">
                  <c:v>-4.6401248814293297</c:v>
                </c:pt>
                <c:pt idx="13">
                  <c:v>-4.9853541369360315</c:v>
                </c:pt>
                <c:pt idx="14">
                  <c:v>-5.312951277939689</c:v>
                </c:pt>
                <c:pt idx="15">
                  <c:v>-5.623595924682057</c:v>
                </c:pt>
                <c:pt idx="16">
                  <c:v>-5.9179425288459058</c:v>
                </c:pt>
                <c:pt idx="17">
                  <c:v>-6.1966213254417042</c:v>
                </c:pt>
                <c:pt idx="18">
                  <c:v>-6.4602392473141421</c:v>
                </c:pt>
                <c:pt idx="19">
                  <c:v>-6.7093808037923353</c:v>
                </c:pt>
                <c:pt idx="20">
                  <c:v>-6.9446089249429619</c:v>
                </c:pt>
                <c:pt idx="21">
                  <c:v>-7.1664657728249139</c:v>
                </c:pt>
                <c:pt idx="22">
                  <c:v>-7.375473521084853</c:v>
                </c:pt>
                <c:pt idx="23">
                  <c:v>-7.572135104177093</c:v>
                </c:pt>
                <c:pt idx="24">
                  <c:v>-7.7569349374379861</c:v>
                </c:pt>
                <c:pt idx="25">
                  <c:v>-7.9303396091925862</c:v>
                </c:pt>
                <c:pt idx="26">
                  <c:v>-8.0927985460230794</c:v>
                </c:pt>
                <c:pt idx="27">
                  <c:v>-8.2447446522809784</c:v>
                </c:pt>
                <c:pt idx="28">
                  <c:v>-8.3865949248796703</c:v>
                </c:pt>
                <c:pt idx="29">
                  <c:v>-8.5187510443616716</c:v>
                </c:pt>
                <c:pt idx="30">
                  <c:v>-8.6415999431922828</c:v>
                </c:pt>
                <c:pt idx="31">
                  <c:v>-8.7555143521932521</c:v>
                </c:pt>
                <c:pt idx="32">
                  <c:v>-8.8608533259908846</c:v>
                </c:pt>
                <c:pt idx="33">
                  <c:v>-8.9579627483176587</c:v>
                </c:pt>
                <c:pt idx="34">
                  <c:v>-9.047175817971322</c:v>
                </c:pt>
                <c:pt idx="35">
                  <c:v>-9.1288135162021895</c:v>
                </c:pt>
                <c:pt idx="36">
                  <c:v>-9.2031850562677704</c:v>
                </c:pt>
                <c:pt idx="37">
                  <c:v>-9.2705883158630513</c:v>
                </c:pt>
                <c:pt idx="38">
                  <c:v>-9.3313102531059151</c:v>
                </c:pt>
                <c:pt idx="39">
                  <c:v>-9.3856273067289706</c:v>
                </c:pt>
                <c:pt idx="40">
                  <c:v>-9.4338057811024925</c:v>
                </c:pt>
                <c:pt idx="41">
                  <c:v>-9.4761022166873268</c:v>
                </c:pt>
                <c:pt idx="42">
                  <c:v>-9.5127637464924213</c:v>
                </c:pt>
                <c:pt idx="43">
                  <c:v>-9.5440284390877004</c:v>
                </c:pt>
                <c:pt idx="44">
                  <c:v>-9.5701256287007723</c:v>
                </c:pt>
                <c:pt idx="45">
                  <c:v>-9.5912762329043861</c:v>
                </c:pt>
                <c:pt idx="46">
                  <c:v>-9.6076930583807076</c:v>
                </c:pt>
                <c:pt idx="47">
                  <c:v>-9.6195810952288614</c:v>
                </c:pt>
                <c:pt idx="48">
                  <c:v>-9.627137800263144</c:v>
                </c:pt>
                <c:pt idx="49">
                  <c:v>-9.6305533697311763</c:v>
                </c:pt>
                <c:pt idx="50">
                  <c:v>-9.6300110018638474</c:v>
                </c:pt>
                <c:pt idx="51">
                  <c:v>-9.6256871496521956</c:v>
                </c:pt>
                <c:pt idx="52">
                  <c:v>-9.6177517642304551</c:v>
                </c:pt>
                <c:pt idx="53">
                  <c:v>-9.6063685292291758</c:v>
                </c:pt>
                <c:pt idx="54">
                  <c:v>-9.5916950864475261</c:v>
                </c:pt>
                <c:pt idx="55">
                  <c:v>-9.5738832531800746</c:v>
                </c:pt>
                <c:pt idx="56">
                  <c:v>-9.5530792315195665</c:v>
                </c:pt>
                <c:pt idx="57">
                  <c:v>-9.529423809944598</c:v>
                </c:pt>
                <c:pt idx="58">
                  <c:v>-9.5030525574884699</c:v>
                </c:pt>
                <c:pt idx="59">
                  <c:v>-9.4740960107737937</c:v>
                </c:pt>
                <c:pt idx="60">
                  <c:v>-9.4426798541859096</c:v>
                </c:pt>
                <c:pt idx="61">
                  <c:v>-9.4089250934475306</c:v>
                </c:pt>
                <c:pt idx="62">
                  <c:v>-9.3729482228461514</c:v>
                </c:pt>
                <c:pt idx="63">
                  <c:v>-9.3348613863562306</c:v>
                </c:pt>
                <c:pt idx="64">
                  <c:v>-9.2947725328881035</c:v>
                </c:pt>
                <c:pt idx="65">
                  <c:v>-9.2527855658867999</c:v>
                </c:pt>
                <c:pt idx="66">
                  <c:v>-9.2090004874946061</c:v>
                </c:pt>
                <c:pt idx="67">
                  <c:v>-9.1635135374833236</c:v>
                </c:pt>
                <c:pt idx="68">
                  <c:v>-9.1164173271534725</c:v>
                </c:pt>
                <c:pt idx="69">
                  <c:v>-9.0678009683904097</c:v>
                </c:pt>
                <c:pt idx="70">
                  <c:v>-9.0177501980594919</c:v>
                </c:pt>
                <c:pt idx="71">
                  <c:v>-8.9663474979154074</c:v>
                </c:pt>
                <c:pt idx="72">
                  <c:v>-8.9136722101940045</c:v>
                </c:pt>
                <c:pt idx="73">
                  <c:v>-8.859800649048136</c:v>
                </c:pt>
                <c:pt idx="74">
                  <c:v>-8.8048062079829101</c:v>
                </c:pt>
                <c:pt idx="75">
                  <c:v>-8.7487594634396384</c:v>
                </c:pt>
                <c:pt idx="76">
                  <c:v>-8.6917282746717959</c:v>
                </c:pt>
                <c:pt idx="77">
                  <c:v>-8.6337778800510012</c:v>
                </c:pt>
                <c:pt idx="78">
                  <c:v>-8.5749709899353768</c:v>
                </c:pt>
                <c:pt idx="79">
                  <c:v>-8.5153678762277565</c:v>
                </c:pt>
                <c:pt idx="80">
                  <c:v>-8.4550264587460511</c:v>
                </c:pt>
                <c:pt idx="81">
                  <c:v>-8.394002388523619</c:v>
                </c:pt>
                <c:pt idx="82">
                  <c:v>-8.3323491281525897</c:v>
                </c:pt>
                <c:pt idx="83">
                  <c:v>-8.2701180292791232</c:v>
                </c:pt>
                <c:pt idx="84">
                  <c:v>-8.2073584073550521</c:v>
                </c:pt>
                <c:pt idx="85">
                  <c:v>-8.1441176137466265</c:v>
                </c:pt>
                <c:pt idx="86">
                  <c:v>-8.0804411052969556</c:v>
                </c:pt>
                <c:pt idx="87">
                  <c:v>-8.0163725114353017</c:v>
                </c:pt>
                <c:pt idx="88">
                  <c:v>-7.9519536989226021</c:v>
                </c:pt>
                <c:pt idx="89">
                  <c:v>-7.8872248343193148</c:v>
                </c:pt>
                <c:pt idx="90">
                  <c:v>-7.8222244442584126</c:v>
                </c:pt>
                <c:pt idx="91">
                  <c:v>-7.7569894736030855</c:v>
                </c:pt>
                <c:pt idx="92">
                  <c:v>-7.69155534156583</c:v>
                </c:pt>
                <c:pt idx="93">
                  <c:v>-7.6259559958626184</c:v>
                </c:pt>
                <c:pt idx="94">
                  <c:v>-7.5602239649730425</c:v>
                </c:pt>
                <c:pt idx="95">
                  <c:v>-7.4943904085748043</c:v>
                </c:pt>
                <c:pt idx="96">
                  <c:v>-7.4284851662180085</c:v>
                </c:pt>
                <c:pt idx="97">
                  <c:v>-7.3625368043027466</c:v>
                </c:pt>
                <c:pt idx="98">
                  <c:v>-7.2965726614205657</c:v>
                </c:pt>
                <c:pt idx="99">
                  <c:v>-7.2306188921185388</c:v>
                </c:pt>
                <c:pt idx="100">
                  <c:v>-7.1647005091422109</c:v>
                </c:pt>
                <c:pt idx="101">
                  <c:v>-7.0988414242117601</c:v>
                </c:pt>
                <c:pt idx="102">
                  <c:v>-7.033064487383534</c:v>
                </c:pt>
                <c:pt idx="103">
                  <c:v>-6.9673915250473275</c:v>
                </c:pt>
                <c:pt idx="104">
                  <c:v>-6.9018433766077987</c:v>
                </c:pt>
                <c:pt idx="105">
                  <c:v>-6.8364399298966454</c:v>
                </c:pt>
                <c:pt idx="106">
                  <c:v>-6.7712001553605141</c:v>
                </c:pt>
                <c:pt idx="107">
                  <c:v>-6.7061421390677811</c:v>
                </c:pt>
                <c:pt idx="108">
                  <c:v>-6.6412831145759803</c:v>
                </c:pt>
                <c:pt idx="109">
                  <c:v>-6.5766394936999415</c:v>
                </c:pt>
                <c:pt idx="110">
                  <c:v>-6.5122268962192589</c:v>
                </c:pt>
                <c:pt idx="111">
                  <c:v>-6.4480601785624092</c:v>
                </c:pt>
                <c:pt idx="112">
                  <c:v>-6.3841534615033009</c:v>
                </c:pt>
                <c:pt idx="113">
                  <c:v>-6.3205201569048732</c:v>
                </c:pt>
                <c:pt idx="114">
                  <c:v>-6.2571729935430032</c:v>
                </c:pt>
                <c:pt idx="115">
                  <c:v>-6.1941240420428638</c:v>
                </c:pt>
                <c:pt idx="116">
                  <c:v>-6.1313847389585687</c:v>
                </c:pt>
                <c:pt idx="117">
                  <c:v>-6.0689659100259998</c:v>
                </c:pt>
                <c:pt idx="118">
                  <c:v>-6.0068777926174635</c:v>
                </c:pt>
                <c:pt idx="119">
                  <c:v>-5.9451300574259163</c:v>
                </c:pt>
                <c:pt idx="120">
                  <c:v>-5.88373182940538</c:v>
                </c:pt>
                <c:pt idx="121">
                  <c:v>-5.8226917079933482</c:v>
                </c:pt>
                <c:pt idx="122">
                  <c:v>-5.7620177866399205</c:v>
                </c:pt>
                <c:pt idx="123">
                  <c:v>-5.7017176716675895</c:v>
                </c:pt>
                <c:pt idx="124">
                  <c:v>-5.6417985004847937</c:v>
                </c:pt>
                <c:pt idx="125">
                  <c:v>-5.5822669591753495</c:v>
                </c:pt>
                <c:pt idx="126">
                  <c:v>-5.5231292994853147</c:v>
                </c:pt>
                <c:pt idx="127">
                  <c:v>-5.4643913552278924</c:v>
                </c:pt>
                <c:pt idx="128">
                  <c:v>-5.4060585581263245</c:v>
                </c:pt>
                <c:pt idx="129">
                  <c:v>-5.3481359531140278</c:v>
                </c:pt>
                <c:pt idx="130">
                  <c:v>-5.2906282131104883</c:v>
                </c:pt>
                <c:pt idx="131">
                  <c:v>-5.233539653290828</c:v>
                </c:pt>
                <c:pt idx="132">
                  <c:v>-5.1768742448663208</c:v>
                </c:pt>
                <c:pt idx="133">
                  <c:v>-5.120635628392475</c:v>
                </c:pt>
                <c:pt idx="134">
                  <c:v>-5.0648271266207647</c:v>
                </c:pt>
                <c:pt idx="135">
                  <c:v>-5.0094517569095469</c:v>
                </c:pt>
                <c:pt idx="136">
                  <c:v>-4.9545122432090603</c:v>
                </c:pt>
                <c:pt idx="137">
                  <c:v>-4.900011027635002</c:v>
                </c:pt>
                <c:pt idx="138">
                  <c:v>-4.845950281644579</c:v>
                </c:pt>
                <c:pt idx="139">
                  <c:v>-4.7923319168284984</c:v>
                </c:pt>
                <c:pt idx="140">
                  <c:v>-4.7391575953318643</c:v>
                </c:pt>
                <c:pt idx="141">
                  <c:v>-4.6864287399165114</c:v>
                </c:pt>
                <c:pt idx="142">
                  <c:v>-4.6341465436768789</c:v>
                </c:pt>
                <c:pt idx="143">
                  <c:v>-4.5823119794210712</c:v>
                </c:pt>
                <c:pt idx="144">
                  <c:v>-4.5309258087284174</c:v>
                </c:pt>
                <c:pt idx="145">
                  <c:v>-4.4799885906943571</c:v>
                </c:pt>
                <c:pt idx="146">
                  <c:v>-4.4295006903732119</c:v>
                </c:pt>
                <c:pt idx="147">
                  <c:v>-4.3794622869289457</c:v>
                </c:pt>
                <c:pt idx="148">
                  <c:v>-4.3298733815037371</c:v>
                </c:pt>
                <c:pt idx="149">
                  <c:v>-4.2807338048138064</c:v>
                </c:pt>
                <c:pt idx="150">
                  <c:v>-4.2320432244816306</c:v>
                </c:pt>
                <c:pt idx="151">
                  <c:v>-4.1838011521134089</c:v>
                </c:pt>
                <c:pt idx="152">
                  <c:v>-4.1360069501302128</c:v>
                </c:pt>
                <c:pt idx="153">
                  <c:v>-4.0886598383611883</c:v>
                </c:pt>
                <c:pt idx="154">
                  <c:v>-4.041758900406589</c:v>
                </c:pt>
                <c:pt idx="155">
                  <c:v>-3.9953030897785191</c:v>
                </c:pt>
                <c:pt idx="156">
                  <c:v>-3.9492912358265952</c:v>
                </c:pt>
                <c:pt idx="157">
                  <c:v>-3.9037220494558893</c:v>
                </c:pt>
                <c:pt idx="158">
                  <c:v>-3.8585941286439533</c:v>
                </c:pt>
                <c:pt idx="159">
                  <c:v>-3.8139059637636534</c:v>
                </c:pt>
                <c:pt idx="160">
                  <c:v>-3.7696559427183125</c:v>
                </c:pt>
                <c:pt idx="161">
                  <c:v>-3.7258423558953488</c:v>
                </c:pt>
                <c:pt idx="162">
                  <c:v>-3.6824634009445112</c:v>
                </c:pt>
                <c:pt idx="163">
                  <c:v>-3.6395171873865015</c:v>
                </c:pt>
                <c:pt idx="164">
                  <c:v>-3.597001741057646</c:v>
                </c:pt>
                <c:pt idx="165">
                  <c:v>-3.5549150083960672</c:v>
                </c:pt>
                <c:pt idx="166">
                  <c:v>-3.513254860574607</c:v>
                </c:pt>
                <c:pt idx="167">
                  <c:v>-3.4720190974856155</c:v>
                </c:pt>
                <c:pt idx="168">
                  <c:v>-3.4312054515825152</c:v>
                </c:pt>
                <c:pt idx="169">
                  <c:v>-3.3908115915828985</c:v>
                </c:pt>
                <c:pt idx="170">
                  <c:v>-3.3508351260377696</c:v>
                </c:pt>
                <c:pt idx="171">
                  <c:v>-3.3112736067713753</c:v>
                </c:pt>
                <c:pt idx="172">
                  <c:v>-3.2721245321958898</c:v>
                </c:pt>
                <c:pt idx="173">
                  <c:v>-3.2333853505051917</c:v>
                </c:pt>
                <c:pt idx="174">
                  <c:v>-3.1950534627516425</c:v>
                </c:pt>
                <c:pt idx="175">
                  <c:v>-3.1571262258098622</c:v>
                </c:pt>
                <c:pt idx="176">
                  <c:v>-3.1196009552311712</c:v>
                </c:pt>
                <c:pt idx="177">
                  <c:v>-3.0824749279923944</c:v>
                </c:pt>
                <c:pt idx="178">
                  <c:v>-3.04574538514251</c:v>
                </c:pt>
                <c:pt idx="179">
                  <c:v>-3.0094095343505232</c:v>
                </c:pt>
                <c:pt idx="180">
                  <c:v>-2.9734645523579259</c:v>
                </c:pt>
                <c:pt idx="181">
                  <c:v>-2.9379075873388159</c:v>
                </c:pt>
                <c:pt idx="182">
                  <c:v>-2.9027357611708458</c:v>
                </c:pt>
                <c:pt idx="183">
                  <c:v>-2.8679461716198928</c:v>
                </c:pt>
                <c:pt idx="184">
                  <c:v>-2.8335358944414177</c:v>
                </c:pt>
                <c:pt idx="185">
                  <c:v>-2.7995019854011618</c:v>
                </c:pt>
                <c:pt idx="186">
                  <c:v>-2.7658414822180424</c:v>
                </c:pt>
                <c:pt idx="187">
                  <c:v>-2.7325514064316803</c:v>
                </c:pt>
                <c:pt idx="188">
                  <c:v>-2.6996287651972022</c:v>
                </c:pt>
                <c:pt idx="189">
                  <c:v>-2.6670705530096703</c:v>
                </c:pt>
                <c:pt idx="190">
                  <c:v>-2.6348737533605542</c:v>
                </c:pt>
                <c:pt idx="191">
                  <c:v>-2.6030353403284967</c:v>
                </c:pt>
                <c:pt idx="192">
                  <c:v>-2.5715522801065434</c:v>
                </c:pt>
                <c:pt idx="193">
                  <c:v>-2.5404215324680699</c:v>
                </c:pt>
                <c:pt idx="194">
                  <c:v>-2.509640052173336</c:v>
                </c:pt>
                <c:pt idx="195">
                  <c:v>-2.4792047903187844</c:v>
                </c:pt>
                <c:pt idx="196">
                  <c:v>-2.4491126956309337</c:v>
                </c:pt>
                <c:pt idx="197">
                  <c:v>-2.4193607157067811</c:v>
                </c:pt>
                <c:pt idx="198">
                  <c:v>-2.3899457982024876</c:v>
                </c:pt>
                <c:pt idx="199">
                  <c:v>-2.3608648919721369</c:v>
                </c:pt>
                <c:pt idx="200">
                  <c:v>-2.3321149481582202</c:v>
                </c:pt>
                <c:pt idx="201">
                  <c:v>-2.303692921235502</c:v>
                </c:pt>
                <c:pt idx="202">
                  <c:v>-2.2755957700098683</c:v>
                </c:pt>
                <c:pt idx="203">
                  <c:v>-2.2478204585736412</c:v>
                </c:pt>
                <c:pt idx="204">
                  <c:v>-2.2203639572189253</c:v>
                </c:pt>
                <c:pt idx="205">
                  <c:v>-2.1932232433103205</c:v>
                </c:pt>
                <c:pt idx="206">
                  <c:v>-2.1663953021184841</c:v>
                </c:pt>
                <c:pt idx="207">
                  <c:v>-2.1398771276158226</c:v>
                </c:pt>
                <c:pt idx="208">
                  <c:v>-2.1136657232356471</c:v>
                </c:pt>
                <c:pt idx="209">
                  <c:v>-2.0877581025960348</c:v>
                </c:pt>
                <c:pt idx="210">
                  <c:v>-2.0621512901896346</c:v>
                </c:pt>
                <c:pt idx="211">
                  <c:v>-2.0368423220405729</c:v>
                </c:pt>
                <c:pt idx="212">
                  <c:v>-2.0118282463296007</c:v>
                </c:pt>
                <c:pt idx="213">
                  <c:v>-1.9871061239886272</c:v>
                </c:pt>
                <c:pt idx="214">
                  <c:v>-1.9626730292656349</c:v>
                </c:pt>
                <c:pt idx="215">
                  <c:v>-1.938526050261089</c:v>
                </c:pt>
                <c:pt idx="216">
                  <c:v>-1.9146622894367866</c:v>
                </c:pt>
                <c:pt idx="217">
                  <c:v>-1.8910788640981218</c:v>
                </c:pt>
                <c:pt idx="218">
                  <c:v>-1.8677729068507416</c:v>
                </c:pt>
                <c:pt idx="219">
                  <c:v>-1.8447415660324384</c:v>
                </c:pt>
                <c:pt idx="220">
                  <c:v>-1.8219820061212169</c:v>
                </c:pt>
                <c:pt idx="221">
                  <c:v>-1.7994914081203282</c:v>
                </c:pt>
                <c:pt idx="222">
                  <c:v>-1.7772669699211492</c:v>
                </c:pt>
                <c:pt idx="223">
                  <c:v>-1.755305906644645</c:v>
                </c:pt>
                <c:pt idx="224">
                  <c:v>-1.7336054509622312</c:v>
                </c:pt>
                <c:pt idx="225">
                  <c:v>-1.7121628533967528</c:v>
                </c:pt>
                <c:pt idx="226">
                  <c:v>-1.6909753826043041</c:v>
                </c:pt>
                <c:pt idx="227">
                  <c:v>-1.6700403256375966</c:v>
                </c:pt>
                <c:pt idx="228">
                  <c:v>-1.6493549881915348</c:v>
                </c:pt>
                <c:pt idx="229">
                  <c:v>-1.6289166948316682</c:v>
                </c:pt>
                <c:pt idx="230">
                  <c:v>-1.6087227892061207</c:v>
                </c:pt>
                <c:pt idx="231">
                  <c:v>-1.5887706342416705</c:v>
                </c:pt>
                <c:pt idx="232">
                  <c:v>-1.5690576123244693</c:v>
                </c:pt>
                <c:pt idx="233">
                  <c:v>-1.5495811254660996</c:v>
                </c:pt>
                <c:pt idx="234">
                  <c:v>-1.5303385954553923</c:v>
                </c:pt>
                <c:pt idx="235">
                  <c:v>-1.5113274639966539</c:v>
                </c:pt>
                <c:pt idx="236">
                  <c:v>-1.4925451928347337</c:v>
                </c:pt>
                <c:pt idx="237">
                  <c:v>-1.4739892638674967</c:v>
                </c:pt>
                <c:pt idx="238">
                  <c:v>-1.4556571792461286</c:v>
                </c:pt>
                <c:pt idx="239">
                  <c:v>-1.4375464614637923</c:v>
                </c:pt>
                <c:pt idx="240">
                  <c:v>-1.4196546534330587</c:v>
                </c:pt>
                <c:pt idx="241">
                  <c:v>-1.4019793185525475</c:v>
                </c:pt>
                <c:pt idx="242">
                  <c:v>-1.3845180407632351</c:v>
                </c:pt>
                <c:pt idx="243">
                  <c:v>-1.3672684245947884</c:v>
                </c:pt>
                <c:pt idx="244">
                  <c:v>-1.3502280952023735</c:v>
                </c:pt>
                <c:pt idx="245">
                  <c:v>-1.3333946983942759</c:v>
                </c:pt>
                <c:pt idx="246">
                  <c:v>-1.3167659006507437</c:v>
                </c:pt>
                <c:pt idx="247">
                  <c:v>-1.3003393891343751</c:v>
                </c:pt>
                <c:pt idx="248">
                  <c:v>-1.2841128716924275</c:v>
                </c:pt>
                <c:pt idx="249">
                  <c:v>-1.2680840768513686</c:v>
                </c:pt>
                <c:pt idx="250">
                  <c:v>-1.2522507538039822</c:v>
                </c:pt>
                <c:pt idx="251">
                  <c:v>-1.2366106723893728</c:v>
                </c:pt>
                <c:pt idx="252">
                  <c:v>-1.2211616230661384</c:v>
                </c:pt>
                <c:pt idx="253">
                  <c:v>-1.2059014168790236</c:v>
                </c:pt>
                <c:pt idx="254">
                  <c:v>-1.1908278854193382</c:v>
                </c:pt>
                <c:pt idx="255">
                  <c:v>-1.17593888077939</c:v>
                </c:pt>
                <c:pt idx="256">
                  <c:v>-1.161232275501235</c:v>
                </c:pt>
                <c:pt idx="257">
                  <c:v>-1.1467059625199549</c:v>
                </c:pt>
                <c:pt idx="258">
                  <c:v>-1.1323578551017544</c:v>
                </c:pt>
                <c:pt idx="259">
                  <c:v>-1.1181858867770691</c:v>
                </c:pt>
                <c:pt idx="260">
                  <c:v>-1.1041880112689861</c:v>
                </c:pt>
                <c:pt idx="261">
                  <c:v>-1.0903622024170554</c:v>
                </c:pt>
                <c:pt idx="262">
                  <c:v>-1.0767064540969358</c:v>
                </c:pt>
                <c:pt idx="263">
                  <c:v>-1.0632187801358342</c:v>
                </c:pt>
                <c:pt idx="264">
                  <c:v>-1.0498972142241485</c:v>
                </c:pt>
                <c:pt idx="265">
                  <c:v>-1.0367398098233038</c:v>
                </c:pt>
                <c:pt idx="266">
                  <c:v>-1.0237446400702046</c:v>
                </c:pt>
                <c:pt idx="267">
                  <c:v>-1.0109097976782602</c:v>
                </c:pt>
                <c:pt idx="268">
                  <c:v>-0.99823339483532669</c:v>
                </c:pt>
                <c:pt idx="269">
                  <c:v>-0.98571356309856617</c:v>
                </c:pt>
                <c:pt idx="270">
                  <c:v>-0.97334845328659647</c:v>
                </c:pt>
                <c:pt idx="271">
                  <c:v>-0.96113623536888582</c:v>
                </c:pt>
                <c:pt idx="272">
                  <c:v>-0.949075098352688</c:v>
                </c:pt>
                <c:pt idx="273">
                  <c:v>-0.93716325016752056</c:v>
                </c:pt>
                <c:pt idx="274">
                  <c:v>-0.92539891754752368</c:v>
                </c:pt>
                <c:pt idx="275">
                  <c:v>-0.91378034591162671</c:v>
                </c:pt>
                <c:pt idx="276">
                  <c:v>-0.90230579924183085</c:v>
                </c:pt>
                <c:pt idx="277">
                  <c:v>-0.89097355995953964</c:v>
                </c:pt>
                <c:pt idx="278">
                  <c:v>-0.8797819288003057</c:v>
                </c:pt>
                <c:pt idx="279">
                  <c:v>-0.86872922468686586</c:v>
                </c:pt>
                <c:pt idx="280">
                  <c:v>-0.85781378460077451</c:v>
                </c:pt>
                <c:pt idx="281">
                  <c:v>-0.84703396345255044</c:v>
                </c:pt>
                <c:pt idx="282">
                  <c:v>-0.83638813395066136</c:v>
                </c:pt>
                <c:pt idx="283">
                  <c:v>-0.82587468646928475</c:v>
                </c:pt>
                <c:pt idx="284">
                  <c:v>-0.81549202891495309</c:v>
                </c:pt>
                <c:pt idx="285">
                  <c:v>-0.80523858659228198</c:v>
                </c:pt>
                <c:pt idx="286">
                  <c:v>-0.79511280206874535</c:v>
                </c:pt>
                <c:pt idx="287">
                  <c:v>-0.78511313503872637</c:v>
                </c:pt>
                <c:pt idx="288">
                  <c:v>-0.77523806218672386</c:v>
                </c:pt>
                <c:pt idx="289">
                  <c:v>-0.76548607705002791</c:v>
                </c:pt>
                <c:pt idx="290">
                  <c:v>-0.75585568988074336</c:v>
                </c:pt>
                <c:pt idx="291">
                  <c:v>-0.74634542750740773</c:v>
                </c:pt>
                <c:pt idx="292">
                  <c:v>-0.73695383319608987</c:v>
                </c:pt>
                <c:pt idx="293">
                  <c:v>-0.7276794665112164</c:v>
                </c:pt>
                <c:pt idx="294">
                  <c:v>-0.71852090317604622</c:v>
                </c:pt>
                <c:pt idx="295">
                  <c:v>-0.70947673493300034</c:v>
                </c:pt>
                <c:pt idx="296">
                  <c:v>-0.70054556940373869</c:v>
                </c:pt>
                <c:pt idx="297">
                  <c:v>-0.69172602994919863</c:v>
                </c:pt>
                <c:pt idx="298">
                  <c:v>-0.68301675552953667</c:v>
                </c:pt>
                <c:pt idx="299">
                  <c:v>-0.67441640056413399</c:v>
                </c:pt>
                <c:pt idx="300">
                  <c:v>-0.66592363479158911</c:v>
                </c:pt>
                <c:pt idx="301">
                  <c:v>-0.657537143129865</c:v>
                </c:pt>
                <c:pt idx="302">
                  <c:v>-0.64925562553655092</c:v>
                </c:pt>
                <c:pt idx="303">
                  <c:v>-0.64107779686937838</c:v>
                </c:pt>
                <c:pt idx="304">
                  <c:v>-0.6330023867469059</c:v>
                </c:pt>
                <c:pt idx="305">
                  <c:v>-0.62502813940954161</c:v>
                </c:pt>
                <c:pt idx="306">
                  <c:v>-0.61715381358084231</c:v>
                </c:pt>
                <c:pt idx="307">
                  <c:v>-0.60937818232923779</c:v>
                </c:pt>
                <c:pt idx="308">
                  <c:v>-0.60170003293006991</c:v>
                </c:pt>
                <c:pt idx="309">
                  <c:v>-0.59411816672811757</c:v>
                </c:pt>
                <c:pt idx="310">
                  <c:v>-0.58663139900056904</c:v>
                </c:pt>
                <c:pt idx="311">
                  <c:v>-0.57923855882048392</c:v>
                </c:pt>
                <c:pt idx="312">
                  <c:v>-0.57193848892078525</c:v>
                </c:pt>
                <c:pt idx="313">
                  <c:v>-0.56473004555880257</c:v>
                </c:pt>
                <c:pt idx="314">
                  <c:v>-0.55761209838139425</c:v>
                </c:pt>
                <c:pt idx="315">
                  <c:v>-0.55058353029067919</c:v>
                </c:pt>
                <c:pt idx="316">
                  <c:v>-0.5436432373103941</c:v>
                </c:pt>
                <c:pt idx="317">
                  <c:v>-0.53679012845290897</c:v>
                </c:pt>
                <c:pt idx="318">
                  <c:v>-0.53002312558691467</c:v>
                </c:pt>
                <c:pt idx="319">
                  <c:v>-0.52334116330581293</c:v>
                </c:pt>
                <c:pt idx="320">
                  <c:v>-0.51674318879681502</c:v>
                </c:pt>
                <c:pt idx="321">
                  <c:v>-0.51022816171078311</c:v>
                </c:pt>
                <c:pt idx="322">
                  <c:v>-0.50379505403282288</c:v>
                </c:pt>
                <c:pt idx="323">
                  <c:v>-0.49744284995364485</c:v>
                </c:pt>
                <c:pt idx="324">
                  <c:v>-0.4911705457417071</c:v>
                </c:pt>
                <c:pt idx="325">
                  <c:v>-0.48497714961617311</c:v>
                </c:pt>
                <c:pt idx="326">
                  <c:v>-0.47886168162066667</c:v>
                </c:pt>
                <c:pt idx="327">
                  <c:v>-0.47282317349786673</c:v>
                </c:pt>
                <c:pt idx="328">
                  <c:v>-0.46686066856492986</c:v>
                </c:pt>
                <c:pt idx="329">
                  <c:v>-0.46097322158978266</c:v>
                </c:pt>
                <c:pt idx="330">
                  <c:v>-0.45515989866825585</c:v>
                </c:pt>
                <c:pt idx="331">
                  <c:v>-0.44941977710210262</c:v>
                </c:pt>
                <c:pt idx="332">
                  <c:v>-0.44375194527789069</c:v>
                </c:pt>
                <c:pt idx="333">
                  <c:v>-0.43815550254679103</c:v>
                </c:pt>
                <c:pt idx="334">
                  <c:v>-0.43262955910525946</c:v>
                </c:pt>
                <c:pt idx="335">
                  <c:v>-0.42717323587661715</c:v>
                </c:pt>
                <c:pt idx="336">
                  <c:v>-0.42178566439355253</c:v>
                </c:pt>
                <c:pt idx="337">
                  <c:v>-0.41646598668153328</c:v>
                </c:pt>
                <c:pt idx="338">
                  <c:v>-0.41121335514313939</c:v>
                </c:pt>
                <c:pt idx="339">
                  <c:v>-0.40602693244332694</c:v>
                </c:pt>
                <c:pt idx="340">
                  <c:v>-0.40090589139562061</c:v>
                </c:pt>
                <c:pt idx="341">
                  <c:v>-0.3958494148492408</c:v>
                </c:pt>
                <c:pt idx="342">
                  <c:v>-0.39085669557716796</c:v>
                </c:pt>
                <c:pt idx="343">
                  <c:v>-0.38592693616514934</c:v>
                </c:pt>
                <c:pt idx="344">
                  <c:v>-0.38105934890164933</c:v>
                </c:pt>
                <c:pt idx="345">
                  <c:v>-0.37625315566874051</c:v>
                </c:pt>
                <c:pt idx="346">
                  <c:v>-0.37150758783394583</c:v>
                </c:pt>
                <c:pt idx="347">
                  <c:v>-0.36682188614302313</c:v>
                </c:pt>
                <c:pt idx="348">
                  <c:v>-0.36219530061370414</c:v>
                </c:pt>
                <c:pt idx="349">
                  <c:v>-0.3576270904303735</c:v>
                </c:pt>
                <c:pt idx="350">
                  <c:v>-0.3531165238397031</c:v>
                </c:pt>
                <c:pt idx="351">
                  <c:v>-0.34866287804722945</c:v>
                </c:pt>
                <c:pt idx="352">
                  <c:v>-0.34426543911488044</c:v>
                </c:pt>
                <c:pt idx="353">
                  <c:v>-0.33992350185944559</c:v>
                </c:pt>
                <c:pt idx="354">
                  <c:v>-0.33563636975199279</c:v>
                </c:pt>
                <c:pt idx="355">
                  <c:v>-0.33140335481822675</c:v>
                </c:pt>
                <c:pt idx="356">
                  <c:v>-0.32722377753978937</c:v>
                </c:pt>
                <c:pt idx="357">
                  <c:v>-0.32309696675649374</c:v>
                </c:pt>
                <c:pt idx="358">
                  <c:v>-0.31902225956950403</c:v>
                </c:pt>
                <c:pt idx="359">
                  <c:v>-0.31499900124543756</c:v>
                </c:pt>
                <c:pt idx="360">
                  <c:v>-0.31102654512140415</c:v>
                </c:pt>
                <c:pt idx="361">
                  <c:v>-0.3071042525109714</c:v>
                </c:pt>
                <c:pt idx="362">
                  <c:v>-0.30323149261105248</c:v>
                </c:pt>
                <c:pt idx="363">
                  <c:v>-0.29940764240971623</c:v>
                </c:pt>
                <c:pt idx="364">
                  <c:v>-0.29563208659490986</c:v>
                </c:pt>
                <c:pt idx="365">
                  <c:v>-0.29190421746409906</c:v>
                </c:pt>
                <c:pt idx="366">
                  <c:v>-0.28822343483481383</c:v>
                </c:pt>
                <c:pt idx="367">
                  <c:v>-0.28458914595609802</c:v>
                </c:pt>
                <c:pt idx="368">
                  <c:v>-0.28100076542085817</c:v>
                </c:pt>
                <c:pt idx="369">
                  <c:v>-0.27745771507911188</c:v>
                </c:pt>
                <c:pt idx="370">
                  <c:v>-0.27395942395211942</c:v>
                </c:pt>
                <c:pt idx="371">
                  <c:v>-0.27050532814740569</c:v>
                </c:pt>
                <c:pt idx="372">
                  <c:v>-0.26709487077466126</c:v>
                </c:pt>
                <c:pt idx="373">
                  <c:v>-0.26372750186251964</c:v>
                </c:pt>
                <c:pt idx="374">
                  <c:v>-0.26040267827620078</c:v>
                </c:pt>
                <c:pt idx="375">
                  <c:v>-0.25711986363602651</c:v>
                </c:pt>
                <c:pt idx="376">
                  <c:v>-0.25387852823678558</c:v>
                </c:pt>
                <c:pt idx="377">
                  <c:v>-0.25067814896796375</c:v>
                </c:pt>
                <c:pt idx="378">
                  <c:v>-0.24751820923481058</c:v>
                </c:pt>
                <c:pt idx="379">
                  <c:v>-0.24439819888025774</c:v>
                </c:pt>
                <c:pt idx="380">
                  <c:v>-0.24131761410767005</c:v>
                </c:pt>
                <c:pt idx="381">
                  <c:v>-0.23827595740442695</c:v>
                </c:pt>
                <c:pt idx="382">
                  <c:v>-0.2352727374663286</c:v>
                </c:pt>
                <c:pt idx="383">
                  <c:v>-0.23230746912282424</c:v>
                </c:pt>
                <c:pt idx="384">
                  <c:v>-0.22937967326304967</c:v>
                </c:pt>
                <c:pt idx="385">
                  <c:v>-0.22648887676267507</c:v>
                </c:pt>
                <c:pt idx="386">
                  <c:v>-0.22363461241154778</c:v>
                </c:pt>
                <c:pt idx="387">
                  <c:v>-0.22081641884213676</c:v>
                </c:pt>
                <c:pt idx="388">
                  <c:v>-0.21803384045876137</c:v>
                </c:pt>
                <c:pt idx="389">
                  <c:v>-0.21528642736760115</c:v>
                </c:pt>
                <c:pt idx="390">
                  <c:v>-0.21257373530748436</c:v>
                </c:pt>
                <c:pt idx="391">
                  <c:v>-0.20989532558144403</c:v>
                </c:pt>
                <c:pt idx="392">
                  <c:v>-0.20725076498903852</c:v>
                </c:pt>
                <c:pt idx="393">
                  <c:v>-0.20463962575942587</c:v>
                </c:pt>
                <c:pt idx="394">
                  <c:v>-0.20206148548519304</c:v>
                </c:pt>
                <c:pt idx="395">
                  <c:v>-0.19951592705692606</c:v>
                </c:pt>
                <c:pt idx="396">
                  <c:v>-0.19700253859851768</c:v>
                </c:pt>
                <c:pt idx="397">
                  <c:v>-0.19452091340320682</c:v>
                </c:pt>
                <c:pt idx="398">
                  <c:v>-0.19207064987034503</c:v>
                </c:pt>
                <c:pt idx="399">
                  <c:v>-0.18965135144287695</c:v>
                </c:pt>
                <c:pt idx="400">
                  <c:v>-0.18726262654553558</c:v>
                </c:pt>
                <c:pt idx="401">
                  <c:v>-0.18490408852374265</c:v>
                </c:pt>
                <c:pt idx="402">
                  <c:v>-0.1825753555832082</c:v>
                </c:pt>
                <c:pt idx="403">
                  <c:v>-0.18027605073022052</c:v>
                </c:pt>
                <c:pt idx="404">
                  <c:v>-0.17800580171262675</c:v>
                </c:pt>
                <c:pt idx="405">
                  <c:v>-0.17576424096148843</c:v>
                </c:pt>
                <c:pt idx="406">
                  <c:v>-0.1735510055334146</c:v>
                </c:pt>
                <c:pt idx="407">
                  <c:v>-0.17136573705355876</c:v>
                </c:pt>
                <c:pt idx="408">
                  <c:v>-0.16920808165927895</c:v>
                </c:pt>
                <c:pt idx="409">
                  <c:v>-0.1670776899444506</c:v>
                </c:pt>
                <c:pt idx="410">
                  <c:v>-0.16497421690442901</c:v>
                </c:pt>
                <c:pt idx="411">
                  <c:v>-0.16289732188165171</c:v>
                </c:pt>
                <c:pt idx="412">
                  <c:v>-0.16084666851187679</c:v>
                </c:pt>
                <c:pt idx="413">
                  <c:v>-0.15882192467105274</c:v>
                </c:pt>
                <c:pt idx="414">
                  <c:v>-0.15682276242280779</c:v>
                </c:pt>
                <c:pt idx="415">
                  <c:v>-0.15484885796655729</c:v>
                </c:pt>
                <c:pt idx="416">
                  <c:v>-0.15289989158622419</c:v>
                </c:pt>
                <c:pt idx="417">
                  <c:v>-0.15097554759956</c:v>
                </c:pt>
                <c:pt idx="418">
                  <c:v>-0.14907551430806551</c:v>
                </c:pt>
                <c:pt idx="419">
                  <c:v>-0.14719948394750507</c:v>
                </c:pt>
                <c:pt idx="420">
                  <c:v>-0.14534715263900644</c:v>
                </c:pt>
                <c:pt idx="421">
                  <c:v>-0.14351822034073899</c:v>
                </c:pt>
                <c:pt idx="422">
                  <c:v>-0.1417123908001679</c:v>
                </c:pt>
                <c:pt idx="423">
                  <c:v>-0.13992937150687612</c:v>
                </c:pt>
                <c:pt idx="424">
                  <c:v>-0.13816887364594874</c:v>
                </c:pt>
                <c:pt idx="425">
                  <c:v>-0.13643061205191359</c:v>
                </c:pt>
                <c:pt idx="426">
                  <c:v>-0.1347143051632298</c:v>
                </c:pt>
                <c:pt idx="427">
                  <c:v>-0.13301967497732692</c:v>
                </c:pt>
                <c:pt idx="428">
                  <c:v>-0.13134644700617695</c:v>
                </c:pt>
                <c:pt idx="429">
                  <c:v>-0.12969435023240264</c:v>
                </c:pt>
                <c:pt idx="430">
                  <c:v>-0.12806311706591242</c:v>
                </c:pt>
                <c:pt idx="431">
                  <c:v>-0.12645248330105768</c:v>
                </c:pt>
                <c:pt idx="432">
                  <c:v>-0.12486218807430444</c:v>
                </c:pt>
                <c:pt idx="433">
                  <c:v>-0.12329197382241881</c:v>
                </c:pt>
                <c:pt idx="434">
                  <c:v>-0.12174158624115357</c:v>
                </c:pt>
                <c:pt idx="435">
                  <c:v>-0.12021077424443716</c:v>
                </c:pt>
                <c:pt idx="436">
                  <c:v>-0.1186992899240556</c:v>
                </c:pt>
                <c:pt idx="437">
                  <c:v>-0.11720688850982336</c:v>
                </c:pt>
                <c:pt idx="438">
                  <c:v>-0.11573332833023656</c:v>
                </c:pt>
                <c:pt idx="439">
                  <c:v>-0.11427837077360553</c:v>
                </c:pt>
                <c:pt idx="440">
                  <c:v>-0.11284178024965952</c:v>
                </c:pt>
                <c:pt idx="441">
                  <c:v>-0.111423324151617</c:v>
                </c:pt>
                <c:pt idx="442">
                  <c:v>-0.11002277281872136</c:v>
                </c:pt>
                <c:pt idx="443">
                  <c:v>-0.1086398994992306</c:v>
                </c:pt>
                <c:pt idx="444">
                  <c:v>-0.10727448031386071</c:v>
                </c:pt>
                <c:pt idx="445">
                  <c:v>-0.10592629421967496</c:v>
                </c:pt>
                <c:pt idx="446">
                  <c:v>-0.10459512297441552</c:v>
                </c:pt>
                <c:pt idx="447">
                  <c:v>-0.10328075110127108</c:v>
                </c:pt>
                <c:pt idx="448">
                  <c:v>-0.10198296585407678</c:v>
                </c:pt>
                <c:pt idx="449">
                  <c:v>-0.10070155718294133</c:v>
                </c:pt>
                <c:pt idx="450">
                  <c:v>-9.9436317700295207E-2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fit_5NN_BCC!$M$18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1.8679457629785796</c:v>
                </c:pt>
                <c:pt idx="1">
                  <c:v>1.879992108872266</c:v>
                </c:pt>
                <c:pt idx="2">
                  <c:v>1.8920384547659523</c:v>
                </c:pt>
                <c:pt idx="3">
                  <c:v>1.9040848006596387</c:v>
                </c:pt>
                <c:pt idx="4">
                  <c:v>1.9161311465533251</c:v>
                </c:pt>
                <c:pt idx="5">
                  <c:v>1.9281774924470112</c:v>
                </c:pt>
                <c:pt idx="6">
                  <c:v>1.9402238383406976</c:v>
                </c:pt>
                <c:pt idx="7">
                  <c:v>1.9522701842343839</c:v>
                </c:pt>
                <c:pt idx="8">
                  <c:v>1.9643165301280703</c:v>
                </c:pt>
                <c:pt idx="9">
                  <c:v>1.9763628760217564</c:v>
                </c:pt>
                <c:pt idx="10">
                  <c:v>1.9884092219154428</c:v>
                </c:pt>
                <c:pt idx="11">
                  <c:v>2.0004555678091291</c:v>
                </c:pt>
                <c:pt idx="12">
                  <c:v>2.0125019137028155</c:v>
                </c:pt>
                <c:pt idx="13">
                  <c:v>2.0245482595965019</c:v>
                </c:pt>
                <c:pt idx="14">
                  <c:v>2.0365946054901882</c:v>
                </c:pt>
                <c:pt idx="15">
                  <c:v>2.0486409513838741</c:v>
                </c:pt>
                <c:pt idx="16">
                  <c:v>2.0606872972775605</c:v>
                </c:pt>
                <c:pt idx="17">
                  <c:v>2.0727336431712469</c:v>
                </c:pt>
                <c:pt idx="18">
                  <c:v>2.0847799890649328</c:v>
                </c:pt>
                <c:pt idx="19">
                  <c:v>2.0968263349586191</c:v>
                </c:pt>
                <c:pt idx="20">
                  <c:v>2.1088726808523055</c:v>
                </c:pt>
                <c:pt idx="21">
                  <c:v>2.1209190267459919</c:v>
                </c:pt>
                <c:pt idx="22">
                  <c:v>2.1329653726396782</c:v>
                </c:pt>
                <c:pt idx="23">
                  <c:v>2.1450117185333646</c:v>
                </c:pt>
                <c:pt idx="24">
                  <c:v>2.1570580644270509</c:v>
                </c:pt>
                <c:pt idx="25">
                  <c:v>2.1691044103207373</c:v>
                </c:pt>
                <c:pt idx="26">
                  <c:v>2.1811507562144237</c:v>
                </c:pt>
                <c:pt idx="27">
                  <c:v>2.19319710210811</c:v>
                </c:pt>
                <c:pt idx="28">
                  <c:v>2.2052434480017959</c:v>
                </c:pt>
                <c:pt idx="29">
                  <c:v>2.2172897938954832</c:v>
                </c:pt>
                <c:pt idx="30">
                  <c:v>2.2293361397891691</c:v>
                </c:pt>
                <c:pt idx="31">
                  <c:v>2.2413824856828555</c:v>
                </c:pt>
                <c:pt idx="32">
                  <c:v>2.2534288315765418</c:v>
                </c:pt>
                <c:pt idx="33">
                  <c:v>2.2654751774702282</c:v>
                </c:pt>
                <c:pt idx="34">
                  <c:v>2.2775215233639146</c:v>
                </c:pt>
                <c:pt idx="35">
                  <c:v>2.2895678692576005</c:v>
                </c:pt>
                <c:pt idx="36">
                  <c:v>2.3016142151512868</c:v>
                </c:pt>
                <c:pt idx="37">
                  <c:v>2.3136605610449732</c:v>
                </c:pt>
                <c:pt idx="38">
                  <c:v>2.3257069069386596</c:v>
                </c:pt>
                <c:pt idx="39">
                  <c:v>2.3377532528323459</c:v>
                </c:pt>
                <c:pt idx="40">
                  <c:v>2.3497995987260323</c:v>
                </c:pt>
                <c:pt idx="41">
                  <c:v>2.3618459446197186</c:v>
                </c:pt>
                <c:pt idx="42">
                  <c:v>2.373892290513405</c:v>
                </c:pt>
                <c:pt idx="43">
                  <c:v>2.3859386364070914</c:v>
                </c:pt>
                <c:pt idx="44">
                  <c:v>2.3979849823007773</c:v>
                </c:pt>
                <c:pt idx="45">
                  <c:v>2.4100313281944636</c:v>
                </c:pt>
                <c:pt idx="46">
                  <c:v>2.42207767408815</c:v>
                </c:pt>
                <c:pt idx="47">
                  <c:v>2.4341240199818364</c:v>
                </c:pt>
                <c:pt idx="48">
                  <c:v>2.4461703658755227</c:v>
                </c:pt>
                <c:pt idx="49">
                  <c:v>2.4582167117692086</c:v>
                </c:pt>
                <c:pt idx="50">
                  <c:v>2.4702630576628946</c:v>
                </c:pt>
                <c:pt idx="51">
                  <c:v>2.4823094035565809</c:v>
                </c:pt>
                <c:pt idx="52">
                  <c:v>2.4943557494502673</c:v>
                </c:pt>
                <c:pt idx="53">
                  <c:v>2.5064020953439536</c:v>
                </c:pt>
                <c:pt idx="54">
                  <c:v>2.51844844123764</c:v>
                </c:pt>
                <c:pt idx="55">
                  <c:v>2.5304947871313259</c:v>
                </c:pt>
                <c:pt idx="56">
                  <c:v>2.5425411330250123</c:v>
                </c:pt>
                <c:pt idx="57">
                  <c:v>2.5545874789186986</c:v>
                </c:pt>
                <c:pt idx="58">
                  <c:v>2.566633824812385</c:v>
                </c:pt>
                <c:pt idx="59">
                  <c:v>2.5786801707060714</c:v>
                </c:pt>
                <c:pt idx="60">
                  <c:v>2.5907265165997577</c:v>
                </c:pt>
                <c:pt idx="61">
                  <c:v>2.6027728624934441</c:v>
                </c:pt>
                <c:pt idx="62">
                  <c:v>2.6148192083871304</c:v>
                </c:pt>
                <c:pt idx="63">
                  <c:v>2.6268655542808164</c:v>
                </c:pt>
                <c:pt idx="64">
                  <c:v>2.6389119001745027</c:v>
                </c:pt>
                <c:pt idx="65">
                  <c:v>2.6509582460681886</c:v>
                </c:pt>
                <c:pt idx="66">
                  <c:v>2.663004591961875</c:v>
                </c:pt>
                <c:pt idx="67">
                  <c:v>2.6750509378555614</c:v>
                </c:pt>
                <c:pt idx="68">
                  <c:v>2.6870972837492477</c:v>
                </c:pt>
                <c:pt idx="69">
                  <c:v>2.6991436296429341</c:v>
                </c:pt>
                <c:pt idx="70">
                  <c:v>2.7111899755366204</c:v>
                </c:pt>
                <c:pt idx="71">
                  <c:v>2.7232363214303068</c:v>
                </c:pt>
                <c:pt idx="72">
                  <c:v>2.7352826673239932</c:v>
                </c:pt>
                <c:pt idx="73">
                  <c:v>2.7473290132176795</c:v>
                </c:pt>
                <c:pt idx="74">
                  <c:v>2.7593753591113659</c:v>
                </c:pt>
                <c:pt idx="75">
                  <c:v>2.7714217050050518</c:v>
                </c:pt>
                <c:pt idx="76">
                  <c:v>2.7834680508987382</c:v>
                </c:pt>
                <c:pt idx="77">
                  <c:v>2.7955143967924245</c:v>
                </c:pt>
                <c:pt idx="78">
                  <c:v>2.8075607426861109</c:v>
                </c:pt>
                <c:pt idx="79">
                  <c:v>2.8196070885797972</c:v>
                </c:pt>
                <c:pt idx="80">
                  <c:v>2.8316534344734836</c:v>
                </c:pt>
                <c:pt idx="81">
                  <c:v>2.84369978036717</c:v>
                </c:pt>
                <c:pt idx="82">
                  <c:v>2.8557461262608563</c:v>
                </c:pt>
                <c:pt idx="83">
                  <c:v>2.8677924721545427</c:v>
                </c:pt>
                <c:pt idx="84">
                  <c:v>2.8798388180482282</c:v>
                </c:pt>
                <c:pt idx="85">
                  <c:v>2.8918851639419145</c:v>
                </c:pt>
                <c:pt idx="86">
                  <c:v>2.9039315098356009</c:v>
                </c:pt>
                <c:pt idx="87">
                  <c:v>2.9159778557292872</c:v>
                </c:pt>
                <c:pt idx="88">
                  <c:v>2.9280242016229736</c:v>
                </c:pt>
                <c:pt idx="89">
                  <c:v>2.94007054751666</c:v>
                </c:pt>
                <c:pt idx="90">
                  <c:v>2.9521168934103463</c:v>
                </c:pt>
                <c:pt idx="91">
                  <c:v>2.9641632393040327</c:v>
                </c:pt>
                <c:pt idx="92">
                  <c:v>2.9762095851977191</c:v>
                </c:pt>
                <c:pt idx="93">
                  <c:v>2.988255931091405</c:v>
                </c:pt>
                <c:pt idx="94">
                  <c:v>3.0003022769850918</c:v>
                </c:pt>
                <c:pt idx="95">
                  <c:v>3.0123486228787777</c:v>
                </c:pt>
                <c:pt idx="96">
                  <c:v>3.0243949687724641</c:v>
                </c:pt>
                <c:pt idx="97">
                  <c:v>3.0364413146661504</c:v>
                </c:pt>
                <c:pt idx="98">
                  <c:v>3.0484876605598368</c:v>
                </c:pt>
                <c:pt idx="99">
                  <c:v>3.0605340064535231</c:v>
                </c:pt>
                <c:pt idx="100">
                  <c:v>3.0725803523472095</c:v>
                </c:pt>
                <c:pt idx="101">
                  <c:v>3.0846266982408959</c:v>
                </c:pt>
                <c:pt idx="102">
                  <c:v>3.0966730441345822</c:v>
                </c:pt>
                <c:pt idx="103">
                  <c:v>3.1087193900282686</c:v>
                </c:pt>
                <c:pt idx="104">
                  <c:v>3.1207657359219541</c:v>
                </c:pt>
                <c:pt idx="105">
                  <c:v>3.1328120818156413</c:v>
                </c:pt>
                <c:pt idx="106">
                  <c:v>3.1448584277093268</c:v>
                </c:pt>
                <c:pt idx="107">
                  <c:v>3.1569047736030131</c:v>
                </c:pt>
                <c:pt idx="108">
                  <c:v>3.1689511194966995</c:v>
                </c:pt>
                <c:pt idx="109">
                  <c:v>3.1809974653903859</c:v>
                </c:pt>
                <c:pt idx="110">
                  <c:v>3.1930438112840722</c:v>
                </c:pt>
                <c:pt idx="111">
                  <c:v>3.2050901571777586</c:v>
                </c:pt>
                <c:pt idx="112">
                  <c:v>3.2171365030714449</c:v>
                </c:pt>
                <c:pt idx="113">
                  <c:v>3.2291828489651309</c:v>
                </c:pt>
                <c:pt idx="114">
                  <c:v>3.2412291948588177</c:v>
                </c:pt>
                <c:pt idx="115">
                  <c:v>3.2532755407525036</c:v>
                </c:pt>
                <c:pt idx="116">
                  <c:v>3.2653218866461899</c:v>
                </c:pt>
                <c:pt idx="117">
                  <c:v>3.2773682325398763</c:v>
                </c:pt>
                <c:pt idx="118">
                  <c:v>3.2894145784335627</c:v>
                </c:pt>
                <c:pt idx="119">
                  <c:v>3.301460924327249</c:v>
                </c:pt>
                <c:pt idx="120">
                  <c:v>3.3135072702209354</c:v>
                </c:pt>
                <c:pt idx="121">
                  <c:v>3.3255536161146217</c:v>
                </c:pt>
                <c:pt idx="122">
                  <c:v>3.3375999620083077</c:v>
                </c:pt>
                <c:pt idx="123">
                  <c:v>3.3496463079019945</c:v>
                </c:pt>
                <c:pt idx="124">
                  <c:v>3.3616926537956804</c:v>
                </c:pt>
                <c:pt idx="125">
                  <c:v>3.3737389996893667</c:v>
                </c:pt>
                <c:pt idx="126">
                  <c:v>3.3857853455830531</c:v>
                </c:pt>
                <c:pt idx="127">
                  <c:v>3.3978316914767395</c:v>
                </c:pt>
                <c:pt idx="128">
                  <c:v>3.4098780373704258</c:v>
                </c:pt>
                <c:pt idx="129">
                  <c:v>3.4219243832641122</c:v>
                </c:pt>
                <c:pt idx="130">
                  <c:v>3.4339707291577981</c:v>
                </c:pt>
                <c:pt idx="131">
                  <c:v>3.4460170750514845</c:v>
                </c:pt>
                <c:pt idx="132">
                  <c:v>3.4580634209451708</c:v>
                </c:pt>
                <c:pt idx="133">
                  <c:v>3.4701097668388567</c:v>
                </c:pt>
                <c:pt idx="134">
                  <c:v>3.4821561127325431</c:v>
                </c:pt>
                <c:pt idx="135">
                  <c:v>3.4942024586262295</c:v>
                </c:pt>
                <c:pt idx="136">
                  <c:v>3.5062488045199158</c:v>
                </c:pt>
                <c:pt idx="137">
                  <c:v>3.5182951504136022</c:v>
                </c:pt>
                <c:pt idx="138">
                  <c:v>3.5303414963072886</c:v>
                </c:pt>
                <c:pt idx="139">
                  <c:v>3.5423878422009749</c:v>
                </c:pt>
                <c:pt idx="140">
                  <c:v>3.5544341880946613</c:v>
                </c:pt>
                <c:pt idx="141">
                  <c:v>3.5664805339883476</c:v>
                </c:pt>
                <c:pt idx="142">
                  <c:v>3.5785268798820336</c:v>
                </c:pt>
                <c:pt idx="143">
                  <c:v>3.5905732257757204</c:v>
                </c:pt>
                <c:pt idx="144">
                  <c:v>3.6026195716694063</c:v>
                </c:pt>
                <c:pt idx="145">
                  <c:v>3.6146659175630926</c:v>
                </c:pt>
                <c:pt idx="146">
                  <c:v>3.626712263456779</c:v>
                </c:pt>
                <c:pt idx="147">
                  <c:v>3.6387586093504654</c:v>
                </c:pt>
                <c:pt idx="148">
                  <c:v>3.6508049552441517</c:v>
                </c:pt>
                <c:pt idx="149">
                  <c:v>3.6628513011378381</c:v>
                </c:pt>
                <c:pt idx="150">
                  <c:v>3.6748976470315244</c:v>
                </c:pt>
                <c:pt idx="151">
                  <c:v>3.6869439929252099</c:v>
                </c:pt>
                <c:pt idx="152">
                  <c:v>3.6989903388188972</c:v>
                </c:pt>
                <c:pt idx="153">
                  <c:v>3.7110366847125826</c:v>
                </c:pt>
                <c:pt idx="154">
                  <c:v>3.7230830306062699</c:v>
                </c:pt>
                <c:pt idx="155">
                  <c:v>3.7351293764999554</c:v>
                </c:pt>
                <c:pt idx="156">
                  <c:v>3.7471757223936417</c:v>
                </c:pt>
                <c:pt idx="157">
                  <c:v>3.7592220682873281</c:v>
                </c:pt>
                <c:pt idx="158">
                  <c:v>3.7712684141810144</c:v>
                </c:pt>
                <c:pt idx="159">
                  <c:v>3.7833147600747008</c:v>
                </c:pt>
                <c:pt idx="160">
                  <c:v>3.7953611059683872</c:v>
                </c:pt>
                <c:pt idx="161">
                  <c:v>3.8074074518620735</c:v>
                </c:pt>
                <c:pt idx="162">
                  <c:v>3.8194537977557594</c:v>
                </c:pt>
                <c:pt idx="163">
                  <c:v>3.8315001436494458</c:v>
                </c:pt>
                <c:pt idx="164">
                  <c:v>3.8435464895431322</c:v>
                </c:pt>
                <c:pt idx="165">
                  <c:v>3.8555928354368185</c:v>
                </c:pt>
                <c:pt idx="166">
                  <c:v>3.8676391813305049</c:v>
                </c:pt>
                <c:pt idx="167">
                  <c:v>3.8796855272241912</c:v>
                </c:pt>
                <c:pt idx="168">
                  <c:v>3.8917318731178776</c:v>
                </c:pt>
                <c:pt idx="169">
                  <c:v>3.9037782190115635</c:v>
                </c:pt>
                <c:pt idx="170">
                  <c:v>3.9158245649052503</c:v>
                </c:pt>
                <c:pt idx="171">
                  <c:v>3.9278709107989358</c:v>
                </c:pt>
                <c:pt idx="172">
                  <c:v>3.939917256692623</c:v>
                </c:pt>
                <c:pt idx="173">
                  <c:v>3.9519636025863085</c:v>
                </c:pt>
                <c:pt idx="174">
                  <c:v>3.9640099484799949</c:v>
                </c:pt>
                <c:pt idx="175">
                  <c:v>3.9760562943736812</c:v>
                </c:pt>
                <c:pt idx="176">
                  <c:v>3.9881026402673676</c:v>
                </c:pt>
                <c:pt idx="177">
                  <c:v>4.0001489861610544</c:v>
                </c:pt>
                <c:pt idx="178">
                  <c:v>4.0121953320547403</c:v>
                </c:pt>
                <c:pt idx="179">
                  <c:v>4.0242416779484271</c:v>
                </c:pt>
                <c:pt idx="180">
                  <c:v>4.036288023842113</c:v>
                </c:pt>
                <c:pt idx="181">
                  <c:v>4.0483343697357999</c:v>
                </c:pt>
                <c:pt idx="182">
                  <c:v>4.0603807156294858</c:v>
                </c:pt>
                <c:pt idx="183">
                  <c:v>4.0724270615231726</c:v>
                </c:pt>
                <c:pt idx="184">
                  <c:v>4.0844734074168576</c:v>
                </c:pt>
                <c:pt idx="185">
                  <c:v>4.0965197533105444</c:v>
                </c:pt>
                <c:pt idx="186">
                  <c:v>4.1085660992042303</c:v>
                </c:pt>
                <c:pt idx="187">
                  <c:v>4.1206124450979171</c:v>
                </c:pt>
                <c:pt idx="188">
                  <c:v>4.132658790991603</c:v>
                </c:pt>
                <c:pt idx="189">
                  <c:v>4.144705136885289</c:v>
                </c:pt>
                <c:pt idx="190">
                  <c:v>4.1567514827789758</c:v>
                </c:pt>
                <c:pt idx="191">
                  <c:v>4.1687978286726617</c:v>
                </c:pt>
                <c:pt idx="192">
                  <c:v>4.1808441745663485</c:v>
                </c:pt>
                <c:pt idx="193">
                  <c:v>4.1928905204600344</c:v>
                </c:pt>
                <c:pt idx="194">
                  <c:v>4.2049368663537212</c:v>
                </c:pt>
                <c:pt idx="195">
                  <c:v>4.2169832122474071</c:v>
                </c:pt>
                <c:pt idx="196">
                  <c:v>4.2290295581410939</c:v>
                </c:pt>
                <c:pt idx="197">
                  <c:v>4.2410759040347799</c:v>
                </c:pt>
                <c:pt idx="198">
                  <c:v>4.2531222499284658</c:v>
                </c:pt>
                <c:pt idx="199">
                  <c:v>4.2651685958221526</c:v>
                </c:pt>
                <c:pt idx="200">
                  <c:v>4.2772149417158385</c:v>
                </c:pt>
                <c:pt idx="201">
                  <c:v>4.2892612876095253</c:v>
                </c:pt>
                <c:pt idx="202">
                  <c:v>4.3013076335032112</c:v>
                </c:pt>
                <c:pt idx="203">
                  <c:v>4.313353979396898</c:v>
                </c:pt>
                <c:pt idx="204">
                  <c:v>4.3254003252905839</c:v>
                </c:pt>
                <c:pt idx="205">
                  <c:v>4.3374466711842707</c:v>
                </c:pt>
                <c:pt idx="206">
                  <c:v>4.3494930170779567</c:v>
                </c:pt>
                <c:pt idx="207">
                  <c:v>4.3615393629716435</c:v>
                </c:pt>
                <c:pt idx="208">
                  <c:v>4.3735857088653294</c:v>
                </c:pt>
                <c:pt idx="209">
                  <c:v>4.3856320547590153</c:v>
                </c:pt>
                <c:pt idx="210">
                  <c:v>4.3976784006527021</c:v>
                </c:pt>
                <c:pt idx="211">
                  <c:v>4.409724746546388</c:v>
                </c:pt>
                <c:pt idx="212">
                  <c:v>4.4217710924400748</c:v>
                </c:pt>
                <c:pt idx="213">
                  <c:v>4.4338174383337607</c:v>
                </c:pt>
                <c:pt idx="214">
                  <c:v>4.4458637842274467</c:v>
                </c:pt>
                <c:pt idx="215">
                  <c:v>4.4579101301211335</c:v>
                </c:pt>
                <c:pt idx="216">
                  <c:v>4.4699564760148194</c:v>
                </c:pt>
                <c:pt idx="217">
                  <c:v>4.4820028219085062</c:v>
                </c:pt>
                <c:pt idx="218">
                  <c:v>4.4940491678021921</c:v>
                </c:pt>
                <c:pt idx="219">
                  <c:v>4.5060955136958789</c:v>
                </c:pt>
                <c:pt idx="220">
                  <c:v>4.5181418595895648</c:v>
                </c:pt>
                <c:pt idx="221">
                  <c:v>4.5301882054832516</c:v>
                </c:pt>
                <c:pt idx="222">
                  <c:v>4.5422345513769375</c:v>
                </c:pt>
                <c:pt idx="223">
                  <c:v>4.5542808972706235</c:v>
                </c:pt>
                <c:pt idx="224">
                  <c:v>4.5663272431643103</c:v>
                </c:pt>
                <c:pt idx="225">
                  <c:v>4.5783735890579962</c:v>
                </c:pt>
                <c:pt idx="226">
                  <c:v>4.590419934951683</c:v>
                </c:pt>
                <c:pt idx="227">
                  <c:v>4.6024662808453689</c:v>
                </c:pt>
                <c:pt idx="228">
                  <c:v>4.6145126267390557</c:v>
                </c:pt>
                <c:pt idx="229">
                  <c:v>4.6265589726327407</c:v>
                </c:pt>
                <c:pt idx="230">
                  <c:v>4.6386053185264284</c:v>
                </c:pt>
                <c:pt idx="231">
                  <c:v>4.6506516644201135</c:v>
                </c:pt>
                <c:pt idx="232">
                  <c:v>4.6626980103138012</c:v>
                </c:pt>
                <c:pt idx="233">
                  <c:v>4.6747443562074862</c:v>
                </c:pt>
                <c:pt idx="234">
                  <c:v>4.686790702101173</c:v>
                </c:pt>
                <c:pt idx="235">
                  <c:v>4.6988370479948589</c:v>
                </c:pt>
                <c:pt idx="236">
                  <c:v>4.7108833938885457</c:v>
                </c:pt>
                <c:pt idx="237">
                  <c:v>4.7229297397822316</c:v>
                </c:pt>
                <c:pt idx="238">
                  <c:v>4.7349760856759175</c:v>
                </c:pt>
                <c:pt idx="239">
                  <c:v>4.7470224315696044</c:v>
                </c:pt>
                <c:pt idx="240">
                  <c:v>4.7590687774632903</c:v>
                </c:pt>
                <c:pt idx="241">
                  <c:v>4.7711151233569771</c:v>
                </c:pt>
                <c:pt idx="242">
                  <c:v>4.783161469250663</c:v>
                </c:pt>
                <c:pt idx="243">
                  <c:v>4.7952078151443498</c:v>
                </c:pt>
                <c:pt idx="244">
                  <c:v>4.8072541610380357</c:v>
                </c:pt>
                <c:pt idx="245">
                  <c:v>4.8193005069317225</c:v>
                </c:pt>
                <c:pt idx="246">
                  <c:v>4.8313468528254084</c:v>
                </c:pt>
                <c:pt idx="247">
                  <c:v>4.8433931987190944</c:v>
                </c:pt>
                <c:pt idx="248">
                  <c:v>4.8554395446127812</c:v>
                </c:pt>
                <c:pt idx="249">
                  <c:v>4.8674858905064671</c:v>
                </c:pt>
                <c:pt idx="250">
                  <c:v>4.8795322364001539</c:v>
                </c:pt>
                <c:pt idx="251">
                  <c:v>4.8915785822938398</c:v>
                </c:pt>
                <c:pt idx="252">
                  <c:v>4.9036249281875257</c:v>
                </c:pt>
                <c:pt idx="253">
                  <c:v>4.9156712740812125</c:v>
                </c:pt>
                <c:pt idx="254">
                  <c:v>4.9277176199748984</c:v>
                </c:pt>
                <c:pt idx="255">
                  <c:v>4.9397639658685852</c:v>
                </c:pt>
                <c:pt idx="256">
                  <c:v>4.9518103117622712</c:v>
                </c:pt>
                <c:pt idx="257">
                  <c:v>4.963856657655958</c:v>
                </c:pt>
                <c:pt idx="258">
                  <c:v>4.9759030035496448</c:v>
                </c:pt>
                <c:pt idx="259">
                  <c:v>4.987949349443336</c:v>
                </c:pt>
                <c:pt idx="260">
                  <c:v>4.9999956953370166</c:v>
                </c:pt>
                <c:pt idx="261">
                  <c:v>5.0120420412307034</c:v>
                </c:pt>
                <c:pt idx="262">
                  <c:v>5.0240883871243893</c:v>
                </c:pt>
                <c:pt idx="263">
                  <c:v>5.0361347330180815</c:v>
                </c:pt>
                <c:pt idx="264">
                  <c:v>5.048181078911762</c:v>
                </c:pt>
                <c:pt idx="265">
                  <c:v>5.0602274248054488</c:v>
                </c:pt>
                <c:pt idx="266">
                  <c:v>5.0722737706991348</c:v>
                </c:pt>
                <c:pt idx="267">
                  <c:v>5.0843201165928269</c:v>
                </c:pt>
                <c:pt idx="268">
                  <c:v>5.0963664624865075</c:v>
                </c:pt>
                <c:pt idx="269">
                  <c:v>5.1084128083801934</c:v>
                </c:pt>
                <c:pt idx="270">
                  <c:v>5.1204591542738802</c:v>
                </c:pt>
                <c:pt idx="271">
                  <c:v>5.1325055001675723</c:v>
                </c:pt>
                <c:pt idx="272">
                  <c:v>5.1445518460612529</c:v>
                </c:pt>
                <c:pt idx="273">
                  <c:v>5.1565981919549388</c:v>
                </c:pt>
                <c:pt idx="274">
                  <c:v>5.1686445378486239</c:v>
                </c:pt>
                <c:pt idx="275">
                  <c:v>5.1806908837423169</c:v>
                </c:pt>
                <c:pt idx="276">
                  <c:v>5.1927372296359966</c:v>
                </c:pt>
                <c:pt idx="277">
                  <c:v>5.2047835755296834</c:v>
                </c:pt>
                <c:pt idx="278">
                  <c:v>5.2168299214233693</c:v>
                </c:pt>
                <c:pt idx="279">
                  <c:v>5.2288762673170623</c:v>
                </c:pt>
                <c:pt idx="280">
                  <c:v>5.240922613210742</c:v>
                </c:pt>
                <c:pt idx="281">
                  <c:v>5.252968959104428</c:v>
                </c:pt>
                <c:pt idx="282">
                  <c:v>5.2650153049981219</c:v>
                </c:pt>
                <c:pt idx="283">
                  <c:v>5.2770616508918078</c:v>
                </c:pt>
                <c:pt idx="284">
                  <c:v>5.2891079967854928</c:v>
                </c:pt>
                <c:pt idx="285">
                  <c:v>5.3011543426791734</c:v>
                </c:pt>
                <c:pt idx="286">
                  <c:v>5.3132006885728673</c:v>
                </c:pt>
                <c:pt idx="287">
                  <c:v>5.3252470344665515</c:v>
                </c:pt>
                <c:pt idx="288">
                  <c:v>5.3372933803602383</c:v>
                </c:pt>
                <c:pt idx="289">
                  <c:v>5.3493397262539188</c:v>
                </c:pt>
                <c:pt idx="290">
                  <c:v>5.361386072147611</c:v>
                </c:pt>
                <c:pt idx="291">
                  <c:v>5.3734324180412969</c:v>
                </c:pt>
                <c:pt idx="292">
                  <c:v>5.3854787639349837</c:v>
                </c:pt>
                <c:pt idx="293">
                  <c:v>5.3975251098286643</c:v>
                </c:pt>
                <c:pt idx="294">
                  <c:v>5.4095714557223555</c:v>
                </c:pt>
                <c:pt idx="295">
                  <c:v>5.4216178016160423</c:v>
                </c:pt>
                <c:pt idx="296">
                  <c:v>5.4336641475097291</c:v>
                </c:pt>
                <c:pt idx="297">
                  <c:v>5.4457104934034097</c:v>
                </c:pt>
                <c:pt idx="298">
                  <c:v>5.457756839297101</c:v>
                </c:pt>
                <c:pt idx="299">
                  <c:v>5.4698031851907878</c:v>
                </c:pt>
                <c:pt idx="300">
                  <c:v>5.4818495310844746</c:v>
                </c:pt>
                <c:pt idx="301">
                  <c:v>5.4938958769781552</c:v>
                </c:pt>
                <c:pt idx="302">
                  <c:v>5.5059422228718464</c:v>
                </c:pt>
                <c:pt idx="303">
                  <c:v>5.5179885687655332</c:v>
                </c:pt>
                <c:pt idx="304">
                  <c:v>5.53003491465922</c:v>
                </c:pt>
                <c:pt idx="305">
                  <c:v>5.5420812605528997</c:v>
                </c:pt>
                <c:pt idx="306">
                  <c:v>5.5541276064465919</c:v>
                </c:pt>
                <c:pt idx="307">
                  <c:v>5.5661739523402787</c:v>
                </c:pt>
                <c:pt idx="308">
                  <c:v>5.5782202982339646</c:v>
                </c:pt>
                <c:pt idx="309">
                  <c:v>5.5902666441276514</c:v>
                </c:pt>
                <c:pt idx="310">
                  <c:v>5.6023129900213373</c:v>
                </c:pt>
                <c:pt idx="311">
                  <c:v>5.6143593359150241</c:v>
                </c:pt>
                <c:pt idx="312">
                  <c:v>5.62640568180871</c:v>
                </c:pt>
                <c:pt idx="313">
                  <c:v>5.638452027702396</c:v>
                </c:pt>
                <c:pt idx="314">
                  <c:v>5.6504983735960828</c:v>
                </c:pt>
                <c:pt idx="315">
                  <c:v>5.6625447194897687</c:v>
                </c:pt>
                <c:pt idx="316">
                  <c:v>5.6745910653834555</c:v>
                </c:pt>
                <c:pt idx="317">
                  <c:v>5.6866374112771414</c:v>
                </c:pt>
                <c:pt idx="318">
                  <c:v>5.6986837571708282</c:v>
                </c:pt>
                <c:pt idx="319">
                  <c:v>5.7107301030645141</c:v>
                </c:pt>
                <c:pt idx="320">
                  <c:v>5.7227764489582</c:v>
                </c:pt>
                <c:pt idx="321">
                  <c:v>5.7348227948518868</c:v>
                </c:pt>
                <c:pt idx="322">
                  <c:v>5.7468691407455736</c:v>
                </c:pt>
                <c:pt idx="323">
                  <c:v>5.7589154866392578</c:v>
                </c:pt>
                <c:pt idx="324">
                  <c:v>5.7709618325329455</c:v>
                </c:pt>
                <c:pt idx="325">
                  <c:v>5.7830081784266323</c:v>
                </c:pt>
                <c:pt idx="326">
                  <c:v>5.7950545243203191</c:v>
                </c:pt>
                <c:pt idx="327">
                  <c:v>5.8071008702140032</c:v>
                </c:pt>
                <c:pt idx="328">
                  <c:v>5.8191472161076909</c:v>
                </c:pt>
                <c:pt idx="329">
                  <c:v>5.8311935620013777</c:v>
                </c:pt>
                <c:pt idx="330">
                  <c:v>5.8432399078950636</c:v>
                </c:pt>
                <c:pt idx="331">
                  <c:v>5.8552862537887487</c:v>
                </c:pt>
                <c:pt idx="332">
                  <c:v>5.8673325996824355</c:v>
                </c:pt>
                <c:pt idx="333">
                  <c:v>5.8793789455761232</c:v>
                </c:pt>
                <c:pt idx="334">
                  <c:v>5.8914252914698082</c:v>
                </c:pt>
                <c:pt idx="335">
                  <c:v>5.9034716373634941</c:v>
                </c:pt>
                <c:pt idx="336">
                  <c:v>5.9155179832571809</c:v>
                </c:pt>
                <c:pt idx="337">
                  <c:v>5.9275643291508668</c:v>
                </c:pt>
                <c:pt idx="338">
                  <c:v>5.9396106750445528</c:v>
                </c:pt>
                <c:pt idx="339">
                  <c:v>5.9516570209382396</c:v>
                </c:pt>
                <c:pt idx="340">
                  <c:v>5.9637033668319264</c:v>
                </c:pt>
                <c:pt idx="341">
                  <c:v>5.9757497127256123</c:v>
                </c:pt>
                <c:pt idx="342">
                  <c:v>5.9877960586192982</c:v>
                </c:pt>
                <c:pt idx="343">
                  <c:v>5.999842404512985</c:v>
                </c:pt>
                <c:pt idx="344">
                  <c:v>6.0118887504066709</c:v>
                </c:pt>
                <c:pt idx="345">
                  <c:v>6.0239350963003577</c:v>
                </c:pt>
                <c:pt idx="346">
                  <c:v>6.0359814421940436</c:v>
                </c:pt>
                <c:pt idx="347">
                  <c:v>6.0480277880877304</c:v>
                </c:pt>
                <c:pt idx="348">
                  <c:v>6.0600741339814164</c:v>
                </c:pt>
                <c:pt idx="349">
                  <c:v>6.0721204798751023</c:v>
                </c:pt>
                <c:pt idx="350">
                  <c:v>6.0841668257687891</c:v>
                </c:pt>
                <c:pt idx="351">
                  <c:v>6.0962131716624759</c:v>
                </c:pt>
                <c:pt idx="352">
                  <c:v>6.1082595175561618</c:v>
                </c:pt>
                <c:pt idx="353">
                  <c:v>6.1203058634498477</c:v>
                </c:pt>
                <c:pt idx="354">
                  <c:v>6.1323522093435345</c:v>
                </c:pt>
                <c:pt idx="355">
                  <c:v>6.1443985552372213</c:v>
                </c:pt>
                <c:pt idx="356">
                  <c:v>6.1564449011309064</c:v>
                </c:pt>
                <c:pt idx="357">
                  <c:v>6.1684912470245932</c:v>
                </c:pt>
                <c:pt idx="358">
                  <c:v>6.18053759291828</c:v>
                </c:pt>
                <c:pt idx="359">
                  <c:v>6.1925839388119659</c:v>
                </c:pt>
                <c:pt idx="360">
                  <c:v>6.2046302847056518</c:v>
                </c:pt>
                <c:pt idx="361">
                  <c:v>6.2166766305993386</c:v>
                </c:pt>
                <c:pt idx="362">
                  <c:v>6.2287229764930254</c:v>
                </c:pt>
                <c:pt idx="363">
                  <c:v>6.2407693223867104</c:v>
                </c:pt>
                <c:pt idx="364">
                  <c:v>6.2528156682803973</c:v>
                </c:pt>
                <c:pt idx="365">
                  <c:v>6.2648620141740841</c:v>
                </c:pt>
                <c:pt idx="366">
                  <c:v>6.27690836006777</c:v>
                </c:pt>
                <c:pt idx="367">
                  <c:v>6.2889547059614559</c:v>
                </c:pt>
                <c:pt idx="368">
                  <c:v>6.3010010518551427</c:v>
                </c:pt>
                <c:pt idx="369">
                  <c:v>6.3130473977488295</c:v>
                </c:pt>
                <c:pt idx="370">
                  <c:v>6.3250937436425154</c:v>
                </c:pt>
                <c:pt idx="371">
                  <c:v>6.3371400895362013</c:v>
                </c:pt>
                <c:pt idx="372">
                  <c:v>6.3491864354298881</c:v>
                </c:pt>
                <c:pt idx="373">
                  <c:v>6.3612327813235732</c:v>
                </c:pt>
                <c:pt idx="374">
                  <c:v>6.3732791272172609</c:v>
                </c:pt>
                <c:pt idx="375">
                  <c:v>6.3853254731109459</c:v>
                </c:pt>
                <c:pt idx="376">
                  <c:v>6.3973718190046336</c:v>
                </c:pt>
                <c:pt idx="377">
                  <c:v>6.4094181648983186</c:v>
                </c:pt>
                <c:pt idx="378">
                  <c:v>6.4214645107920045</c:v>
                </c:pt>
                <c:pt idx="379">
                  <c:v>6.4335108566856913</c:v>
                </c:pt>
                <c:pt idx="380">
                  <c:v>6.445557202579379</c:v>
                </c:pt>
                <c:pt idx="381">
                  <c:v>6.4576035484730641</c:v>
                </c:pt>
                <c:pt idx="382">
                  <c:v>6.46964989436675</c:v>
                </c:pt>
                <c:pt idx="383">
                  <c:v>6.4816962402604368</c:v>
                </c:pt>
                <c:pt idx="384">
                  <c:v>6.4937425861541236</c:v>
                </c:pt>
                <c:pt idx="385">
                  <c:v>6.5057889320478086</c:v>
                </c:pt>
                <c:pt idx="386">
                  <c:v>6.5178352779414954</c:v>
                </c:pt>
                <c:pt idx="387">
                  <c:v>6.5298816238351822</c:v>
                </c:pt>
                <c:pt idx="388">
                  <c:v>6.5419279697288681</c:v>
                </c:pt>
                <c:pt idx="389">
                  <c:v>6.5539743156225541</c:v>
                </c:pt>
                <c:pt idx="390">
                  <c:v>6.5660206615162409</c:v>
                </c:pt>
                <c:pt idx="391">
                  <c:v>6.5780670074099277</c:v>
                </c:pt>
                <c:pt idx="392">
                  <c:v>6.5901133533036127</c:v>
                </c:pt>
                <c:pt idx="393">
                  <c:v>6.6021596991972995</c:v>
                </c:pt>
                <c:pt idx="394">
                  <c:v>6.6142060450909863</c:v>
                </c:pt>
                <c:pt idx="395">
                  <c:v>6.6262523909846722</c:v>
                </c:pt>
                <c:pt idx="396">
                  <c:v>6.6382987368783581</c:v>
                </c:pt>
                <c:pt idx="397">
                  <c:v>6.6503450827720449</c:v>
                </c:pt>
                <c:pt idx="398">
                  <c:v>6.6623914286657318</c:v>
                </c:pt>
                <c:pt idx="399">
                  <c:v>6.6744377745594177</c:v>
                </c:pt>
                <c:pt idx="400">
                  <c:v>6.6864841204531036</c:v>
                </c:pt>
                <c:pt idx="401">
                  <c:v>6.6985304663467904</c:v>
                </c:pt>
                <c:pt idx="402">
                  <c:v>6.7105768122404763</c:v>
                </c:pt>
                <c:pt idx="403">
                  <c:v>6.7226231581341631</c:v>
                </c:pt>
                <c:pt idx="404">
                  <c:v>6.734669504027849</c:v>
                </c:pt>
                <c:pt idx="405">
                  <c:v>6.7467158499215358</c:v>
                </c:pt>
                <c:pt idx="406">
                  <c:v>6.7587621958152218</c:v>
                </c:pt>
                <c:pt idx="407">
                  <c:v>6.7708085417089077</c:v>
                </c:pt>
                <c:pt idx="408">
                  <c:v>6.7828548876025945</c:v>
                </c:pt>
                <c:pt idx="409">
                  <c:v>6.7949012334962813</c:v>
                </c:pt>
                <c:pt idx="410">
                  <c:v>6.8069475793899672</c:v>
                </c:pt>
                <c:pt idx="411">
                  <c:v>6.8189939252836531</c:v>
                </c:pt>
                <c:pt idx="412">
                  <c:v>6.8310402711773399</c:v>
                </c:pt>
                <c:pt idx="413">
                  <c:v>6.8430866170710258</c:v>
                </c:pt>
                <c:pt idx="414">
                  <c:v>6.8551329629647109</c:v>
                </c:pt>
                <c:pt idx="415">
                  <c:v>6.8671793088583986</c:v>
                </c:pt>
                <c:pt idx="416">
                  <c:v>6.8792256547520854</c:v>
                </c:pt>
                <c:pt idx="417">
                  <c:v>6.8912720006457713</c:v>
                </c:pt>
                <c:pt idx="418">
                  <c:v>6.9033183465394563</c:v>
                </c:pt>
                <c:pt idx="419">
                  <c:v>6.915364692433144</c:v>
                </c:pt>
                <c:pt idx="420">
                  <c:v>6.9274110383268308</c:v>
                </c:pt>
                <c:pt idx="421">
                  <c:v>6.9394573842205149</c:v>
                </c:pt>
                <c:pt idx="422">
                  <c:v>6.9515037301142018</c:v>
                </c:pt>
                <c:pt idx="423">
                  <c:v>6.9635500760078894</c:v>
                </c:pt>
                <c:pt idx="424">
                  <c:v>6.9755964219015762</c:v>
                </c:pt>
                <c:pt idx="425">
                  <c:v>6.9876427677952604</c:v>
                </c:pt>
                <c:pt idx="426">
                  <c:v>6.9996891136889472</c:v>
                </c:pt>
                <c:pt idx="427">
                  <c:v>7.011735459582634</c:v>
                </c:pt>
                <c:pt idx="428">
                  <c:v>7.0237818054763199</c:v>
                </c:pt>
                <c:pt idx="429">
                  <c:v>7.0358281513700058</c:v>
                </c:pt>
                <c:pt idx="430">
                  <c:v>7.0478744972636926</c:v>
                </c:pt>
                <c:pt idx="431">
                  <c:v>7.0599208431573786</c:v>
                </c:pt>
                <c:pt idx="432">
                  <c:v>7.0719671890510654</c:v>
                </c:pt>
                <c:pt idx="433">
                  <c:v>7.0840135349447513</c:v>
                </c:pt>
                <c:pt idx="434">
                  <c:v>7.0960598808384381</c:v>
                </c:pt>
                <c:pt idx="435">
                  <c:v>7.108106226732124</c:v>
                </c:pt>
                <c:pt idx="436">
                  <c:v>7.1201525726258108</c:v>
                </c:pt>
                <c:pt idx="437">
                  <c:v>7.1321989185194967</c:v>
                </c:pt>
                <c:pt idx="438">
                  <c:v>7.1442452644131826</c:v>
                </c:pt>
                <c:pt idx="439">
                  <c:v>7.1562916103068694</c:v>
                </c:pt>
                <c:pt idx="440">
                  <c:v>7.1683379562005554</c:v>
                </c:pt>
                <c:pt idx="441">
                  <c:v>7.1803843020942422</c:v>
                </c:pt>
                <c:pt idx="442">
                  <c:v>7.1924306479879281</c:v>
                </c:pt>
                <c:pt idx="443">
                  <c:v>7.204476993881614</c:v>
                </c:pt>
                <c:pt idx="444">
                  <c:v>7.2165233397753008</c:v>
                </c:pt>
                <c:pt idx="445">
                  <c:v>7.2285696856689876</c:v>
                </c:pt>
                <c:pt idx="446">
                  <c:v>7.2406160315626735</c:v>
                </c:pt>
                <c:pt idx="447">
                  <c:v>7.2526623774563594</c:v>
                </c:pt>
                <c:pt idx="448">
                  <c:v>7.2647087233500462</c:v>
                </c:pt>
                <c:pt idx="449">
                  <c:v>7.2767550692437331</c:v>
                </c:pt>
                <c:pt idx="450">
                  <c:v>7.288801415137419</c:v>
                </c:pt>
              </c:numCache>
            </c:numRef>
          </c:xVal>
          <c:yVal>
            <c:numRef>
              <c:f>fit_5NN_BCC!$M$19:$M$469</c:f>
              <c:numCache>
                <c:formatCode>General</c:formatCode>
                <c:ptCount val="451"/>
                <c:pt idx="0">
                  <c:v>1.1643422612279579</c:v>
                </c:pt>
                <c:pt idx="1">
                  <c:v>0.54387217089751516</c:v>
                </c:pt>
                <c:pt idx="2">
                  <c:v>-4.8442158316113648E-2</c:v>
                </c:pt>
                <c:pt idx="3">
                  <c:v>-0.61367262074200113</c:v>
                </c:pt>
                <c:pt idx="4">
                  <c:v>-1.1528509481270461</c:v>
                </c:pt>
                <c:pt idx="5">
                  <c:v>-1.6669702566013811</c:v>
                </c:pt>
                <c:pt idx="6">
                  <c:v>-2.1569865317900394</c:v>
                </c:pt>
                <c:pt idx="7">
                  <c:v>-2.6238200546308335</c:v>
                </c:pt>
                <c:pt idx="8">
                  <c:v>-3.0683567703489416</c:v>
                </c:pt>
                <c:pt idx="9">
                  <c:v>-3.4914496029342956</c:v>
                </c:pt>
                <c:pt idx="10">
                  <c:v>-3.8939197173699753</c:v>
                </c:pt>
                <c:pt idx="11">
                  <c:v>-4.2765577317615424</c:v>
                </c:pt>
                <c:pt idx="12">
                  <c:v>-4.6401248814293297</c:v>
                </c:pt>
                <c:pt idx="13">
                  <c:v>-4.9853541369360315</c:v>
                </c:pt>
                <c:pt idx="14">
                  <c:v>-5.312951277939689</c:v>
                </c:pt>
                <c:pt idx="15">
                  <c:v>-5.623595924682057</c:v>
                </c:pt>
                <c:pt idx="16">
                  <c:v>-5.9179425288459058</c:v>
                </c:pt>
                <c:pt idx="17">
                  <c:v>-6.1966213254417042</c:v>
                </c:pt>
                <c:pt idx="18">
                  <c:v>-6.4602392473141421</c:v>
                </c:pt>
                <c:pt idx="19">
                  <c:v>-6.7093808037923353</c:v>
                </c:pt>
                <c:pt idx="20">
                  <c:v>-6.9446089249429619</c:v>
                </c:pt>
                <c:pt idx="21">
                  <c:v>-7.1664657728249139</c:v>
                </c:pt>
                <c:pt idx="22">
                  <c:v>-7.375473521084853</c:v>
                </c:pt>
                <c:pt idx="23">
                  <c:v>-7.572135104177093</c:v>
                </c:pt>
                <c:pt idx="24">
                  <c:v>-7.7569349374379861</c:v>
                </c:pt>
                <c:pt idx="25">
                  <c:v>-7.9303396091925862</c:v>
                </c:pt>
                <c:pt idx="26">
                  <c:v>-8.0927985460230794</c:v>
                </c:pt>
                <c:pt idx="27">
                  <c:v>-8.2447446522809784</c:v>
                </c:pt>
                <c:pt idx="28">
                  <c:v>-8.3865949248796703</c:v>
                </c:pt>
                <c:pt idx="29">
                  <c:v>-8.5187510443616716</c:v>
                </c:pt>
                <c:pt idx="30">
                  <c:v>-8.6415999431922828</c:v>
                </c:pt>
                <c:pt idx="31">
                  <c:v>-8.7555143521932521</c:v>
                </c:pt>
                <c:pt idx="32">
                  <c:v>-8.8608533259908846</c:v>
                </c:pt>
                <c:pt idx="33">
                  <c:v>-8.9579627483176587</c:v>
                </c:pt>
                <c:pt idx="34">
                  <c:v>-9.047175817971322</c:v>
                </c:pt>
                <c:pt idx="35">
                  <c:v>-9.1288135162021895</c:v>
                </c:pt>
                <c:pt idx="36">
                  <c:v>-9.2031850562677704</c:v>
                </c:pt>
                <c:pt idx="37">
                  <c:v>-9.2705883158630513</c:v>
                </c:pt>
                <c:pt idx="38">
                  <c:v>-9.3313102531059151</c:v>
                </c:pt>
                <c:pt idx="39">
                  <c:v>-9.3856273067289706</c:v>
                </c:pt>
                <c:pt idx="40">
                  <c:v>-9.4338057811024925</c:v>
                </c:pt>
                <c:pt idx="41">
                  <c:v>-9.4761022166873268</c:v>
                </c:pt>
                <c:pt idx="42">
                  <c:v>-9.5127637464924213</c:v>
                </c:pt>
                <c:pt idx="43">
                  <c:v>-9.5440284390877004</c:v>
                </c:pt>
                <c:pt idx="44">
                  <c:v>-9.5701256287007723</c:v>
                </c:pt>
                <c:pt idx="45">
                  <c:v>-9.5912762329043861</c:v>
                </c:pt>
                <c:pt idx="46">
                  <c:v>-9.6076930583807076</c:v>
                </c:pt>
                <c:pt idx="47">
                  <c:v>-9.6195810952288614</c:v>
                </c:pt>
                <c:pt idx="48">
                  <c:v>-9.627137800263144</c:v>
                </c:pt>
                <c:pt idx="49">
                  <c:v>-9.6305533697311763</c:v>
                </c:pt>
                <c:pt idx="50">
                  <c:v>-9.6300110018638474</c:v>
                </c:pt>
                <c:pt idx="51">
                  <c:v>-9.6256871496521956</c:v>
                </c:pt>
                <c:pt idx="52">
                  <c:v>-9.6177517642304551</c:v>
                </c:pt>
                <c:pt idx="53">
                  <c:v>-9.6063685292291758</c:v>
                </c:pt>
                <c:pt idx="54">
                  <c:v>-9.5916950864475261</c:v>
                </c:pt>
                <c:pt idx="55">
                  <c:v>-9.5738832531800746</c:v>
                </c:pt>
                <c:pt idx="56">
                  <c:v>-9.5530792315195665</c:v>
                </c:pt>
                <c:pt idx="57">
                  <c:v>-9.529423809944598</c:v>
                </c:pt>
                <c:pt idx="58">
                  <c:v>-9.5030525574884699</c:v>
                </c:pt>
                <c:pt idx="59">
                  <c:v>-9.4740960107737937</c:v>
                </c:pt>
                <c:pt idx="60">
                  <c:v>-9.4426798541859096</c:v>
                </c:pt>
                <c:pt idx="61">
                  <c:v>-9.4089250934475306</c:v>
                </c:pt>
                <c:pt idx="62">
                  <c:v>-9.3729482228461514</c:v>
                </c:pt>
                <c:pt idx="63">
                  <c:v>-9.3348613863562306</c:v>
                </c:pt>
                <c:pt idx="64">
                  <c:v>-9.2947725328881035</c:v>
                </c:pt>
                <c:pt idx="65">
                  <c:v>-9.2527855658867999</c:v>
                </c:pt>
                <c:pt idx="66">
                  <c:v>-9.2090004874946061</c:v>
                </c:pt>
                <c:pt idx="67">
                  <c:v>-9.1635135374833236</c:v>
                </c:pt>
                <c:pt idx="68">
                  <c:v>-9.1164173271534725</c:v>
                </c:pt>
                <c:pt idx="69">
                  <c:v>-9.0678009683904097</c:v>
                </c:pt>
                <c:pt idx="70">
                  <c:v>-9.0177501980594919</c:v>
                </c:pt>
                <c:pt idx="71">
                  <c:v>-8.9663474979154074</c:v>
                </c:pt>
                <c:pt idx="72">
                  <c:v>-8.9136722101940045</c:v>
                </c:pt>
                <c:pt idx="73">
                  <c:v>-8.859800649048136</c:v>
                </c:pt>
                <c:pt idx="74">
                  <c:v>-8.8048062079829101</c:v>
                </c:pt>
                <c:pt idx="75">
                  <c:v>-8.7487594634396384</c:v>
                </c:pt>
                <c:pt idx="76">
                  <c:v>-8.6917282746717959</c:v>
                </c:pt>
                <c:pt idx="77">
                  <c:v>-8.6337778800510012</c:v>
                </c:pt>
                <c:pt idx="78">
                  <c:v>-8.5749709899353768</c:v>
                </c:pt>
                <c:pt idx="79">
                  <c:v>-8.5153678762277565</c:v>
                </c:pt>
                <c:pt idx="80">
                  <c:v>-8.4550264587460511</c:v>
                </c:pt>
                <c:pt idx="81">
                  <c:v>-8.394002388523619</c:v>
                </c:pt>
                <c:pt idx="82">
                  <c:v>-8.3323491281525897</c:v>
                </c:pt>
                <c:pt idx="83">
                  <c:v>-8.2701180292791232</c:v>
                </c:pt>
                <c:pt idx="84">
                  <c:v>-8.2073584073550521</c:v>
                </c:pt>
                <c:pt idx="85">
                  <c:v>-8.1441176137466265</c:v>
                </c:pt>
                <c:pt idx="86">
                  <c:v>-8.0804411052969556</c:v>
                </c:pt>
                <c:pt idx="87">
                  <c:v>-8.0163725114353017</c:v>
                </c:pt>
                <c:pt idx="88">
                  <c:v>-7.9519536989226021</c:v>
                </c:pt>
                <c:pt idx="89">
                  <c:v>-7.8872248343193148</c:v>
                </c:pt>
                <c:pt idx="90">
                  <c:v>-7.8222244442584126</c:v>
                </c:pt>
                <c:pt idx="91">
                  <c:v>-7.7569894736030855</c:v>
                </c:pt>
                <c:pt idx="92">
                  <c:v>-7.69155534156583</c:v>
                </c:pt>
                <c:pt idx="93">
                  <c:v>-7.6259559958626184</c:v>
                </c:pt>
                <c:pt idx="94">
                  <c:v>-7.5602239649730425</c:v>
                </c:pt>
                <c:pt idx="95">
                  <c:v>-7.4943904085748043</c:v>
                </c:pt>
                <c:pt idx="96">
                  <c:v>-7.4284851662180085</c:v>
                </c:pt>
                <c:pt idx="97">
                  <c:v>-7.3625368043027466</c:v>
                </c:pt>
                <c:pt idx="98">
                  <c:v>-7.2965726614205657</c:v>
                </c:pt>
                <c:pt idx="99">
                  <c:v>-7.2306188921185388</c:v>
                </c:pt>
                <c:pt idx="100">
                  <c:v>-7.1647005091422109</c:v>
                </c:pt>
                <c:pt idx="101">
                  <c:v>-7.0988414242117601</c:v>
                </c:pt>
                <c:pt idx="102">
                  <c:v>-7.033064487383534</c:v>
                </c:pt>
                <c:pt idx="103">
                  <c:v>-6.9673915250473275</c:v>
                </c:pt>
                <c:pt idx="104">
                  <c:v>-6.9018433766077987</c:v>
                </c:pt>
                <c:pt idx="105">
                  <c:v>-6.8364399298966454</c:v>
                </c:pt>
                <c:pt idx="106">
                  <c:v>-6.7712001553605141</c:v>
                </c:pt>
                <c:pt idx="107">
                  <c:v>-6.7061421390677811</c:v>
                </c:pt>
                <c:pt idx="108">
                  <c:v>-6.6412831145759803</c:v>
                </c:pt>
                <c:pt idx="109">
                  <c:v>-6.5766394936999415</c:v>
                </c:pt>
                <c:pt idx="110">
                  <c:v>-6.5122268962192589</c:v>
                </c:pt>
                <c:pt idx="111">
                  <c:v>-6.4480601785624092</c:v>
                </c:pt>
                <c:pt idx="112">
                  <c:v>-6.3841534615033009</c:v>
                </c:pt>
                <c:pt idx="113">
                  <c:v>-6.3205201569048732</c:v>
                </c:pt>
                <c:pt idx="114">
                  <c:v>-6.2571729935430032</c:v>
                </c:pt>
                <c:pt idx="115">
                  <c:v>-6.1941240420428638</c:v>
                </c:pt>
                <c:pt idx="116">
                  <c:v>-6.1313847389585687</c:v>
                </c:pt>
                <c:pt idx="117">
                  <c:v>-6.0689659100259998</c:v>
                </c:pt>
                <c:pt idx="118">
                  <c:v>-6.0068777926174635</c:v>
                </c:pt>
                <c:pt idx="119">
                  <c:v>-5.9451300574259163</c:v>
                </c:pt>
                <c:pt idx="120">
                  <c:v>-5.88373182940538</c:v>
                </c:pt>
                <c:pt idx="121">
                  <c:v>-5.8226917079933482</c:v>
                </c:pt>
                <c:pt idx="122">
                  <c:v>-5.7620177866399205</c:v>
                </c:pt>
                <c:pt idx="123">
                  <c:v>-5.7017176716675895</c:v>
                </c:pt>
                <c:pt idx="124">
                  <c:v>-5.6417985004847937</c:v>
                </c:pt>
                <c:pt idx="125">
                  <c:v>-5.5822669591753495</c:v>
                </c:pt>
                <c:pt idx="126">
                  <c:v>-5.5231292994853147</c:v>
                </c:pt>
                <c:pt idx="127">
                  <c:v>-5.4643913552278924</c:v>
                </c:pt>
                <c:pt idx="128">
                  <c:v>-5.4060585581263245</c:v>
                </c:pt>
                <c:pt idx="129">
                  <c:v>-5.3481359531140278</c:v>
                </c:pt>
                <c:pt idx="130">
                  <c:v>-5.2906282131104883</c:v>
                </c:pt>
                <c:pt idx="131">
                  <c:v>-5.233539653290828</c:v>
                </c:pt>
                <c:pt idx="132">
                  <c:v>-5.1768742448663208</c:v>
                </c:pt>
                <c:pt idx="133">
                  <c:v>-5.120635628392475</c:v>
                </c:pt>
                <c:pt idx="134">
                  <c:v>-5.0648271266207647</c:v>
                </c:pt>
                <c:pt idx="135">
                  <c:v>-5.0094517569095469</c:v>
                </c:pt>
                <c:pt idx="136">
                  <c:v>-4.9545122432090603</c:v>
                </c:pt>
                <c:pt idx="137">
                  <c:v>-4.900011027635002</c:v>
                </c:pt>
                <c:pt idx="138">
                  <c:v>-4.845950281644579</c:v>
                </c:pt>
                <c:pt idx="139">
                  <c:v>-4.7923319168284984</c:v>
                </c:pt>
                <c:pt idx="140">
                  <c:v>-4.7391575953318643</c:v>
                </c:pt>
                <c:pt idx="141">
                  <c:v>-4.6864287399165114</c:v>
                </c:pt>
                <c:pt idx="142">
                  <c:v>-4.6341465436768789</c:v>
                </c:pt>
                <c:pt idx="143">
                  <c:v>-4.5823119794210712</c:v>
                </c:pt>
                <c:pt idx="144">
                  <c:v>-4.5309258087284174</c:v>
                </c:pt>
                <c:pt idx="145">
                  <c:v>-4.4799885906943571</c:v>
                </c:pt>
                <c:pt idx="146">
                  <c:v>-4.4295006903732119</c:v>
                </c:pt>
                <c:pt idx="147">
                  <c:v>-4.3794622869289457</c:v>
                </c:pt>
                <c:pt idx="148">
                  <c:v>-4.3298733815037371</c:v>
                </c:pt>
                <c:pt idx="149">
                  <c:v>-4.2807338048138064</c:v>
                </c:pt>
                <c:pt idx="150">
                  <c:v>-4.2320432244816306</c:v>
                </c:pt>
                <c:pt idx="151">
                  <c:v>-4.1838011521134089</c:v>
                </c:pt>
                <c:pt idx="152">
                  <c:v>-4.1360069501302128</c:v>
                </c:pt>
                <c:pt idx="153">
                  <c:v>-4.0886598383611883</c:v>
                </c:pt>
                <c:pt idx="154">
                  <c:v>-4.041758900406589</c:v>
                </c:pt>
                <c:pt idx="155">
                  <c:v>-3.9953030897785191</c:v>
                </c:pt>
                <c:pt idx="156">
                  <c:v>-3.9492912358265952</c:v>
                </c:pt>
                <c:pt idx="157">
                  <c:v>-3.9037220494558893</c:v>
                </c:pt>
                <c:pt idx="158">
                  <c:v>-3.8585941286439533</c:v>
                </c:pt>
                <c:pt idx="159">
                  <c:v>-3.8139059637636534</c:v>
                </c:pt>
                <c:pt idx="160">
                  <c:v>-3.7696559427183125</c:v>
                </c:pt>
                <c:pt idx="161">
                  <c:v>-3.7258423558953488</c:v>
                </c:pt>
                <c:pt idx="162">
                  <c:v>-3.6824634009445112</c:v>
                </c:pt>
                <c:pt idx="163">
                  <c:v>-3.6395171873865015</c:v>
                </c:pt>
                <c:pt idx="164">
                  <c:v>-3.597001741057646</c:v>
                </c:pt>
                <c:pt idx="165">
                  <c:v>-3.5549150083960672</c:v>
                </c:pt>
                <c:pt idx="166">
                  <c:v>-3.513254860574607</c:v>
                </c:pt>
                <c:pt idx="167">
                  <c:v>-3.4720190974856155</c:v>
                </c:pt>
                <c:pt idx="168">
                  <c:v>-3.4312054515825152</c:v>
                </c:pt>
                <c:pt idx="169">
                  <c:v>-3.3908115915828985</c:v>
                </c:pt>
                <c:pt idx="170">
                  <c:v>-3.3508351260377696</c:v>
                </c:pt>
                <c:pt idx="171">
                  <c:v>-3.3112736067713753</c:v>
                </c:pt>
                <c:pt idx="172">
                  <c:v>-3.2721245321958898</c:v>
                </c:pt>
                <c:pt idx="173">
                  <c:v>-3.2333853505051917</c:v>
                </c:pt>
                <c:pt idx="174">
                  <c:v>-3.1950534627516425</c:v>
                </c:pt>
                <c:pt idx="175">
                  <c:v>-3.1571262258098622</c:v>
                </c:pt>
                <c:pt idx="176">
                  <c:v>-3.1196009552311712</c:v>
                </c:pt>
                <c:pt idx="177">
                  <c:v>-3.0824749279923944</c:v>
                </c:pt>
                <c:pt idx="178">
                  <c:v>-3.04574538514251</c:v>
                </c:pt>
                <c:pt idx="179">
                  <c:v>-3.0094095343505232</c:v>
                </c:pt>
                <c:pt idx="180">
                  <c:v>-2.9734645523579259</c:v>
                </c:pt>
                <c:pt idx="181">
                  <c:v>-2.9379075873388159</c:v>
                </c:pt>
                <c:pt idx="182">
                  <c:v>-2.9027357611708458</c:v>
                </c:pt>
                <c:pt idx="183">
                  <c:v>-2.8679461716198928</c:v>
                </c:pt>
                <c:pt idx="184">
                  <c:v>-2.8335358944414177</c:v>
                </c:pt>
                <c:pt idx="185">
                  <c:v>-2.7995019854011618</c:v>
                </c:pt>
                <c:pt idx="186">
                  <c:v>-2.7658414822180424</c:v>
                </c:pt>
                <c:pt idx="187">
                  <c:v>-2.7325514064316803</c:v>
                </c:pt>
                <c:pt idx="188">
                  <c:v>-2.6996287651972022</c:v>
                </c:pt>
                <c:pt idx="189">
                  <c:v>-2.6670705530096703</c:v>
                </c:pt>
                <c:pt idx="190">
                  <c:v>-2.6348737533605542</c:v>
                </c:pt>
                <c:pt idx="191">
                  <c:v>-2.6030353403284967</c:v>
                </c:pt>
                <c:pt idx="192">
                  <c:v>-2.5715522801065434</c:v>
                </c:pt>
                <c:pt idx="193">
                  <c:v>-2.5404215324680699</c:v>
                </c:pt>
                <c:pt idx="194">
                  <c:v>-2.509640052173336</c:v>
                </c:pt>
                <c:pt idx="195">
                  <c:v>-2.4792047903187844</c:v>
                </c:pt>
                <c:pt idx="196">
                  <c:v>-2.4491126956309337</c:v>
                </c:pt>
                <c:pt idx="197">
                  <c:v>-2.4193607157067811</c:v>
                </c:pt>
                <c:pt idx="198">
                  <c:v>-2.3899457982024876</c:v>
                </c:pt>
                <c:pt idx="199">
                  <c:v>-2.3608648919721369</c:v>
                </c:pt>
                <c:pt idx="200">
                  <c:v>-2.3321149481582202</c:v>
                </c:pt>
                <c:pt idx="201">
                  <c:v>-2.303692921235502</c:v>
                </c:pt>
                <c:pt idx="202">
                  <c:v>-2.2755957700098683</c:v>
                </c:pt>
                <c:pt idx="203">
                  <c:v>-2.2478204585736412</c:v>
                </c:pt>
                <c:pt idx="204">
                  <c:v>-2.2203639572189253</c:v>
                </c:pt>
                <c:pt idx="205">
                  <c:v>-2.1932232433103205</c:v>
                </c:pt>
                <c:pt idx="206">
                  <c:v>-2.1663953021184841</c:v>
                </c:pt>
                <c:pt idx="207">
                  <c:v>-2.1398771276158226</c:v>
                </c:pt>
                <c:pt idx="208">
                  <c:v>-2.1136657232356471</c:v>
                </c:pt>
                <c:pt idx="209">
                  <c:v>-2.0877581025960348</c:v>
                </c:pt>
                <c:pt idx="210">
                  <c:v>-2.0621512901896346</c:v>
                </c:pt>
                <c:pt idx="211">
                  <c:v>-2.0368423220405729</c:v>
                </c:pt>
                <c:pt idx="212">
                  <c:v>-2.0118282463296007</c:v>
                </c:pt>
                <c:pt idx="213">
                  <c:v>-1.9871061239886272</c:v>
                </c:pt>
                <c:pt idx="214">
                  <c:v>-1.9626730292656349</c:v>
                </c:pt>
                <c:pt idx="215">
                  <c:v>-1.938526050261089</c:v>
                </c:pt>
                <c:pt idx="216">
                  <c:v>-1.9146622894367866</c:v>
                </c:pt>
                <c:pt idx="217">
                  <c:v>-1.8910788640981218</c:v>
                </c:pt>
                <c:pt idx="218">
                  <c:v>-1.8677729068507416</c:v>
                </c:pt>
                <c:pt idx="219">
                  <c:v>-1.8447415660324384</c:v>
                </c:pt>
                <c:pt idx="220">
                  <c:v>-1.8219820061212169</c:v>
                </c:pt>
                <c:pt idx="221">
                  <c:v>-1.7994914081203282</c:v>
                </c:pt>
                <c:pt idx="222">
                  <c:v>-1.7772669699211492</c:v>
                </c:pt>
                <c:pt idx="223">
                  <c:v>-1.755305906644645</c:v>
                </c:pt>
                <c:pt idx="224">
                  <c:v>-1.7336054509622312</c:v>
                </c:pt>
                <c:pt idx="225">
                  <c:v>-1.7121628533967528</c:v>
                </c:pt>
                <c:pt idx="226">
                  <c:v>-1.6909753826043041</c:v>
                </c:pt>
                <c:pt idx="227">
                  <c:v>-1.6700403256375966</c:v>
                </c:pt>
                <c:pt idx="228">
                  <c:v>-1.6493549881915348</c:v>
                </c:pt>
                <c:pt idx="229">
                  <c:v>-1.6289166948316682</c:v>
                </c:pt>
                <c:pt idx="230">
                  <c:v>-1.6087227892061207</c:v>
                </c:pt>
                <c:pt idx="231">
                  <c:v>-1.5887706342416705</c:v>
                </c:pt>
                <c:pt idx="232">
                  <c:v>-1.5690576123244693</c:v>
                </c:pt>
                <c:pt idx="233">
                  <c:v>-1.5495811254660996</c:v>
                </c:pt>
                <c:pt idx="234">
                  <c:v>-1.5303385954553923</c:v>
                </c:pt>
                <c:pt idx="235">
                  <c:v>-1.5113274639966539</c:v>
                </c:pt>
                <c:pt idx="236">
                  <c:v>-1.4925451928347337</c:v>
                </c:pt>
                <c:pt idx="237">
                  <c:v>-1.4739892638674967</c:v>
                </c:pt>
                <c:pt idx="238">
                  <c:v>-1.4556571792461286</c:v>
                </c:pt>
                <c:pt idx="239">
                  <c:v>-1.4375464614637923</c:v>
                </c:pt>
                <c:pt idx="240">
                  <c:v>-1.4196546534330587</c:v>
                </c:pt>
                <c:pt idx="241">
                  <c:v>-1.4019793185525475</c:v>
                </c:pt>
                <c:pt idx="242">
                  <c:v>-1.3845180407632351</c:v>
                </c:pt>
                <c:pt idx="243">
                  <c:v>-1.3672684245947884</c:v>
                </c:pt>
                <c:pt idx="244">
                  <c:v>-1.3502280952023735</c:v>
                </c:pt>
                <c:pt idx="245">
                  <c:v>-1.3333946983942759</c:v>
                </c:pt>
                <c:pt idx="246">
                  <c:v>-1.3167659006507437</c:v>
                </c:pt>
                <c:pt idx="247">
                  <c:v>-1.3003393891343751</c:v>
                </c:pt>
                <c:pt idx="248">
                  <c:v>-1.2841128716924275</c:v>
                </c:pt>
                <c:pt idx="249">
                  <c:v>-1.2680840768513686</c:v>
                </c:pt>
                <c:pt idx="250">
                  <c:v>-1.2522507538039822</c:v>
                </c:pt>
                <c:pt idx="251">
                  <c:v>-1.2366106723893728</c:v>
                </c:pt>
                <c:pt idx="252">
                  <c:v>-1.2211616230661384</c:v>
                </c:pt>
                <c:pt idx="253">
                  <c:v>-1.2059014168790236</c:v>
                </c:pt>
                <c:pt idx="254">
                  <c:v>-1.1908278854193382</c:v>
                </c:pt>
                <c:pt idx="255">
                  <c:v>-1.17593888077939</c:v>
                </c:pt>
                <c:pt idx="256">
                  <c:v>-1.161232275501235</c:v>
                </c:pt>
                <c:pt idx="257">
                  <c:v>-1.1467059625199549</c:v>
                </c:pt>
                <c:pt idx="258">
                  <c:v>-1.1323578551017544</c:v>
                </c:pt>
                <c:pt idx="259">
                  <c:v>-1.1181858867770691</c:v>
                </c:pt>
                <c:pt idx="260">
                  <c:v>-1.1041880112689861</c:v>
                </c:pt>
                <c:pt idx="261">
                  <c:v>-1.0903622024170554</c:v>
                </c:pt>
                <c:pt idx="262">
                  <c:v>-1.0767064540969358</c:v>
                </c:pt>
                <c:pt idx="263">
                  <c:v>-1.0632187801358342</c:v>
                </c:pt>
                <c:pt idx="264">
                  <c:v>-1.0498972142241485</c:v>
                </c:pt>
                <c:pt idx="265">
                  <c:v>-1.0367398098233038</c:v>
                </c:pt>
                <c:pt idx="266">
                  <c:v>-1.0237446400702046</c:v>
                </c:pt>
                <c:pt idx="267">
                  <c:v>-1.0109097976782602</c:v>
                </c:pt>
                <c:pt idx="268">
                  <c:v>-0.99823339483532669</c:v>
                </c:pt>
                <c:pt idx="269">
                  <c:v>-0.98571356309856617</c:v>
                </c:pt>
                <c:pt idx="270">
                  <c:v>-0.97334845328659647</c:v>
                </c:pt>
                <c:pt idx="271">
                  <c:v>-0.96113623536888582</c:v>
                </c:pt>
                <c:pt idx="272">
                  <c:v>-0.949075098352688</c:v>
                </c:pt>
                <c:pt idx="273">
                  <c:v>-0.93716325016752056</c:v>
                </c:pt>
                <c:pt idx="274">
                  <c:v>-0.92539891754752368</c:v>
                </c:pt>
                <c:pt idx="275">
                  <c:v>-0.91378034591162671</c:v>
                </c:pt>
                <c:pt idx="276">
                  <c:v>-0.90230579924183085</c:v>
                </c:pt>
                <c:pt idx="277">
                  <c:v>-0.89097355995953964</c:v>
                </c:pt>
                <c:pt idx="278">
                  <c:v>-0.8797819288003057</c:v>
                </c:pt>
                <c:pt idx="279">
                  <c:v>-0.86872922468686586</c:v>
                </c:pt>
                <c:pt idx="280">
                  <c:v>-0.85781378460077451</c:v>
                </c:pt>
                <c:pt idx="281">
                  <c:v>-0.84703396345255044</c:v>
                </c:pt>
                <c:pt idx="282">
                  <c:v>-0.83638813395066136</c:v>
                </c:pt>
                <c:pt idx="283">
                  <c:v>-0.82587468646928475</c:v>
                </c:pt>
                <c:pt idx="284">
                  <c:v>-0.81549202891495309</c:v>
                </c:pt>
                <c:pt idx="285">
                  <c:v>-0.80523858659228198</c:v>
                </c:pt>
                <c:pt idx="286">
                  <c:v>-0.79511280206874535</c:v>
                </c:pt>
                <c:pt idx="287">
                  <c:v>-0.78511313503872637</c:v>
                </c:pt>
                <c:pt idx="288">
                  <c:v>-0.77523806218672386</c:v>
                </c:pt>
                <c:pt idx="289">
                  <c:v>-0.76548607705002791</c:v>
                </c:pt>
                <c:pt idx="290">
                  <c:v>-0.75585568988074336</c:v>
                </c:pt>
                <c:pt idx="291">
                  <c:v>-0.74634542750740773</c:v>
                </c:pt>
                <c:pt idx="292">
                  <c:v>-0.73695383319608987</c:v>
                </c:pt>
                <c:pt idx="293">
                  <c:v>-0.7276794665112164</c:v>
                </c:pt>
                <c:pt idx="294">
                  <c:v>-0.71852090317604622</c:v>
                </c:pt>
                <c:pt idx="295">
                  <c:v>-0.70947673493300034</c:v>
                </c:pt>
                <c:pt idx="296">
                  <c:v>-0.70054556940373869</c:v>
                </c:pt>
                <c:pt idx="297">
                  <c:v>-0.69172602994919863</c:v>
                </c:pt>
                <c:pt idx="298">
                  <c:v>-0.68301675552953667</c:v>
                </c:pt>
                <c:pt idx="299">
                  <c:v>-0.67441640056413399</c:v>
                </c:pt>
                <c:pt idx="300">
                  <c:v>-0.66592363479158911</c:v>
                </c:pt>
                <c:pt idx="301">
                  <c:v>-0.657537143129865</c:v>
                </c:pt>
                <c:pt idx="302">
                  <c:v>-0.64925562553655092</c:v>
                </c:pt>
                <c:pt idx="303">
                  <c:v>-0.64107779686937838</c:v>
                </c:pt>
                <c:pt idx="304">
                  <c:v>-0.6330023867469059</c:v>
                </c:pt>
                <c:pt idx="305">
                  <c:v>-0.62502813940954161</c:v>
                </c:pt>
                <c:pt idx="306">
                  <c:v>-0.61715381358084231</c:v>
                </c:pt>
                <c:pt idx="307">
                  <c:v>-0.60937818232923779</c:v>
                </c:pt>
                <c:pt idx="308">
                  <c:v>-0.60170003293006991</c:v>
                </c:pt>
                <c:pt idx="309">
                  <c:v>-0.59411816672811757</c:v>
                </c:pt>
                <c:pt idx="310">
                  <c:v>-0.58663139900056904</c:v>
                </c:pt>
                <c:pt idx="311">
                  <c:v>-0.57923855882048392</c:v>
                </c:pt>
                <c:pt idx="312">
                  <c:v>-0.57193848892078525</c:v>
                </c:pt>
                <c:pt idx="313">
                  <c:v>-0.56473004555880257</c:v>
                </c:pt>
                <c:pt idx="314">
                  <c:v>-0.55761209838139425</c:v>
                </c:pt>
                <c:pt idx="315">
                  <c:v>-0.55058353029067919</c:v>
                </c:pt>
                <c:pt idx="316">
                  <c:v>-0.5436432373103941</c:v>
                </c:pt>
                <c:pt idx="317">
                  <c:v>-0.53679012845290897</c:v>
                </c:pt>
                <c:pt idx="318">
                  <c:v>-0.53002312558691467</c:v>
                </c:pt>
                <c:pt idx="319">
                  <c:v>-0.52334116330581293</c:v>
                </c:pt>
                <c:pt idx="320">
                  <c:v>-0.51674318879681502</c:v>
                </c:pt>
                <c:pt idx="321">
                  <c:v>-0.51022816171078311</c:v>
                </c:pt>
                <c:pt idx="322">
                  <c:v>-0.50379505403282288</c:v>
                </c:pt>
                <c:pt idx="323">
                  <c:v>-0.49744284995364485</c:v>
                </c:pt>
                <c:pt idx="324">
                  <c:v>-0.4911705457417071</c:v>
                </c:pt>
                <c:pt idx="325">
                  <c:v>-0.48497714961617311</c:v>
                </c:pt>
                <c:pt idx="326">
                  <c:v>-0.47886168162066667</c:v>
                </c:pt>
                <c:pt idx="327">
                  <c:v>-0.47282317349786673</c:v>
                </c:pt>
                <c:pt idx="328">
                  <c:v>-0.46686066856492986</c:v>
                </c:pt>
                <c:pt idx="329">
                  <c:v>-0.46097322158978266</c:v>
                </c:pt>
                <c:pt idx="330">
                  <c:v>-0.45515989866825585</c:v>
                </c:pt>
                <c:pt idx="331">
                  <c:v>-0.44941977710210262</c:v>
                </c:pt>
                <c:pt idx="332">
                  <c:v>-0.44375194527789069</c:v>
                </c:pt>
                <c:pt idx="333">
                  <c:v>-0.43815550254679103</c:v>
                </c:pt>
                <c:pt idx="334">
                  <c:v>-0.43262955910525946</c:v>
                </c:pt>
                <c:pt idx="335">
                  <c:v>-0.42717323587661715</c:v>
                </c:pt>
                <c:pt idx="336">
                  <c:v>-0.42178566439355253</c:v>
                </c:pt>
                <c:pt idx="337">
                  <c:v>-0.41646598668153328</c:v>
                </c:pt>
                <c:pt idx="338">
                  <c:v>-0.41121335514313939</c:v>
                </c:pt>
                <c:pt idx="339">
                  <c:v>-0.40602693244332694</c:v>
                </c:pt>
                <c:pt idx="340">
                  <c:v>-0.40090589139562061</c:v>
                </c:pt>
                <c:pt idx="341">
                  <c:v>-0.3958494148492408</c:v>
                </c:pt>
                <c:pt idx="342">
                  <c:v>-0.39085669557716796</c:v>
                </c:pt>
                <c:pt idx="343">
                  <c:v>-0.38592693616514934</c:v>
                </c:pt>
                <c:pt idx="344">
                  <c:v>-0.38105934890164933</c:v>
                </c:pt>
                <c:pt idx="345">
                  <c:v>-0.37625315566874051</c:v>
                </c:pt>
                <c:pt idx="346">
                  <c:v>-0.37150758783394583</c:v>
                </c:pt>
                <c:pt idx="347">
                  <c:v>-0.36682188614302313</c:v>
                </c:pt>
                <c:pt idx="348">
                  <c:v>-0.36219530061370414</c:v>
                </c:pt>
                <c:pt idx="349">
                  <c:v>-0.3576270904303735</c:v>
                </c:pt>
                <c:pt idx="350">
                  <c:v>-0.3531165238397031</c:v>
                </c:pt>
                <c:pt idx="351">
                  <c:v>-0.34866287804722945</c:v>
                </c:pt>
                <c:pt idx="352">
                  <c:v>-0.34426543911488044</c:v>
                </c:pt>
                <c:pt idx="353">
                  <c:v>-0.33992350185944559</c:v>
                </c:pt>
                <c:pt idx="354">
                  <c:v>-0.33563636975199279</c:v>
                </c:pt>
                <c:pt idx="355">
                  <c:v>-0.33140335481822675</c:v>
                </c:pt>
                <c:pt idx="356">
                  <c:v>-0.32722377753978937</c:v>
                </c:pt>
                <c:pt idx="357">
                  <c:v>-0.32309696675649374</c:v>
                </c:pt>
                <c:pt idx="358">
                  <c:v>-0.31902225956950403</c:v>
                </c:pt>
                <c:pt idx="359">
                  <c:v>-0.31499900124543756</c:v>
                </c:pt>
                <c:pt idx="360">
                  <c:v>-0.31102654512140415</c:v>
                </c:pt>
                <c:pt idx="361">
                  <c:v>-0.3071042525109714</c:v>
                </c:pt>
                <c:pt idx="362">
                  <c:v>-0.30323149261105248</c:v>
                </c:pt>
                <c:pt idx="363">
                  <c:v>-0.29940764240971623</c:v>
                </c:pt>
                <c:pt idx="364">
                  <c:v>-0.29563208659490986</c:v>
                </c:pt>
                <c:pt idx="365">
                  <c:v>-0.29190421746409906</c:v>
                </c:pt>
                <c:pt idx="366">
                  <c:v>-0.28822343483481383</c:v>
                </c:pt>
                <c:pt idx="367">
                  <c:v>-0.28458914595609802</c:v>
                </c:pt>
                <c:pt idx="368">
                  <c:v>-0.28100076542085817</c:v>
                </c:pt>
                <c:pt idx="369">
                  <c:v>-0.27745771507911188</c:v>
                </c:pt>
                <c:pt idx="370">
                  <c:v>-0.27395942395211942</c:v>
                </c:pt>
                <c:pt idx="371">
                  <c:v>-0.27050532814740569</c:v>
                </c:pt>
                <c:pt idx="372">
                  <c:v>-0.26709487077466126</c:v>
                </c:pt>
                <c:pt idx="373">
                  <c:v>-0.26372750186251964</c:v>
                </c:pt>
                <c:pt idx="374">
                  <c:v>-0.26040267827620078</c:v>
                </c:pt>
                <c:pt idx="375">
                  <c:v>-0.25711986363602651</c:v>
                </c:pt>
                <c:pt idx="376">
                  <c:v>-0.25387852823678558</c:v>
                </c:pt>
                <c:pt idx="377">
                  <c:v>-0.25067814896796375</c:v>
                </c:pt>
                <c:pt idx="378">
                  <c:v>-0.24751820923481058</c:v>
                </c:pt>
                <c:pt idx="379">
                  <c:v>-0.24439819888025774</c:v>
                </c:pt>
                <c:pt idx="380">
                  <c:v>-0.24131761410767005</c:v>
                </c:pt>
                <c:pt idx="381">
                  <c:v>-0.23827595740442695</c:v>
                </c:pt>
                <c:pt idx="382">
                  <c:v>-0.2352727374663286</c:v>
                </c:pt>
                <c:pt idx="383">
                  <c:v>-0.23230746912282424</c:v>
                </c:pt>
                <c:pt idx="384">
                  <c:v>-0.22937967326304967</c:v>
                </c:pt>
                <c:pt idx="385">
                  <c:v>-0.22648887676267507</c:v>
                </c:pt>
                <c:pt idx="386">
                  <c:v>-0.22363461241154778</c:v>
                </c:pt>
                <c:pt idx="387">
                  <c:v>-0.22081641884213676</c:v>
                </c:pt>
                <c:pt idx="388">
                  <c:v>-0.21803384045876137</c:v>
                </c:pt>
                <c:pt idx="389">
                  <c:v>-0.21528642736760115</c:v>
                </c:pt>
                <c:pt idx="390">
                  <c:v>-0.21257373530748436</c:v>
                </c:pt>
                <c:pt idx="391">
                  <c:v>-0.20989532558144403</c:v>
                </c:pt>
                <c:pt idx="392">
                  <c:v>-0.20725076498903852</c:v>
                </c:pt>
                <c:pt idx="393">
                  <c:v>-0.20463962575942587</c:v>
                </c:pt>
                <c:pt idx="394">
                  <c:v>-0.20206148548519304</c:v>
                </c:pt>
                <c:pt idx="395">
                  <c:v>-0.19951592705692606</c:v>
                </c:pt>
                <c:pt idx="396">
                  <c:v>-0.19700253859851768</c:v>
                </c:pt>
                <c:pt idx="397">
                  <c:v>-0.19452091340320682</c:v>
                </c:pt>
                <c:pt idx="398">
                  <c:v>-0.19207064987034503</c:v>
                </c:pt>
                <c:pt idx="399">
                  <c:v>-0.18965135144287695</c:v>
                </c:pt>
                <c:pt idx="400">
                  <c:v>-0.18726262654553558</c:v>
                </c:pt>
                <c:pt idx="401">
                  <c:v>-0.18490408852374265</c:v>
                </c:pt>
                <c:pt idx="402">
                  <c:v>-0.1825753555832082</c:v>
                </c:pt>
                <c:pt idx="403">
                  <c:v>-0.18027605073022052</c:v>
                </c:pt>
                <c:pt idx="404">
                  <c:v>-0.17800580171262675</c:v>
                </c:pt>
                <c:pt idx="405">
                  <c:v>-0.17576424096148843</c:v>
                </c:pt>
                <c:pt idx="406">
                  <c:v>-0.1735510055334146</c:v>
                </c:pt>
                <c:pt idx="407">
                  <c:v>-0.17136573705355876</c:v>
                </c:pt>
                <c:pt idx="408">
                  <c:v>-0.16920808165927895</c:v>
                </c:pt>
                <c:pt idx="409">
                  <c:v>-0.1670776899444506</c:v>
                </c:pt>
                <c:pt idx="410">
                  <c:v>-0.16497421690442901</c:v>
                </c:pt>
                <c:pt idx="411">
                  <c:v>-0.16289732188165171</c:v>
                </c:pt>
                <c:pt idx="412">
                  <c:v>-0.16084666851187679</c:v>
                </c:pt>
                <c:pt idx="413">
                  <c:v>-0.15882192467105274</c:v>
                </c:pt>
                <c:pt idx="414">
                  <c:v>-0.15682276242280779</c:v>
                </c:pt>
                <c:pt idx="415">
                  <c:v>-0.15484885796655729</c:v>
                </c:pt>
                <c:pt idx="416">
                  <c:v>-0.15289989158622419</c:v>
                </c:pt>
                <c:pt idx="417">
                  <c:v>-0.15097554759956</c:v>
                </c:pt>
                <c:pt idx="418">
                  <c:v>-0.14907551430806551</c:v>
                </c:pt>
                <c:pt idx="419">
                  <c:v>-0.14719948394750507</c:v>
                </c:pt>
                <c:pt idx="420">
                  <c:v>-0.14534715263900644</c:v>
                </c:pt>
                <c:pt idx="421">
                  <c:v>-0.14351822034073899</c:v>
                </c:pt>
                <c:pt idx="422">
                  <c:v>-0.1417123908001679</c:v>
                </c:pt>
                <c:pt idx="423">
                  <c:v>-0.13992937150687612</c:v>
                </c:pt>
                <c:pt idx="424">
                  <c:v>-0.13816887364594874</c:v>
                </c:pt>
                <c:pt idx="425">
                  <c:v>-0.13643061205191359</c:v>
                </c:pt>
                <c:pt idx="426">
                  <c:v>-0.1347143051632298</c:v>
                </c:pt>
                <c:pt idx="427">
                  <c:v>-0.13301967497732692</c:v>
                </c:pt>
                <c:pt idx="428">
                  <c:v>-0.13134644700617695</c:v>
                </c:pt>
                <c:pt idx="429">
                  <c:v>-0.12969435023240264</c:v>
                </c:pt>
                <c:pt idx="430">
                  <c:v>-0.12806311706591242</c:v>
                </c:pt>
                <c:pt idx="431">
                  <c:v>-0.12645248330105768</c:v>
                </c:pt>
                <c:pt idx="432">
                  <c:v>-0.12486218807430444</c:v>
                </c:pt>
                <c:pt idx="433">
                  <c:v>-0.12329197382241881</c:v>
                </c:pt>
                <c:pt idx="434">
                  <c:v>-0.12174158624115357</c:v>
                </c:pt>
                <c:pt idx="435">
                  <c:v>-0.12021077424443716</c:v>
                </c:pt>
                <c:pt idx="436">
                  <c:v>-0.1186992899240556</c:v>
                </c:pt>
                <c:pt idx="437">
                  <c:v>-0.11720688850982336</c:v>
                </c:pt>
                <c:pt idx="438">
                  <c:v>-0.11573332833023656</c:v>
                </c:pt>
                <c:pt idx="439">
                  <c:v>-0.11427837077360553</c:v>
                </c:pt>
                <c:pt idx="440">
                  <c:v>-0.11284178024965952</c:v>
                </c:pt>
                <c:pt idx="441">
                  <c:v>-0.111423324151617</c:v>
                </c:pt>
                <c:pt idx="442">
                  <c:v>-0.11002277281872136</c:v>
                </c:pt>
                <c:pt idx="443">
                  <c:v>-0.1086398994992306</c:v>
                </c:pt>
                <c:pt idx="444">
                  <c:v>-0.10727448031386071</c:v>
                </c:pt>
                <c:pt idx="445">
                  <c:v>-0.10592629421967496</c:v>
                </c:pt>
                <c:pt idx="446">
                  <c:v>-0.10459512297441552</c:v>
                </c:pt>
                <c:pt idx="447">
                  <c:v>-0.10328075110127108</c:v>
                </c:pt>
                <c:pt idx="448">
                  <c:v>-0.10198296585407678</c:v>
                </c:pt>
                <c:pt idx="449">
                  <c:v>-0.10070155718294133</c:v>
                </c:pt>
                <c:pt idx="450">
                  <c:v>-9.9436317700295207E-2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fit_5NN_HCP!$E$19:$E$469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2.0763386102852275</c:v>
                </c:pt>
                <c:pt idx="1">
                  <c:v>2.0846245576795233</c:v>
                </c:pt>
                <c:pt idx="2">
                  <c:v>2.0929105050738186</c:v>
                </c:pt>
                <c:pt idx="3">
                  <c:v>2.1011964524681139</c:v>
                </c:pt>
                <c:pt idx="4">
                  <c:v>2.1094823998624093</c:v>
                </c:pt>
                <c:pt idx="5">
                  <c:v>2.1177683472567046</c:v>
                </c:pt>
                <c:pt idx="6">
                  <c:v>2.1260542946510004</c:v>
                </c:pt>
                <c:pt idx="7">
                  <c:v>2.1343402420452957</c:v>
                </c:pt>
                <c:pt idx="8">
                  <c:v>2.142626189439591</c:v>
                </c:pt>
                <c:pt idx="9">
                  <c:v>2.1509121368338864</c:v>
                </c:pt>
                <c:pt idx="10">
                  <c:v>2.1591980842281817</c:v>
                </c:pt>
                <c:pt idx="11">
                  <c:v>2.1674840316224775</c:v>
                </c:pt>
                <c:pt idx="12">
                  <c:v>2.1757699790167728</c:v>
                </c:pt>
                <c:pt idx="13">
                  <c:v>2.1840559264110686</c:v>
                </c:pt>
                <c:pt idx="14">
                  <c:v>2.1923418738053639</c:v>
                </c:pt>
                <c:pt idx="15">
                  <c:v>2.2006278211996593</c:v>
                </c:pt>
                <c:pt idx="16">
                  <c:v>2.2089137685939546</c:v>
                </c:pt>
                <c:pt idx="17">
                  <c:v>2.2171997159882504</c:v>
                </c:pt>
                <c:pt idx="18">
                  <c:v>2.2254856633825457</c:v>
                </c:pt>
                <c:pt idx="19">
                  <c:v>2.2337716107768411</c:v>
                </c:pt>
                <c:pt idx="20">
                  <c:v>2.2420575581711364</c:v>
                </c:pt>
                <c:pt idx="21">
                  <c:v>2.2503435055654322</c:v>
                </c:pt>
                <c:pt idx="22">
                  <c:v>2.2586294529597275</c:v>
                </c:pt>
                <c:pt idx="23">
                  <c:v>2.2669154003540228</c:v>
                </c:pt>
                <c:pt idx="24">
                  <c:v>2.2752013477483186</c:v>
                </c:pt>
                <c:pt idx="25">
                  <c:v>2.2834872951426139</c:v>
                </c:pt>
                <c:pt idx="26">
                  <c:v>2.2917732425369093</c:v>
                </c:pt>
                <c:pt idx="27">
                  <c:v>2.3000591899312046</c:v>
                </c:pt>
                <c:pt idx="28">
                  <c:v>2.3083451373255</c:v>
                </c:pt>
                <c:pt idx="29">
                  <c:v>2.3166310847197962</c:v>
                </c:pt>
                <c:pt idx="30">
                  <c:v>2.3249170321140915</c:v>
                </c:pt>
                <c:pt idx="31">
                  <c:v>2.3332029795083868</c:v>
                </c:pt>
                <c:pt idx="32">
                  <c:v>2.3414889269026822</c:v>
                </c:pt>
                <c:pt idx="33">
                  <c:v>2.349774874296978</c:v>
                </c:pt>
                <c:pt idx="34">
                  <c:v>2.3580608216912733</c:v>
                </c:pt>
                <c:pt idx="35">
                  <c:v>2.3663467690855686</c:v>
                </c:pt>
                <c:pt idx="36">
                  <c:v>2.374632716479864</c:v>
                </c:pt>
                <c:pt idx="37">
                  <c:v>2.3829186638741593</c:v>
                </c:pt>
                <c:pt idx="38">
                  <c:v>2.3912046112684551</c:v>
                </c:pt>
                <c:pt idx="39">
                  <c:v>2.3994905586627504</c:v>
                </c:pt>
                <c:pt idx="40">
                  <c:v>2.4077765060570462</c:v>
                </c:pt>
                <c:pt idx="41">
                  <c:v>2.4160624534513415</c:v>
                </c:pt>
                <c:pt idx="42">
                  <c:v>2.4243484008456369</c:v>
                </c:pt>
                <c:pt idx="43">
                  <c:v>2.4326343482399322</c:v>
                </c:pt>
                <c:pt idx="44">
                  <c:v>2.4409202956342275</c:v>
                </c:pt>
                <c:pt idx="45">
                  <c:v>2.4492062430285233</c:v>
                </c:pt>
                <c:pt idx="46">
                  <c:v>2.4574921904228186</c:v>
                </c:pt>
                <c:pt idx="47">
                  <c:v>2.465778137817114</c:v>
                </c:pt>
                <c:pt idx="48">
                  <c:v>2.4740640852114093</c:v>
                </c:pt>
                <c:pt idx="49">
                  <c:v>2.4823500326057046</c:v>
                </c:pt>
                <c:pt idx="50">
                  <c:v>2.49063598</c:v>
                </c:pt>
                <c:pt idx="51">
                  <c:v>2.4989219273942953</c:v>
                </c:pt>
                <c:pt idx="52">
                  <c:v>2.5072078747885906</c:v>
                </c:pt>
                <c:pt idx="53">
                  <c:v>2.5154938221828864</c:v>
                </c:pt>
                <c:pt idx="54">
                  <c:v>2.5237797695771818</c:v>
                </c:pt>
                <c:pt idx="55">
                  <c:v>2.5320657169714771</c:v>
                </c:pt>
                <c:pt idx="56">
                  <c:v>2.5403516643657724</c:v>
                </c:pt>
                <c:pt idx="57">
                  <c:v>2.5486376117600678</c:v>
                </c:pt>
                <c:pt idx="58">
                  <c:v>2.5569235591543635</c:v>
                </c:pt>
                <c:pt idx="59">
                  <c:v>2.5652095065486589</c:v>
                </c:pt>
                <c:pt idx="60">
                  <c:v>2.5734954539429542</c:v>
                </c:pt>
                <c:pt idx="61">
                  <c:v>2.5817814013372495</c:v>
                </c:pt>
                <c:pt idx="62">
                  <c:v>2.5900673487315458</c:v>
                </c:pt>
                <c:pt idx="63">
                  <c:v>2.5983532961258411</c:v>
                </c:pt>
                <c:pt idx="64">
                  <c:v>2.6066392435201364</c:v>
                </c:pt>
                <c:pt idx="65">
                  <c:v>2.6149251909144318</c:v>
                </c:pt>
                <c:pt idx="66">
                  <c:v>2.6232111383087271</c:v>
                </c:pt>
                <c:pt idx="67">
                  <c:v>2.6314970857030229</c:v>
                </c:pt>
                <c:pt idx="68">
                  <c:v>2.6397830330973182</c:v>
                </c:pt>
                <c:pt idx="69">
                  <c:v>2.6480689804916135</c:v>
                </c:pt>
                <c:pt idx="70">
                  <c:v>2.6563549278859089</c:v>
                </c:pt>
                <c:pt idx="71">
                  <c:v>2.6646408752802042</c:v>
                </c:pt>
                <c:pt idx="72">
                  <c:v>2.6729268226745</c:v>
                </c:pt>
                <c:pt idx="73">
                  <c:v>2.6812127700687953</c:v>
                </c:pt>
                <c:pt idx="74">
                  <c:v>2.6894987174630907</c:v>
                </c:pt>
                <c:pt idx="75">
                  <c:v>2.697784664857386</c:v>
                </c:pt>
                <c:pt idx="76">
                  <c:v>2.7060706122516813</c:v>
                </c:pt>
                <c:pt idx="77">
                  <c:v>2.7143565596459771</c:v>
                </c:pt>
                <c:pt idx="78">
                  <c:v>2.7226425070402724</c:v>
                </c:pt>
                <c:pt idx="79">
                  <c:v>2.7309284544345678</c:v>
                </c:pt>
                <c:pt idx="80">
                  <c:v>2.7392144018288631</c:v>
                </c:pt>
                <c:pt idx="81">
                  <c:v>2.7475003492231584</c:v>
                </c:pt>
                <c:pt idx="82">
                  <c:v>2.7557862966174542</c:v>
                </c:pt>
                <c:pt idx="83">
                  <c:v>2.76407224401175</c:v>
                </c:pt>
                <c:pt idx="84">
                  <c:v>2.7723581914060453</c:v>
                </c:pt>
                <c:pt idx="85">
                  <c:v>2.7806441388003411</c:v>
                </c:pt>
                <c:pt idx="86">
                  <c:v>2.7889300861946364</c:v>
                </c:pt>
                <c:pt idx="87">
                  <c:v>2.7972160335889318</c:v>
                </c:pt>
                <c:pt idx="88">
                  <c:v>2.8055019809832271</c:v>
                </c:pt>
                <c:pt idx="89">
                  <c:v>2.8137879283775225</c:v>
                </c:pt>
                <c:pt idx="90">
                  <c:v>2.8220738757718182</c:v>
                </c:pt>
                <c:pt idx="91">
                  <c:v>2.8303598231661136</c:v>
                </c:pt>
                <c:pt idx="92">
                  <c:v>2.8386457705604089</c:v>
                </c:pt>
                <c:pt idx="93">
                  <c:v>2.8469317179547042</c:v>
                </c:pt>
                <c:pt idx="94">
                  <c:v>2.8552176653489996</c:v>
                </c:pt>
                <c:pt idx="95">
                  <c:v>2.8635036127432953</c:v>
                </c:pt>
                <c:pt idx="96">
                  <c:v>2.8717895601375907</c:v>
                </c:pt>
                <c:pt idx="97">
                  <c:v>2.880075507531886</c:v>
                </c:pt>
                <c:pt idx="98">
                  <c:v>2.8883614549261813</c:v>
                </c:pt>
                <c:pt idx="99">
                  <c:v>2.8966474023204767</c:v>
                </c:pt>
                <c:pt idx="100">
                  <c:v>2.9049333497147725</c:v>
                </c:pt>
                <c:pt idx="101">
                  <c:v>2.9132192971090678</c:v>
                </c:pt>
                <c:pt idx="102">
                  <c:v>2.9215052445033631</c:v>
                </c:pt>
                <c:pt idx="103">
                  <c:v>2.9297911918976585</c:v>
                </c:pt>
                <c:pt idx="104">
                  <c:v>2.9380771392919538</c:v>
                </c:pt>
                <c:pt idx="105">
                  <c:v>2.9463630866862496</c:v>
                </c:pt>
                <c:pt idx="106">
                  <c:v>2.9546490340805454</c:v>
                </c:pt>
                <c:pt idx="107">
                  <c:v>2.9629349814748402</c:v>
                </c:pt>
                <c:pt idx="108">
                  <c:v>2.9712209288691356</c:v>
                </c:pt>
                <c:pt idx="109">
                  <c:v>2.9795068762634318</c:v>
                </c:pt>
                <c:pt idx="110">
                  <c:v>2.9877928236577271</c:v>
                </c:pt>
                <c:pt idx="111">
                  <c:v>2.9960787710520225</c:v>
                </c:pt>
                <c:pt idx="112">
                  <c:v>3.0043647184463178</c:v>
                </c:pt>
                <c:pt idx="113">
                  <c:v>3.0126506658406131</c:v>
                </c:pt>
                <c:pt idx="114">
                  <c:v>3.0209366132349089</c:v>
                </c:pt>
                <c:pt idx="115">
                  <c:v>3.0292225606292043</c:v>
                </c:pt>
                <c:pt idx="116">
                  <c:v>3.0375085080234996</c:v>
                </c:pt>
                <c:pt idx="117">
                  <c:v>3.0457944554177949</c:v>
                </c:pt>
                <c:pt idx="118">
                  <c:v>3.0540804028120903</c:v>
                </c:pt>
                <c:pt idx="119">
                  <c:v>3.062366350206386</c:v>
                </c:pt>
                <c:pt idx="120">
                  <c:v>3.0706522976006814</c:v>
                </c:pt>
                <c:pt idx="121">
                  <c:v>3.0789382449949767</c:v>
                </c:pt>
                <c:pt idx="122">
                  <c:v>3.087224192389272</c:v>
                </c:pt>
                <c:pt idx="123">
                  <c:v>3.0955101397835674</c:v>
                </c:pt>
                <c:pt idx="124">
                  <c:v>3.1037960871778631</c:v>
                </c:pt>
                <c:pt idx="125">
                  <c:v>3.1120820345721585</c:v>
                </c:pt>
                <c:pt idx="126">
                  <c:v>3.1203679819664543</c:v>
                </c:pt>
                <c:pt idx="127">
                  <c:v>3.1286539293607496</c:v>
                </c:pt>
                <c:pt idx="128">
                  <c:v>3.1369398767550454</c:v>
                </c:pt>
                <c:pt idx="129">
                  <c:v>3.1452258241493407</c:v>
                </c:pt>
                <c:pt idx="130">
                  <c:v>3.153511771543636</c:v>
                </c:pt>
                <c:pt idx="131">
                  <c:v>3.1617977189379314</c:v>
                </c:pt>
                <c:pt idx="132">
                  <c:v>3.1700836663322267</c:v>
                </c:pt>
                <c:pt idx="133">
                  <c:v>3.1783696137265225</c:v>
                </c:pt>
                <c:pt idx="134">
                  <c:v>3.1866555611208178</c:v>
                </c:pt>
                <c:pt idx="135">
                  <c:v>3.1949415085151132</c:v>
                </c:pt>
                <c:pt idx="136">
                  <c:v>3.2032274559094085</c:v>
                </c:pt>
                <c:pt idx="137">
                  <c:v>3.2115134033037038</c:v>
                </c:pt>
                <c:pt idx="138">
                  <c:v>3.2197993506979996</c:v>
                </c:pt>
                <c:pt idx="139">
                  <c:v>3.2280852980922949</c:v>
                </c:pt>
                <c:pt idx="140">
                  <c:v>3.2363712454865903</c:v>
                </c:pt>
                <c:pt idx="141">
                  <c:v>3.2446571928808856</c:v>
                </c:pt>
                <c:pt idx="142">
                  <c:v>3.2529431402751809</c:v>
                </c:pt>
                <c:pt idx="143">
                  <c:v>3.2612290876694767</c:v>
                </c:pt>
                <c:pt idx="144">
                  <c:v>3.2695150350637721</c:v>
                </c:pt>
                <c:pt idx="145">
                  <c:v>3.2778009824580674</c:v>
                </c:pt>
                <c:pt idx="146">
                  <c:v>3.2860869298523627</c:v>
                </c:pt>
                <c:pt idx="147">
                  <c:v>3.2943728772466581</c:v>
                </c:pt>
                <c:pt idx="148">
                  <c:v>3.3026588246409538</c:v>
                </c:pt>
                <c:pt idx="149">
                  <c:v>3.3109447720352492</c:v>
                </c:pt>
                <c:pt idx="150">
                  <c:v>3.3192307194295445</c:v>
                </c:pt>
                <c:pt idx="151">
                  <c:v>3.3275166668238398</c:v>
                </c:pt>
                <c:pt idx="152">
                  <c:v>3.3358026142181352</c:v>
                </c:pt>
                <c:pt idx="153">
                  <c:v>3.3440885616124314</c:v>
                </c:pt>
                <c:pt idx="154">
                  <c:v>3.3523745090067267</c:v>
                </c:pt>
                <c:pt idx="155">
                  <c:v>3.3606604564010221</c:v>
                </c:pt>
                <c:pt idx="156">
                  <c:v>3.3689464037953174</c:v>
                </c:pt>
                <c:pt idx="157">
                  <c:v>3.3772323511896132</c:v>
                </c:pt>
                <c:pt idx="158">
                  <c:v>3.3855182985839085</c:v>
                </c:pt>
                <c:pt idx="159">
                  <c:v>3.3938042459782038</c:v>
                </c:pt>
                <c:pt idx="160">
                  <c:v>3.4020901933724992</c:v>
                </c:pt>
                <c:pt idx="161">
                  <c:v>3.410376140766795</c:v>
                </c:pt>
                <c:pt idx="162">
                  <c:v>3.4186620881610903</c:v>
                </c:pt>
                <c:pt idx="163">
                  <c:v>3.4269480355553856</c:v>
                </c:pt>
                <c:pt idx="164">
                  <c:v>3.435233982949681</c:v>
                </c:pt>
                <c:pt idx="165">
                  <c:v>3.4435199303439763</c:v>
                </c:pt>
                <c:pt idx="166">
                  <c:v>3.4518058777382721</c:v>
                </c:pt>
                <c:pt idx="167">
                  <c:v>3.4600918251325674</c:v>
                </c:pt>
                <c:pt idx="168">
                  <c:v>3.4683777725268627</c:v>
                </c:pt>
                <c:pt idx="169">
                  <c:v>3.4766637199211581</c:v>
                </c:pt>
                <c:pt idx="170">
                  <c:v>3.4849496673154534</c:v>
                </c:pt>
                <c:pt idx="171">
                  <c:v>3.4932356147097492</c:v>
                </c:pt>
                <c:pt idx="172">
                  <c:v>3.501521562104045</c:v>
                </c:pt>
                <c:pt idx="173">
                  <c:v>3.5098075094983403</c:v>
                </c:pt>
                <c:pt idx="174">
                  <c:v>3.5180934568926356</c:v>
                </c:pt>
                <c:pt idx="175">
                  <c:v>3.5263794042869314</c:v>
                </c:pt>
                <c:pt idx="176">
                  <c:v>3.5346653516812268</c:v>
                </c:pt>
                <c:pt idx="177">
                  <c:v>3.5429512990755221</c:v>
                </c:pt>
                <c:pt idx="178">
                  <c:v>3.5512372464698174</c:v>
                </c:pt>
                <c:pt idx="179">
                  <c:v>3.5595231938641128</c:v>
                </c:pt>
                <c:pt idx="180">
                  <c:v>3.5678091412584085</c:v>
                </c:pt>
                <c:pt idx="181">
                  <c:v>3.5760950886527039</c:v>
                </c:pt>
                <c:pt idx="182">
                  <c:v>3.5843810360469992</c:v>
                </c:pt>
                <c:pt idx="183">
                  <c:v>3.5926669834412945</c:v>
                </c:pt>
                <c:pt idx="184">
                  <c:v>3.6009529308355899</c:v>
                </c:pt>
                <c:pt idx="185">
                  <c:v>3.6092388782298856</c:v>
                </c:pt>
                <c:pt idx="186">
                  <c:v>3.617524825624181</c:v>
                </c:pt>
                <c:pt idx="187">
                  <c:v>3.6258107730184763</c:v>
                </c:pt>
                <c:pt idx="188">
                  <c:v>3.6340967204127717</c:v>
                </c:pt>
                <c:pt idx="189">
                  <c:v>3.642382667807067</c:v>
                </c:pt>
                <c:pt idx="190">
                  <c:v>3.6506686152013628</c:v>
                </c:pt>
                <c:pt idx="191">
                  <c:v>3.6589545625956581</c:v>
                </c:pt>
                <c:pt idx="192">
                  <c:v>3.6672405099899534</c:v>
                </c:pt>
                <c:pt idx="193">
                  <c:v>3.6755264573842488</c:v>
                </c:pt>
                <c:pt idx="194">
                  <c:v>3.6838124047785441</c:v>
                </c:pt>
                <c:pt idx="195">
                  <c:v>3.6920983521728399</c:v>
                </c:pt>
                <c:pt idx="196">
                  <c:v>3.7003842995671352</c:v>
                </c:pt>
                <c:pt idx="197">
                  <c:v>3.7086702469614305</c:v>
                </c:pt>
                <c:pt idx="198">
                  <c:v>3.7169561943557259</c:v>
                </c:pt>
                <c:pt idx="199">
                  <c:v>3.7252421417500221</c:v>
                </c:pt>
                <c:pt idx="200">
                  <c:v>3.7335280891443174</c:v>
                </c:pt>
                <c:pt idx="201">
                  <c:v>3.7418140365386128</c:v>
                </c:pt>
                <c:pt idx="202">
                  <c:v>3.7500999839329081</c:v>
                </c:pt>
                <c:pt idx="203">
                  <c:v>3.7583859313272034</c:v>
                </c:pt>
                <c:pt idx="204">
                  <c:v>3.7666718787214992</c:v>
                </c:pt>
                <c:pt idx="205">
                  <c:v>3.7749578261157946</c:v>
                </c:pt>
                <c:pt idx="206">
                  <c:v>3.7832437735100899</c:v>
                </c:pt>
                <c:pt idx="207">
                  <c:v>3.7915297209043852</c:v>
                </c:pt>
                <c:pt idx="208">
                  <c:v>3.7998156682986806</c:v>
                </c:pt>
                <c:pt idx="209">
                  <c:v>3.8081016156929763</c:v>
                </c:pt>
                <c:pt idx="210">
                  <c:v>3.8163875630872721</c:v>
                </c:pt>
                <c:pt idx="211">
                  <c:v>3.8246735104815675</c:v>
                </c:pt>
                <c:pt idx="212">
                  <c:v>3.8329594578758628</c:v>
                </c:pt>
                <c:pt idx="213">
                  <c:v>3.8412454052701577</c:v>
                </c:pt>
                <c:pt idx="214">
                  <c:v>3.8495313526644535</c:v>
                </c:pt>
                <c:pt idx="215">
                  <c:v>3.8578173000587492</c:v>
                </c:pt>
                <c:pt idx="216">
                  <c:v>3.8661032474530446</c:v>
                </c:pt>
                <c:pt idx="217">
                  <c:v>3.8743891948473399</c:v>
                </c:pt>
                <c:pt idx="218">
                  <c:v>3.8826751422416357</c:v>
                </c:pt>
                <c:pt idx="219">
                  <c:v>3.890961089635931</c:v>
                </c:pt>
                <c:pt idx="220">
                  <c:v>3.8992470370302263</c:v>
                </c:pt>
                <c:pt idx="221">
                  <c:v>3.9075329844245217</c:v>
                </c:pt>
                <c:pt idx="222">
                  <c:v>3.915818931818817</c:v>
                </c:pt>
                <c:pt idx="223">
                  <c:v>3.9241048792131128</c:v>
                </c:pt>
                <c:pt idx="224">
                  <c:v>3.9323908266074081</c:v>
                </c:pt>
                <c:pt idx="225">
                  <c:v>3.9406767740017035</c:v>
                </c:pt>
                <c:pt idx="226">
                  <c:v>3.9489627213959988</c:v>
                </c:pt>
                <c:pt idx="227">
                  <c:v>3.9572486687902941</c:v>
                </c:pt>
                <c:pt idx="228">
                  <c:v>3.9655346161845899</c:v>
                </c:pt>
                <c:pt idx="229">
                  <c:v>3.9738205635788852</c:v>
                </c:pt>
                <c:pt idx="230">
                  <c:v>3.9821065109731806</c:v>
                </c:pt>
                <c:pt idx="231">
                  <c:v>3.9903924583674759</c:v>
                </c:pt>
                <c:pt idx="232">
                  <c:v>3.9986784057617712</c:v>
                </c:pt>
                <c:pt idx="233">
                  <c:v>4.006964353156067</c:v>
                </c:pt>
                <c:pt idx="234">
                  <c:v>4.0152503005503624</c:v>
                </c:pt>
                <c:pt idx="235">
                  <c:v>4.0235362479446577</c:v>
                </c:pt>
                <c:pt idx="236">
                  <c:v>4.031822195338953</c:v>
                </c:pt>
                <c:pt idx="237">
                  <c:v>4.0401081427332484</c:v>
                </c:pt>
                <c:pt idx="238">
                  <c:v>4.0483940901275437</c:v>
                </c:pt>
                <c:pt idx="239">
                  <c:v>4.056680037521839</c:v>
                </c:pt>
                <c:pt idx="240">
                  <c:v>4.0649659849161353</c:v>
                </c:pt>
                <c:pt idx="241">
                  <c:v>4.0732519323104306</c:v>
                </c:pt>
                <c:pt idx="242">
                  <c:v>4.0815378797047259</c:v>
                </c:pt>
                <c:pt idx="243">
                  <c:v>4.0898238270990213</c:v>
                </c:pt>
                <c:pt idx="244">
                  <c:v>4.0981097744933166</c:v>
                </c:pt>
                <c:pt idx="245">
                  <c:v>4.1063957218876119</c:v>
                </c:pt>
                <c:pt idx="246">
                  <c:v>4.1146816692819073</c:v>
                </c:pt>
                <c:pt idx="247">
                  <c:v>4.1229676166762035</c:v>
                </c:pt>
                <c:pt idx="248">
                  <c:v>4.1312535640704988</c:v>
                </c:pt>
                <c:pt idx="249">
                  <c:v>4.1395395114647942</c:v>
                </c:pt>
                <c:pt idx="250">
                  <c:v>4.1478254588590895</c:v>
                </c:pt>
                <c:pt idx="251">
                  <c:v>4.1561114062533848</c:v>
                </c:pt>
                <c:pt idx="252">
                  <c:v>4.1643973536476802</c:v>
                </c:pt>
                <c:pt idx="253">
                  <c:v>4.1726833010419755</c:v>
                </c:pt>
                <c:pt idx="254">
                  <c:v>4.1809692484362717</c:v>
                </c:pt>
                <c:pt idx="255">
                  <c:v>4.189255195830567</c:v>
                </c:pt>
                <c:pt idx="256">
                  <c:v>4.1975411432248624</c:v>
                </c:pt>
                <c:pt idx="257">
                  <c:v>4.2058270906191577</c:v>
                </c:pt>
                <c:pt idx="258">
                  <c:v>4.2141130380134539</c:v>
                </c:pt>
                <c:pt idx="259">
                  <c:v>4.2223989854077528</c:v>
                </c:pt>
                <c:pt idx="260">
                  <c:v>4.2306849328020446</c:v>
                </c:pt>
                <c:pt idx="261">
                  <c:v>4.2389708801963399</c:v>
                </c:pt>
                <c:pt idx="262">
                  <c:v>4.2472568275906353</c:v>
                </c:pt>
                <c:pt idx="263">
                  <c:v>4.2555427749849342</c:v>
                </c:pt>
                <c:pt idx="264">
                  <c:v>4.2638287223792259</c:v>
                </c:pt>
                <c:pt idx="265">
                  <c:v>4.2721146697735213</c:v>
                </c:pt>
                <c:pt idx="266">
                  <c:v>4.2804006171678166</c:v>
                </c:pt>
                <c:pt idx="267">
                  <c:v>4.2886865645621164</c:v>
                </c:pt>
                <c:pt idx="268">
                  <c:v>4.2969725119564082</c:v>
                </c:pt>
                <c:pt idx="269">
                  <c:v>4.3052584593507035</c:v>
                </c:pt>
                <c:pt idx="270">
                  <c:v>4.3135444067449988</c:v>
                </c:pt>
                <c:pt idx="271">
                  <c:v>4.3218303541392977</c:v>
                </c:pt>
                <c:pt idx="272">
                  <c:v>4.3301163015335895</c:v>
                </c:pt>
                <c:pt idx="273">
                  <c:v>4.3384022489278848</c:v>
                </c:pt>
                <c:pt idx="274">
                  <c:v>4.3466881963221802</c:v>
                </c:pt>
                <c:pt idx="275">
                  <c:v>4.35497414371648</c:v>
                </c:pt>
                <c:pt idx="276">
                  <c:v>4.3632600911107708</c:v>
                </c:pt>
                <c:pt idx="277">
                  <c:v>4.3715460385050671</c:v>
                </c:pt>
                <c:pt idx="278">
                  <c:v>4.3798319858993624</c:v>
                </c:pt>
                <c:pt idx="279">
                  <c:v>4.3881179332936622</c:v>
                </c:pt>
                <c:pt idx="280">
                  <c:v>4.3964038806879531</c:v>
                </c:pt>
                <c:pt idx="281">
                  <c:v>4.4046898280822484</c:v>
                </c:pt>
                <c:pt idx="282">
                  <c:v>4.4129757754765482</c:v>
                </c:pt>
                <c:pt idx="283">
                  <c:v>4.4212617228708435</c:v>
                </c:pt>
                <c:pt idx="284">
                  <c:v>4.4295476702651388</c:v>
                </c:pt>
                <c:pt idx="285">
                  <c:v>4.4378336176594297</c:v>
                </c:pt>
                <c:pt idx="286">
                  <c:v>4.4461195650537295</c:v>
                </c:pt>
                <c:pt idx="287">
                  <c:v>4.4544055124480249</c:v>
                </c:pt>
                <c:pt idx="288">
                  <c:v>4.4626914598423211</c:v>
                </c:pt>
                <c:pt idx="289">
                  <c:v>4.470977407236612</c:v>
                </c:pt>
                <c:pt idx="290">
                  <c:v>4.4792633546309117</c:v>
                </c:pt>
                <c:pt idx="291">
                  <c:v>4.4875493020252071</c:v>
                </c:pt>
                <c:pt idx="292">
                  <c:v>4.4958352494195024</c:v>
                </c:pt>
                <c:pt idx="293">
                  <c:v>4.5041211968137942</c:v>
                </c:pt>
                <c:pt idx="294">
                  <c:v>4.5124071442080931</c:v>
                </c:pt>
                <c:pt idx="295">
                  <c:v>4.5206930916023884</c:v>
                </c:pt>
                <c:pt idx="296">
                  <c:v>4.5289790389966837</c:v>
                </c:pt>
                <c:pt idx="297">
                  <c:v>4.5372649863909764</c:v>
                </c:pt>
                <c:pt idx="298">
                  <c:v>4.5455509337852753</c:v>
                </c:pt>
                <c:pt idx="299">
                  <c:v>4.5538368811795706</c:v>
                </c:pt>
                <c:pt idx="300">
                  <c:v>4.562122828573866</c:v>
                </c:pt>
                <c:pt idx="301">
                  <c:v>4.5704087759681578</c:v>
                </c:pt>
                <c:pt idx="302">
                  <c:v>4.5786947233624566</c:v>
                </c:pt>
                <c:pt idx="303">
                  <c:v>4.5869806707567529</c:v>
                </c:pt>
                <c:pt idx="304">
                  <c:v>4.5952666181510473</c:v>
                </c:pt>
                <c:pt idx="305">
                  <c:v>4.6035525655453391</c:v>
                </c:pt>
                <c:pt idx="306">
                  <c:v>4.6118385129396389</c:v>
                </c:pt>
                <c:pt idx="307">
                  <c:v>4.6201244603339351</c:v>
                </c:pt>
                <c:pt idx="308">
                  <c:v>4.6284104077282295</c:v>
                </c:pt>
                <c:pt idx="309">
                  <c:v>4.6366963551225258</c:v>
                </c:pt>
                <c:pt idx="310">
                  <c:v>4.6449823025168202</c:v>
                </c:pt>
                <c:pt idx="311">
                  <c:v>4.6532682499111164</c:v>
                </c:pt>
                <c:pt idx="312">
                  <c:v>4.6615541973054118</c:v>
                </c:pt>
                <c:pt idx="313">
                  <c:v>4.6698401446997071</c:v>
                </c:pt>
                <c:pt idx="314">
                  <c:v>4.6781260920940024</c:v>
                </c:pt>
                <c:pt idx="315">
                  <c:v>4.6864120394882978</c:v>
                </c:pt>
                <c:pt idx="316">
                  <c:v>4.694697986882594</c:v>
                </c:pt>
                <c:pt idx="317">
                  <c:v>4.7029839342768884</c:v>
                </c:pt>
                <c:pt idx="318">
                  <c:v>4.7112698816711847</c:v>
                </c:pt>
                <c:pt idx="319">
                  <c:v>4.71955582906548</c:v>
                </c:pt>
                <c:pt idx="320">
                  <c:v>4.7278417764597753</c:v>
                </c:pt>
                <c:pt idx="321">
                  <c:v>4.7361277238540707</c:v>
                </c:pt>
                <c:pt idx="322">
                  <c:v>4.744413671248366</c:v>
                </c:pt>
                <c:pt idx="323">
                  <c:v>4.7526996186426613</c:v>
                </c:pt>
                <c:pt idx="324">
                  <c:v>4.7609855660369567</c:v>
                </c:pt>
                <c:pt idx="325">
                  <c:v>4.7692715134312529</c:v>
                </c:pt>
                <c:pt idx="326">
                  <c:v>4.7775574608255482</c:v>
                </c:pt>
                <c:pt idx="327">
                  <c:v>4.7858434082198436</c:v>
                </c:pt>
                <c:pt idx="328">
                  <c:v>4.7941293556141389</c:v>
                </c:pt>
                <c:pt idx="329">
                  <c:v>4.8024153030084342</c:v>
                </c:pt>
                <c:pt idx="330">
                  <c:v>4.8107012504027296</c:v>
                </c:pt>
                <c:pt idx="331">
                  <c:v>4.8189871977970249</c:v>
                </c:pt>
                <c:pt idx="332">
                  <c:v>4.8272731451913202</c:v>
                </c:pt>
                <c:pt idx="333">
                  <c:v>4.8355590925856156</c:v>
                </c:pt>
                <c:pt idx="334">
                  <c:v>4.8438450399799109</c:v>
                </c:pt>
                <c:pt idx="335">
                  <c:v>4.8521309873742071</c:v>
                </c:pt>
                <c:pt idx="336">
                  <c:v>4.8604169347685025</c:v>
                </c:pt>
                <c:pt idx="337">
                  <c:v>4.8687028821627978</c:v>
                </c:pt>
                <c:pt idx="338">
                  <c:v>4.8769888295570931</c:v>
                </c:pt>
                <c:pt idx="339">
                  <c:v>4.8852747769513885</c:v>
                </c:pt>
                <c:pt idx="340">
                  <c:v>4.8935607243456838</c:v>
                </c:pt>
                <c:pt idx="341">
                  <c:v>4.9018466717399791</c:v>
                </c:pt>
                <c:pt idx="342">
                  <c:v>4.9101326191342745</c:v>
                </c:pt>
                <c:pt idx="343">
                  <c:v>4.9184185665285698</c:v>
                </c:pt>
                <c:pt idx="344">
                  <c:v>4.9267045139228651</c:v>
                </c:pt>
                <c:pt idx="345">
                  <c:v>4.9349904613171613</c:v>
                </c:pt>
                <c:pt idx="346">
                  <c:v>4.9432764087114567</c:v>
                </c:pt>
                <c:pt idx="347">
                  <c:v>4.951562356105752</c:v>
                </c:pt>
                <c:pt idx="348">
                  <c:v>4.9598483035000474</c:v>
                </c:pt>
                <c:pt idx="349">
                  <c:v>4.9681342508943436</c:v>
                </c:pt>
                <c:pt idx="350">
                  <c:v>4.9764201982886389</c:v>
                </c:pt>
                <c:pt idx="351">
                  <c:v>4.9847061456829342</c:v>
                </c:pt>
                <c:pt idx="352">
                  <c:v>4.9929920930772287</c:v>
                </c:pt>
                <c:pt idx="353">
                  <c:v>5.0012780404715258</c:v>
                </c:pt>
                <c:pt idx="354">
                  <c:v>5.0095639878658194</c:v>
                </c:pt>
                <c:pt idx="355">
                  <c:v>5.0178499352601165</c:v>
                </c:pt>
                <c:pt idx="356">
                  <c:v>5.0261358826544109</c:v>
                </c:pt>
                <c:pt idx="357">
                  <c:v>5.0344218300487071</c:v>
                </c:pt>
                <c:pt idx="358">
                  <c:v>5.0427077774430016</c:v>
                </c:pt>
                <c:pt idx="359">
                  <c:v>5.0509937248372978</c:v>
                </c:pt>
                <c:pt idx="360">
                  <c:v>5.0592796722315923</c:v>
                </c:pt>
                <c:pt idx="361">
                  <c:v>5.0675656196258885</c:v>
                </c:pt>
                <c:pt idx="362">
                  <c:v>5.0758515670201829</c:v>
                </c:pt>
                <c:pt idx="363">
                  <c:v>5.08413751441448</c:v>
                </c:pt>
                <c:pt idx="364">
                  <c:v>5.0924234618087754</c:v>
                </c:pt>
                <c:pt idx="365">
                  <c:v>5.1007094092030707</c:v>
                </c:pt>
                <c:pt idx="366">
                  <c:v>5.108995356597366</c:v>
                </c:pt>
                <c:pt idx="367">
                  <c:v>5.1172813039916614</c:v>
                </c:pt>
                <c:pt idx="368">
                  <c:v>5.1255672513859567</c:v>
                </c:pt>
                <c:pt idx="369">
                  <c:v>5.133853198780252</c:v>
                </c:pt>
                <c:pt idx="370">
                  <c:v>5.1421391461745474</c:v>
                </c:pt>
                <c:pt idx="371">
                  <c:v>5.1504250935688427</c:v>
                </c:pt>
                <c:pt idx="372">
                  <c:v>5.1587110409631389</c:v>
                </c:pt>
                <c:pt idx="373">
                  <c:v>5.1669969883574343</c:v>
                </c:pt>
                <c:pt idx="374">
                  <c:v>5.1752829357517296</c:v>
                </c:pt>
                <c:pt idx="375">
                  <c:v>5.1835688831460249</c:v>
                </c:pt>
                <c:pt idx="376">
                  <c:v>5.1918548305403203</c:v>
                </c:pt>
                <c:pt idx="377">
                  <c:v>5.2001407779346156</c:v>
                </c:pt>
                <c:pt idx="378">
                  <c:v>5.2084267253289109</c:v>
                </c:pt>
                <c:pt idx="379">
                  <c:v>5.2167126727232063</c:v>
                </c:pt>
                <c:pt idx="380">
                  <c:v>5.2249986201175016</c:v>
                </c:pt>
                <c:pt idx="381">
                  <c:v>5.2332845675117969</c:v>
                </c:pt>
                <c:pt idx="382">
                  <c:v>5.241570514906094</c:v>
                </c:pt>
                <c:pt idx="383">
                  <c:v>5.2498564623003885</c:v>
                </c:pt>
                <c:pt idx="384">
                  <c:v>5.2581424096946847</c:v>
                </c:pt>
                <c:pt idx="385">
                  <c:v>5.2664283570889792</c:v>
                </c:pt>
                <c:pt idx="386">
                  <c:v>5.2747143044832754</c:v>
                </c:pt>
                <c:pt idx="387">
                  <c:v>5.2830002518775698</c:v>
                </c:pt>
                <c:pt idx="388">
                  <c:v>5.2912861992718652</c:v>
                </c:pt>
                <c:pt idx="389">
                  <c:v>5.2995721466661605</c:v>
                </c:pt>
                <c:pt idx="390">
                  <c:v>5.3078580940604558</c:v>
                </c:pt>
                <c:pt idx="391">
                  <c:v>5.3161440414547512</c:v>
                </c:pt>
                <c:pt idx="392">
                  <c:v>5.3244299888490483</c:v>
                </c:pt>
                <c:pt idx="393">
                  <c:v>5.3327159362433427</c:v>
                </c:pt>
                <c:pt idx="394">
                  <c:v>5.3410018836376389</c:v>
                </c:pt>
                <c:pt idx="395">
                  <c:v>5.3492878310319334</c:v>
                </c:pt>
                <c:pt idx="396">
                  <c:v>5.3575737784262296</c:v>
                </c:pt>
                <c:pt idx="397">
                  <c:v>5.3658597258205241</c:v>
                </c:pt>
                <c:pt idx="398">
                  <c:v>5.3741456732148203</c:v>
                </c:pt>
                <c:pt idx="399">
                  <c:v>5.3824316206091147</c:v>
                </c:pt>
                <c:pt idx="400">
                  <c:v>5.3907175680034118</c:v>
                </c:pt>
                <c:pt idx="401">
                  <c:v>5.3990035153977054</c:v>
                </c:pt>
                <c:pt idx="402">
                  <c:v>5.4072894627920025</c:v>
                </c:pt>
                <c:pt idx="403">
                  <c:v>5.415575410186297</c:v>
                </c:pt>
                <c:pt idx="404">
                  <c:v>5.4238613575805932</c:v>
                </c:pt>
                <c:pt idx="405">
                  <c:v>5.4321473049748885</c:v>
                </c:pt>
                <c:pt idx="406">
                  <c:v>5.4404332523691838</c:v>
                </c:pt>
                <c:pt idx="407">
                  <c:v>5.4487191997634792</c:v>
                </c:pt>
                <c:pt idx="408">
                  <c:v>5.4570051471577745</c:v>
                </c:pt>
                <c:pt idx="409">
                  <c:v>5.4652910945520699</c:v>
                </c:pt>
                <c:pt idx="410">
                  <c:v>5.4735770419463661</c:v>
                </c:pt>
                <c:pt idx="411">
                  <c:v>5.4818629893406614</c:v>
                </c:pt>
                <c:pt idx="412">
                  <c:v>5.4901489367349567</c:v>
                </c:pt>
                <c:pt idx="413">
                  <c:v>5.4984348841292512</c:v>
                </c:pt>
                <c:pt idx="414">
                  <c:v>5.5067208315235474</c:v>
                </c:pt>
                <c:pt idx="415">
                  <c:v>5.5150067789178427</c:v>
                </c:pt>
                <c:pt idx="416">
                  <c:v>5.5232927263121381</c:v>
                </c:pt>
                <c:pt idx="417">
                  <c:v>5.5315786737064334</c:v>
                </c:pt>
                <c:pt idx="418">
                  <c:v>5.5398646211007287</c:v>
                </c:pt>
                <c:pt idx="419">
                  <c:v>5.5481505684950241</c:v>
                </c:pt>
                <c:pt idx="420">
                  <c:v>5.5564365158893203</c:v>
                </c:pt>
                <c:pt idx="421">
                  <c:v>5.5647224632836156</c:v>
                </c:pt>
                <c:pt idx="422">
                  <c:v>5.573008410677911</c:v>
                </c:pt>
                <c:pt idx="423">
                  <c:v>5.5812943580722063</c:v>
                </c:pt>
                <c:pt idx="424">
                  <c:v>5.5895803054665016</c:v>
                </c:pt>
                <c:pt idx="425">
                  <c:v>5.597866252860797</c:v>
                </c:pt>
                <c:pt idx="426">
                  <c:v>5.6061522002550923</c:v>
                </c:pt>
                <c:pt idx="427">
                  <c:v>5.6144381476493876</c:v>
                </c:pt>
                <c:pt idx="428">
                  <c:v>5.622724095043683</c:v>
                </c:pt>
                <c:pt idx="429">
                  <c:v>5.6310100424379783</c:v>
                </c:pt>
                <c:pt idx="430">
                  <c:v>5.6392959898322745</c:v>
                </c:pt>
                <c:pt idx="431">
                  <c:v>5.6475819372265699</c:v>
                </c:pt>
                <c:pt idx="432">
                  <c:v>5.6558678846208652</c:v>
                </c:pt>
                <c:pt idx="433">
                  <c:v>5.6641538320151614</c:v>
                </c:pt>
                <c:pt idx="434">
                  <c:v>5.6724397794094559</c:v>
                </c:pt>
                <c:pt idx="435">
                  <c:v>5.6807257268037521</c:v>
                </c:pt>
                <c:pt idx="436">
                  <c:v>5.6890116741980465</c:v>
                </c:pt>
                <c:pt idx="437">
                  <c:v>5.6972976215923437</c:v>
                </c:pt>
                <c:pt idx="438">
                  <c:v>5.7055835689866372</c:v>
                </c:pt>
                <c:pt idx="439">
                  <c:v>5.7138695163809343</c:v>
                </c:pt>
                <c:pt idx="440">
                  <c:v>5.7221554637752288</c:v>
                </c:pt>
                <c:pt idx="441">
                  <c:v>5.730441411169525</c:v>
                </c:pt>
                <c:pt idx="442">
                  <c:v>5.7387273585638194</c:v>
                </c:pt>
                <c:pt idx="443">
                  <c:v>5.7470133059581157</c:v>
                </c:pt>
                <c:pt idx="444">
                  <c:v>5.7552992533524101</c:v>
                </c:pt>
                <c:pt idx="445">
                  <c:v>5.7635852007467063</c:v>
                </c:pt>
                <c:pt idx="446">
                  <c:v>5.7718711481410008</c:v>
                </c:pt>
                <c:pt idx="447">
                  <c:v>5.7801570955352979</c:v>
                </c:pt>
                <c:pt idx="448">
                  <c:v>5.7884430429295914</c:v>
                </c:pt>
                <c:pt idx="449">
                  <c:v>5.7967289903238886</c:v>
                </c:pt>
                <c:pt idx="450">
                  <c:v>5.8050149377181839</c:v>
                </c:pt>
              </c:numCache>
            </c:numRef>
          </c:xVal>
          <c:yVal>
            <c:numRef>
              <c:f>fit_5NN_HCP!$H$19:$H$469</c:f>
              <c:numCache>
                <c:formatCode>0.0000</c:formatCode>
                <c:ptCount val="451"/>
                <c:pt idx="0">
                  <c:v>0.50746440754989486</c:v>
                </c:pt>
                <c:pt idx="1">
                  <c:v>-2.3838600408953158E-2</c:v>
                </c:pt>
                <c:pt idx="2">
                  <c:v>-0.5331528162331628</c:v>
                </c:pt>
                <c:pt idx="3">
                  <c:v>-1.0211863815614943</c:v>
                </c:pt>
                <c:pt idx="4">
                  <c:v>-1.4886266572756297</c:v>
                </c:pt>
                <c:pt idx="5">
                  <c:v>-1.9361408047031547</c:v>
                </c:pt>
                <c:pt idx="6">
                  <c:v>-2.3643763510626026</c:v>
                </c:pt>
                <c:pt idx="7">
                  <c:v>-2.7739617395679077</c:v>
                </c:pt>
                <c:pt idx="8">
                  <c:v>-3.165506864598687</c:v>
                </c:pt>
                <c:pt idx="9">
                  <c:v>-3.5396035923322637</c:v>
                </c:pt>
                <c:pt idx="10">
                  <c:v>-3.8968262672230387</c:v>
                </c:pt>
                <c:pt idx="11">
                  <c:v>-4.2377322047048107</c:v>
                </c:pt>
                <c:pt idx="12">
                  <c:v>-4.5628621704818197</c:v>
                </c:pt>
                <c:pt idx="13">
                  <c:v>-4.8727408467648594</c:v>
                </c:pt>
                <c:pt idx="14">
                  <c:v>-5.1678772857994186</c:v>
                </c:pt>
                <c:pt idx="15">
                  <c:v>-5.4487653510238792</c:v>
                </c:pt>
                <c:pt idx="16">
                  <c:v>-5.7158841461868919</c:v>
                </c:pt>
                <c:pt idx="17">
                  <c:v>-5.969698432744563</c:v>
                </c:pt>
                <c:pt idx="18">
                  <c:v>-6.2106590358496163</c:v>
                </c:pt>
                <c:pt idx="19">
                  <c:v>-6.4392032392366563</c:v>
                </c:pt>
                <c:pt idx="20">
                  <c:v>-6.6557551692996375</c:v>
                </c:pt>
                <c:pt idx="21">
                  <c:v>-6.8607261686499399</c:v>
                </c:pt>
                <c:pt idx="22">
                  <c:v>-7.054515159435919</c:v>
                </c:pt>
                <c:pt idx="23">
                  <c:v>-7.2375089966974375</c:v>
                </c:pt>
                <c:pt idx="24">
                  <c:v>-7.4100828120217352</c:v>
                </c:pt>
                <c:pt idx="25">
                  <c:v>-7.5726003477600461</c:v>
                </c:pt>
                <c:pt idx="26">
                  <c:v>-7.7254142820575273</c:v>
                </c:pt>
                <c:pt idx="27">
                  <c:v>-7.8688665449425024</c:v>
                </c:pt>
                <c:pt idx="28">
                  <c:v>-8.0032886257145357</c:v>
                </c:pt>
                <c:pt idx="29">
                  <c:v>-8.1290018718646078</c:v>
                </c:pt>
                <c:pt idx="30">
                  <c:v>-8.2463177797544542</c:v>
                </c:pt>
                <c:pt idx="31">
                  <c:v>-8.3555382772763611</c:v>
                </c:pt>
                <c:pt idx="32">
                  <c:v>-8.4569559987086222</c:v>
                </c:pt>
                <c:pt idx="33">
                  <c:v>-8.5508545519764709</c:v>
                </c:pt>
                <c:pt idx="34">
                  <c:v>-8.637508778522621</c:v>
                </c:pt>
                <c:pt idx="35">
                  <c:v>-8.717185005986245</c:v>
                </c:pt>
                <c:pt idx="36">
                  <c:v>-8.790141293883952</c:v>
                </c:pt>
                <c:pt idx="37">
                  <c:v>-8.8566276724813093</c:v>
                </c:pt>
                <c:pt idx="38">
                  <c:v>-8.9168863750383309</c:v>
                </c:pt>
                <c:pt idx="39">
                  <c:v>-8.9711520636077218</c:v>
                </c:pt>
                <c:pt idx="40">
                  <c:v>-9.0196520485597542</c:v>
                </c:pt>
                <c:pt idx="41">
                  <c:v>-9.062606502003252</c:v>
                </c:pt>
                <c:pt idx="42">
                  <c:v>-9.100228665267494</c:v>
                </c:pt>
                <c:pt idx="43">
                  <c:v>-9.1327250506056643</c:v>
                </c:pt>
                <c:pt idx="44">
                  <c:v>-9.1602956372761533</c:v>
                </c:pt>
                <c:pt idx="45">
                  <c:v>-9.1831340621538207</c:v>
                </c:pt>
                <c:pt idx="46">
                  <c:v>-9.2014278050194935</c:v>
                </c:pt>
                <c:pt idx="47">
                  <c:v>-9.2153583686718061</c:v>
                </c:pt>
                <c:pt idx="48">
                  <c:v>-9.2251014540018801</c:v>
                </c:pt>
                <c:pt idx="49">
                  <c:v>-9.2308271301675333</c:v>
                </c:pt>
                <c:pt idx="50">
                  <c:v>-9.2326999999999995</c:v>
                </c:pt>
                <c:pt idx="51">
                  <c:v>-9.2308793607728461</c:v>
                </c:pt>
                <c:pt idx="52">
                  <c:v>-9.2255193604590495</c:v>
                </c:pt>
                <c:pt idx="53">
                  <c:v>-9.2167691495990773</c:v>
                </c:pt>
                <c:pt idx="54">
                  <c:v>-9.2047730288994227</c:v>
                </c:pt>
                <c:pt idx="55">
                  <c:v>-9.1896705926779436</c:v>
                </c:pt>
                <c:pt idx="56">
                  <c:v>-9.171596868269182</c:v>
                </c:pt>
                <c:pt idx="57">
                  <c:v>-9.1506824514999305</c:v>
                </c:pt>
                <c:pt idx="58">
                  <c:v>-9.1270536383422893</c:v>
                </c:pt>
                <c:pt idx="59">
                  <c:v>-9.1008325528486331</c:v>
                </c:pt>
                <c:pt idx="60">
                  <c:v>-9.072137271470142</c:v>
                </c:pt>
                <c:pt idx="61">
                  <c:v>-9.0410819438577956</c:v>
                </c:pt>
                <c:pt idx="62">
                  <c:v>-9.0077769102421534</c:v>
                </c:pt>
                <c:pt idx="63">
                  <c:v>-8.9723288154855982</c:v>
                </c:pt>
                <c:pt idx="64">
                  <c:v>-8.9348407198982915</c:v>
                </c:pt>
                <c:pt idx="65">
                  <c:v>-8.8954122069065704</c:v>
                </c:pt>
                <c:pt idx="66">
                  <c:v>-8.8541394876602304</c:v>
                </c:pt>
                <c:pt idx="67">
                  <c:v>-8.8111155026627639</c:v>
                </c:pt>
                <c:pt idx="68">
                  <c:v>-8.7664300205063803</c:v>
                </c:pt>
                <c:pt idx="69">
                  <c:v>-8.7201697337914705</c:v>
                </c:pt>
                <c:pt idx="70">
                  <c:v>-8.6724183523080001</c:v>
                </c:pt>
                <c:pt idx="71">
                  <c:v>-8.6232566935543122</c:v>
                </c:pt>
                <c:pt idx="72">
                  <c:v>-8.5727627706666816</c:v>
                </c:pt>
                <c:pt idx="73">
                  <c:v>-8.521011877831091</c:v>
                </c:pt>
                <c:pt idx="74">
                  <c:v>-8.4680766732467578</c:v>
                </c:pt>
                <c:pt idx="75">
                  <c:v>-8.4140272597090249</c:v>
                </c:pt>
                <c:pt idx="76">
                  <c:v>-8.3589312628774604</c:v>
                </c:pt>
                <c:pt idx="77">
                  <c:v>-8.3028539072932261</c:v>
                </c:pt>
                <c:pt idx="78">
                  <c:v>-8.2458580902080367</c:v>
                </c:pt>
                <c:pt idx="79">
                  <c:v>-8.1880044532853553</c:v>
                </c:pt>
                <c:pt idx="80">
                  <c:v>-8.129351452232866</c:v>
                </c:pt>
                <c:pt idx="81">
                  <c:v>-8.0699554244236005</c:v>
                </c:pt>
                <c:pt idx="82">
                  <c:v>-8.0098706545616452</c:v>
                </c:pt>
                <c:pt idx="83">
                  <c:v>-7.9491494384467396</c:v>
                </c:pt>
                <c:pt idx="84">
                  <c:v>-7.8878421448907181</c:v>
                </c:pt>
                <c:pt idx="85">
                  <c:v>-7.8259972758371825</c:v>
                </c:pt>
                <c:pt idx="86">
                  <c:v>-7.7636615247345571</c:v>
                </c:pt>
                <c:pt idx="87">
                  <c:v>-7.7008798332111725</c:v>
                </c:pt>
                <c:pt idx="88">
                  <c:v>-7.637695446099821</c:v>
                </c:pt>
                <c:pt idx="89">
                  <c:v>-7.5741499648578507</c:v>
                </c:pt>
                <c:pt idx="90">
                  <c:v>-7.5102833994277001</c:v>
                </c:pt>
                <c:pt idx="91">
                  <c:v>-7.4461342185814736</c:v>
                </c:pt>
                <c:pt idx="92">
                  <c:v>-7.3817393987920248</c:v>
                </c:pt>
                <c:pt idx="93">
                  <c:v>-7.3171344716718689</c:v>
                </c:pt>
                <c:pt idx="94">
                  <c:v>-7.2523535700200643</c:v>
                </c:pt>
                <c:pt idx="95">
                  <c:v>-7.1874294725161789</c:v>
                </c:pt>
                <c:pt idx="96">
                  <c:v>-7.1223936470993214</c:v>
                </c:pt>
                <c:pt idx="97">
                  <c:v>-7.0572762930692772</c:v>
                </c:pt>
                <c:pt idx="98">
                  <c:v>-6.9921063819456499</c:v>
                </c:pt>
                <c:pt idx="99">
                  <c:v>-6.9269116971200599</c:v>
                </c:pt>
                <c:pt idx="100">
                  <c:v>-6.8617188723354161</c:v>
                </c:pt>
                <c:pt idx="101">
                  <c:v>-6.7965534290253364</c:v>
                </c:pt>
                <c:pt idx="102">
                  <c:v>-6.731439812545978</c:v>
                </c:pt>
                <c:pt idx="103">
                  <c:v>-6.66640142733152</c:v>
                </c:pt>
                <c:pt idx="104">
                  <c:v>-6.6014606710038493</c:v>
                </c:pt>
                <c:pt idx="105">
                  <c:v>-6.5366389674659802</c:v>
                </c:pt>
                <c:pt idx="106">
                  <c:v>-6.4719567990080948</c:v>
                </c:pt>
                <c:pt idx="107">
                  <c:v>-6.407433737454201</c:v>
                </c:pt>
                <c:pt idx="108">
                  <c:v>-6.3430884743766507</c:v>
                </c:pt>
                <c:pt idx="109">
                  <c:v>-6.278938850405023</c:v>
                </c:pt>
                <c:pt idx="110">
                  <c:v>-6.215001883655197</c:v>
                </c:pt>
                <c:pt idx="111">
                  <c:v>-6.1512937973035857</c:v>
                </c:pt>
                <c:pt idx="112">
                  <c:v>-6.0878300463310158</c:v>
                </c:pt>
                <c:pt idx="113">
                  <c:v>-6.0246253434598565</c:v>
                </c:pt>
                <c:pt idx="114">
                  <c:v>-5.9616936843075283</c:v>
                </c:pt>
                <c:pt idx="115">
                  <c:v>-5.8990483717787452</c:v>
                </c:pt>
                <c:pt idx="116">
                  <c:v>-5.8367020397183458</c:v>
                </c:pt>
                <c:pt idx="117">
                  <c:v>-5.7746666758458192</c:v>
                </c:pt>
                <c:pt idx="118">
                  <c:v>-5.7129536439922388</c:v>
                </c:pt>
                <c:pt idx="119">
                  <c:v>-5.6515737056595414</c:v>
                </c:pt>
                <c:pt idx="120">
                  <c:v>-5.590537040921701</c:v>
                </c:pt>
                <c:pt idx="121">
                  <c:v>-5.5298532686867032</c:v>
                </c:pt>
                <c:pt idx="122">
                  <c:v>-5.4695314663377346</c:v>
                </c:pt>
                <c:pt idx="123">
                  <c:v>-5.4095801887715211</c:v>
                </c:pt>
                <c:pt idx="124">
                  <c:v>-5.3500074868511778</c:v>
                </c:pt>
                <c:pt idx="125">
                  <c:v>-5.2908209252905314</c:v>
                </c:pt>
                <c:pt idx="126">
                  <c:v>-5.2320275999863375</c:v>
                </c:pt>
                <c:pt idx="127">
                  <c:v>-5.1736341548144091</c:v>
                </c:pt>
                <c:pt idx="128">
                  <c:v>-5.1156467979051818</c:v>
                </c:pt>
                <c:pt idx="129">
                  <c:v>-5.0580713174138401</c:v>
                </c:pt>
                <c:pt idx="130">
                  <c:v>-5.0009130967997066</c:v>
                </c:pt>
                <c:pt idx="131">
                  <c:v>-4.9441771296291517</c:v>
                </c:pt>
                <c:pt idx="132">
                  <c:v>-4.887868033915912</c:v>
                </c:pt>
                <c:pt idx="133">
                  <c:v>-4.8319900660123372</c:v>
                </c:pt>
                <c:pt idx="134">
                  <c:v>-4.7765471340646322</c:v>
                </c:pt>
                <c:pt idx="135">
                  <c:v>-4.7215428110448938</c:v>
                </c:pt>
                <c:pt idx="136">
                  <c:v>-4.6669803473722773</c:v>
                </c:pt>
                <c:pt idx="137">
                  <c:v>-4.6128626831353952</c:v>
                </c:pt>
                <c:pt idx="138">
                  <c:v>-4.5591924599275897</c:v>
                </c:pt>
                <c:pt idx="139">
                  <c:v>-4.5059720323065031</c:v>
                </c:pt>
                <c:pt idx="140">
                  <c:v>-4.4532034788889723</c:v>
                </c:pt>
                <c:pt idx="141">
                  <c:v>-4.4008886130920004</c:v>
                </c:pt>
                <c:pt idx="142">
                  <c:v>-4.3490289935302311</c:v>
                </c:pt>
                <c:pt idx="143">
                  <c:v>-4.2976259340801013</c:v>
                </c:pt>
                <c:pt idx="144">
                  <c:v>-4.246680513620487</c:v>
                </c:pt>
                <c:pt idx="145">
                  <c:v>-4.1961935854594659</c:v>
                </c:pt>
                <c:pt idx="146">
                  <c:v>-4.1461657864564714</c:v>
                </c:pt>
                <c:pt idx="147">
                  <c:v>-4.0965975458488986</c:v>
                </c:pt>
                <c:pt idx="148">
                  <c:v>-4.0474890937919508</c:v>
                </c:pt>
                <c:pt idx="149">
                  <c:v>-3.99884046962026</c:v>
                </c:pt>
                <c:pt idx="150">
                  <c:v>-3.9506515298395755</c:v>
                </c:pt>
                <c:pt idx="151">
                  <c:v>-3.9029219558565935</c:v>
                </c:pt>
                <c:pt idx="152">
                  <c:v>-3.8556512614547471</c:v>
                </c:pt>
                <c:pt idx="153">
                  <c:v>-3.8088388000235636</c:v>
                </c:pt>
                <c:pt idx="154">
                  <c:v>-3.7624837715489923</c:v>
                </c:pt>
                <c:pt idx="155">
                  <c:v>-3.7165852293718737</c:v>
                </c:pt>
                <c:pt idx="156">
                  <c:v>-3.6711420867215208</c:v>
                </c:pt>
                <c:pt idx="157">
                  <c:v>-3.6261531230312043</c:v>
                </c:pt>
                <c:pt idx="158">
                  <c:v>-3.5816169900421033</c:v>
                </c:pt>
                <c:pt idx="159">
                  <c:v>-3.5375322177021356</c:v>
                </c:pt>
                <c:pt idx="160">
                  <c:v>-3.4938972198658562</c:v>
                </c:pt>
                <c:pt idx="161">
                  <c:v>-3.4507102998014725</c:v>
                </c:pt>
                <c:pt idx="162">
                  <c:v>-3.4079696555108256</c:v>
                </c:pt>
                <c:pt idx="163">
                  <c:v>-3.3656733848680327</c:v>
                </c:pt>
                <c:pt idx="164">
                  <c:v>-3.323819490582304</c:v>
                </c:pt>
                <c:pt idx="165">
                  <c:v>-3.2824058849903257</c:v>
                </c:pt>
                <c:pt idx="166">
                  <c:v>-3.2414303946833911</c:v>
                </c:pt>
                <c:pt idx="167">
                  <c:v>-3.2008907649743636</c:v>
                </c:pt>
                <c:pt idx="168">
                  <c:v>-3.1607846642093729</c:v>
                </c:pt>
                <c:pt idx="169">
                  <c:v>-3.121109687929029</c:v>
                </c:pt>
                <c:pt idx="170">
                  <c:v>-3.0818633628837722</c:v>
                </c:pt>
                <c:pt idx="171">
                  <c:v>-3.043043150907879</c:v>
                </c:pt>
                <c:pt idx="172">
                  <c:v>-3.0046464526564738</c:v>
                </c:pt>
                <c:pt idx="173">
                  <c:v>-2.9666706112097998</c:v>
                </c:pt>
                <c:pt idx="174">
                  <c:v>-2.9291129155488695</c:v>
                </c:pt>
                <c:pt idx="175">
                  <c:v>-2.8919706039064819</c:v>
                </c:pt>
                <c:pt idx="176">
                  <c:v>-2.8552408669975025</c:v>
                </c:pt>
                <c:pt idx="177">
                  <c:v>-2.818920851132162</c:v>
                </c:pt>
                <c:pt idx="178">
                  <c:v>-2.7830076612160441</c:v>
                </c:pt>
                <c:pt idx="179">
                  <c:v>-2.7474983636403034</c:v>
                </c:pt>
                <c:pt idx="180">
                  <c:v>-2.7123899890655649</c:v>
                </c:pt>
                <c:pt idx="181">
                  <c:v>-2.6776795351028575</c:v>
                </c:pt>
                <c:pt idx="182">
                  <c:v>-2.6433639688948158</c:v>
                </c:pt>
                <c:pt idx="183">
                  <c:v>-2.6094402296003127</c:v>
                </c:pt>
                <c:pt idx="184">
                  <c:v>-2.5759052307855841</c:v>
                </c:pt>
                <c:pt idx="185">
                  <c:v>-2.5427558627248001</c:v>
                </c:pt>
                <c:pt idx="186">
                  <c:v>-2.5099889946129861</c:v>
                </c:pt>
                <c:pt idx="187">
                  <c:v>-2.4776014766940722</c:v>
                </c:pt>
                <c:pt idx="188">
                  <c:v>-2.4455901423067905</c:v>
                </c:pt>
                <c:pt idx="189">
                  <c:v>-2.4139518098510564</c:v>
                </c:pt>
                <c:pt idx="190">
                  <c:v>-2.3826832846773862</c:v>
                </c:pt>
                <c:pt idx="191">
                  <c:v>-2.3517813609018305</c:v>
                </c:pt>
                <c:pt idx="192">
                  <c:v>-2.3212428231488267</c:v>
                </c:pt>
                <c:pt idx="193">
                  <c:v>-2.2910644482243101</c:v>
                </c:pt>
                <c:pt idx="194">
                  <c:v>-2.2612430067213394</c:v>
                </c:pt>
                <c:pt idx="195">
                  <c:v>-2.231775264560441</c:v>
                </c:pt>
                <c:pt idx="196">
                  <c:v>-2.2026579844667964</c:v>
                </c:pt>
                <c:pt idx="197">
                  <c:v>-2.173887927386347</c:v>
                </c:pt>
                <c:pt idx="198">
                  <c:v>-2.1454618538428116</c:v>
                </c:pt>
                <c:pt idx="199">
                  <c:v>-2.1173765252375669</c:v>
                </c:pt>
                <c:pt idx="200">
                  <c:v>-2.0896287050942806</c:v>
                </c:pt>
                <c:pt idx="201">
                  <c:v>-2.0622151602501182</c:v>
                </c:pt>
                <c:pt idx="202">
                  <c:v>-2.0351326619953012</c:v>
                </c:pt>
                <c:pt idx="203">
                  <c:v>-2.0083779871627394</c:v>
                </c:pt>
                <c:pt idx="204">
                  <c:v>-1.981947919169404</c:v>
                </c:pt>
                <c:pt idx="205">
                  <c:v>-1.9558392490110561</c:v>
                </c:pt>
                <c:pt idx="206">
                  <c:v>-1.9300487762119061</c:v>
                </c:pt>
                <c:pt idx="207">
                  <c:v>-1.9045733097307143</c:v>
                </c:pt>
                <c:pt idx="208">
                  <c:v>-1.8794096688248227</c:v>
                </c:pt>
                <c:pt idx="209">
                  <c:v>-1.8545546838735307</c:v>
                </c:pt>
                <c:pt idx="210">
                  <c:v>-1.8300051971622158</c:v>
                </c:pt>
                <c:pt idx="211">
                  <c:v>-1.8057580636285255</c:v>
                </c:pt>
                <c:pt idx="212">
                  <c:v>-1.7818101515719658</c:v>
                </c:pt>
                <c:pt idx="213">
                  <c:v>-1.7581583433281243</c:v>
                </c:pt>
                <c:pt idx="214">
                  <c:v>-1.7347995359087689</c:v>
                </c:pt>
                <c:pt idx="215">
                  <c:v>-1.7117306416090001</c:v>
                </c:pt>
                <c:pt idx="216">
                  <c:v>-1.6889485885826061</c:v>
                </c:pt>
                <c:pt idx="217">
                  <c:v>-1.6664503213867368</c:v>
                </c:pt>
                <c:pt idx="218">
                  <c:v>-1.6442328014969758</c:v>
                </c:pt>
                <c:pt idx="219">
                  <c:v>-1.6222930077938515</c:v>
                </c:pt>
                <c:pt idx="220">
                  <c:v>-1.6006279370218051</c:v>
                </c:pt>
                <c:pt idx="221">
                  <c:v>-1.5792346042215966</c:v>
                </c:pt>
                <c:pt idx="222">
                  <c:v>-1.558110043137096</c:v>
                </c:pt>
                <c:pt idx="223">
                  <c:v>-1.5372513065973878</c:v>
                </c:pt>
                <c:pt idx="224">
                  <c:v>-1.5166554668750678</c:v>
                </c:pt>
                <c:pt idx="225">
                  <c:v>-1.4963196160216137</c:v>
                </c:pt>
                <c:pt idx="226">
                  <c:v>-1.4762408661806525</c:v>
                </c:pt>
                <c:pt idx="227">
                  <c:v>-1.4564163498799447</c:v>
                </c:pt>
                <c:pt idx="228">
                  <c:v>-1.4368432203028583</c:v>
                </c:pt>
                <c:pt idx="229">
                  <c:v>-1.4175186515401086</c:v>
                </c:pt>
                <c:pt idx="230">
                  <c:v>-1.3984398388224886</c:v>
                </c:pt>
                <c:pt idx="231">
                  <c:v>-1.3796039987353028</c:v>
                </c:pt>
                <c:pt idx="232">
                  <c:v>-1.3610083694152015</c:v>
                </c:pt>
                <c:pt idx="233">
                  <c:v>-1.3426502107300737</c:v>
                </c:pt>
                <c:pt idx="234">
                  <c:v>-1.3245268044426568</c:v>
                </c:pt>
                <c:pt idx="235">
                  <c:v>-1.3066354543584733</c:v>
                </c:pt>
                <c:pt idx="236">
                  <c:v>-1.2889734864587172</c:v>
                </c:pt>
                <c:pt idx="237">
                  <c:v>-1.2715382490186626</c:v>
                </c:pt>
                <c:pt idx="238">
                  <c:v>-1.2543271127121687</c:v>
                </c:pt>
                <c:pt idx="239">
                  <c:v>-1.2373374707028251</c:v>
                </c:pt>
                <c:pt idx="240">
                  <c:v>-1.2205667387222749</c:v>
                </c:pt>
                <c:pt idx="241">
                  <c:v>-1.2040123551362227</c:v>
                </c:pt>
                <c:pt idx="242">
                  <c:v>-1.1876717809986255</c:v>
                </c:pt>
                <c:pt idx="243">
                  <c:v>-1.1715425000945516</c:v>
                </c:pt>
                <c:pt idx="244">
                  <c:v>-1.1556220189721662</c:v>
                </c:pt>
                <c:pt idx="245">
                  <c:v>-1.1399078669642955</c:v>
                </c:pt>
                <c:pt idx="246">
                  <c:v>-1.1243975962000052</c:v>
                </c:pt>
                <c:pt idx="247">
                  <c:v>-1.1090887816066135</c:v>
                </c:pt>
                <c:pt idx="248">
                  <c:v>-1.0939790209025413</c:v>
                </c:pt>
                <c:pt idx="249">
                  <c:v>-1.0790659345813951</c:v>
                </c:pt>
                <c:pt idx="250">
                  <c:v>-1.064347165887664</c:v>
                </c:pt>
                <c:pt idx="251">
                  <c:v>-1.0498203807843944</c:v>
                </c:pt>
                <c:pt idx="252">
                  <c:v>-1.0354832679131951</c:v>
                </c:pt>
                <c:pt idx="253">
                  <c:v>-1.021333538546924</c:v>
                </c:pt>
                <c:pt idx="254">
                  <c:v>-1.0073689265353758</c:v>
                </c:pt>
                <c:pt idx="255">
                  <c:v>-0.9935871882443017</c:v>
                </c:pt>
                <c:pt idx="256">
                  <c:v>-0.97998610248805762</c:v>
                </c:pt>
                <c:pt idx="257">
                  <c:v>-0.96656347045619595</c:v>
                </c:pt>
                <c:pt idx="258">
                  <c:v>-0.95331711563426635</c:v>
                </c:pt>
                <c:pt idx="259">
                  <c:v>-0.94024488371912374</c:v>
                </c:pt>
                <c:pt idx="260">
                  <c:v>-0.92734464252903293</c:v>
                </c:pt>
                <c:pt idx="261">
                  <c:v>-0.91461428190870797</c:v>
                </c:pt>
                <c:pt idx="262">
                  <c:v>-0.90205171362975822</c:v>
                </c:pt>
                <c:pt idx="263">
                  <c:v>-0.88965487128655429</c:v>
                </c:pt>
                <c:pt idx="264">
                  <c:v>-0.87742171018791337</c:v>
                </c:pt>
                <c:pt idx="265">
                  <c:v>-0.8653502072446736</c:v>
                </c:pt>
                <c:pt idx="266">
                  <c:v>-0.85343836085357472</c:v>
                </c:pt>
                <c:pt idx="267">
                  <c:v>-0.84168419077745427</c:v>
                </c:pt>
                <c:pt idx="268">
                  <c:v>-0.83008573802210972</c:v>
                </c:pt>
                <c:pt idx="269">
                  <c:v>-0.81864106470987741</c:v>
                </c:pt>
                <c:pt idx="270">
                  <c:v>-0.80734825395030452</c:v>
                </c:pt>
                <c:pt idx="271">
                  <c:v>-0.79620540970790299</c:v>
                </c:pt>
                <c:pt idx="272">
                  <c:v>-0.78521065666730716</c:v>
                </c:pt>
                <c:pt idx="273">
                  <c:v>-0.77436214009585869</c:v>
                </c:pt>
                <c:pt idx="274">
                  <c:v>-0.76365802570396435</c:v>
                </c:pt>
                <c:pt idx="275">
                  <c:v>-0.7530964995032019</c:v>
                </c:pt>
                <c:pt idx="276">
                  <c:v>-0.74267576766245635</c:v>
                </c:pt>
                <c:pt idx="277">
                  <c:v>-0.73239405636210253</c:v>
                </c:pt>
                <c:pt idx="278">
                  <c:v>-0.72224961164654633</c:v>
                </c:pt>
                <c:pt idx="279">
                  <c:v>-0.71224069927507594</c:v>
                </c:pt>
                <c:pt idx="280">
                  <c:v>-0.70236560457129882</c:v>
                </c:pt>
                <c:pt idx="281">
                  <c:v>-0.69262263227114107</c:v>
                </c:pt>
                <c:pt idx="282">
                  <c:v>-0.68301010636970938</c:v>
                </c:pt>
                <c:pt idx="283">
                  <c:v>-0.67352636996697823</c:v>
                </c:pt>
                <c:pt idx="284">
                  <c:v>-0.66416978511244817</c:v>
                </c:pt>
                <c:pt idx="285">
                  <c:v>-0.65493873264894842</c:v>
                </c:pt>
                <c:pt idx="286">
                  <c:v>-0.64583161205558048</c:v>
                </c:pt>
                <c:pt idx="287">
                  <c:v>-0.636846841290032</c:v>
                </c:pt>
                <c:pt idx="288">
                  <c:v>-0.6279828566301815</c:v>
                </c:pt>
                <c:pt idx="289">
                  <c:v>-0.61923811251525707</c:v>
                </c:pt>
                <c:pt idx="290">
                  <c:v>-0.61061108138650366</c:v>
                </c:pt>
                <c:pt idx="291">
                  <c:v>-0.60210025352756091</c:v>
                </c:pt>
                <c:pt idx="292">
                  <c:v>-0.59370413690448642</c:v>
                </c:pt>
                <c:pt idx="293">
                  <c:v>-0.58542125700564129</c:v>
                </c:pt>
                <c:pt idx="294">
                  <c:v>-0.577250156681406</c:v>
                </c:pt>
                <c:pt idx="295">
                  <c:v>-0.56918939598389695</c:v>
                </c:pt>
                <c:pt idx="296">
                  <c:v>-0.56123755200661918</c:v>
                </c:pt>
                <c:pt idx="297">
                  <c:v>-0.55339321872425151</c:v>
                </c:pt>
                <c:pt idx="298">
                  <c:v>-0.54565500683252421</c:v>
                </c:pt>
                <c:pt idx="299">
                  <c:v>-0.53802154358834609</c:v>
                </c:pt>
                <c:pt idx="300">
                  <c:v>-0.53049147265011054</c:v>
                </c:pt>
                <c:pt idx="301">
                  <c:v>-0.52306345391835862</c:v>
                </c:pt>
                <c:pt idx="302">
                  <c:v>-0.51573616337675554</c:v>
                </c:pt>
                <c:pt idx="303">
                  <c:v>-0.50850829293352573</c:v>
                </c:pt>
                <c:pt idx="304">
                  <c:v>-0.50137855026326272</c:v>
                </c:pt>
                <c:pt idx="305">
                  <c:v>-0.49434565864928981</c:v>
                </c:pt>
                <c:pt idx="306">
                  <c:v>-0.48740835682651457</c:v>
                </c:pt>
                <c:pt idx="307">
                  <c:v>-0.48056539882491051</c:v>
                </c:pt>
                <c:pt idx="308">
                  <c:v>-0.47381555381354501</c:v>
                </c:pt>
                <c:pt idx="309">
                  <c:v>-0.46715760594530442</c:v>
                </c:pt>
                <c:pt idx="310">
                  <c:v>-0.46059035420228611</c:v>
                </c:pt>
                <c:pt idx="311">
                  <c:v>-0.45411261224190513</c:v>
                </c:pt>
                <c:pt idx="312">
                  <c:v>-0.44772320824375184</c:v>
                </c:pt>
                <c:pt idx="313">
                  <c:v>-0.44142098475722169</c:v>
                </c:pt>
                <c:pt idx="314">
                  <c:v>-0.43520479854995126</c:v>
                </c:pt>
                <c:pt idx="315">
                  <c:v>-0.42907352045708419</c:v>
                </c:pt>
                <c:pt idx="316">
                  <c:v>-0.42302603523138887</c:v>
                </c:pt>
                <c:pt idx="317">
                  <c:v>-0.41706124139425854</c:v>
                </c:pt>
                <c:pt idx="318">
                  <c:v>-0.41117805108760636</c:v>
                </c:pt>
                <c:pt idx="319">
                  <c:v>-0.40537538992668565</c:v>
                </c:pt>
                <c:pt idx="320">
                  <c:v>-0.39965219685384551</c:v>
                </c:pt>
                <c:pt idx="321">
                  <c:v>-0.39400742399324856</c:v>
                </c:pt>
                <c:pt idx="322">
                  <c:v>-0.38844003650656017</c:v>
                </c:pt>
                <c:pt idx="323">
                  <c:v>-0.38294901244963181</c:v>
                </c:pt>
                <c:pt idx="324">
                  <c:v>-0.37753334263018606</c:v>
                </c:pt>
                <c:pt idx="325">
                  <c:v>-0.37219203046652588</c:v>
                </c:pt>
                <c:pt idx="326">
                  <c:v>-0.36692409184727065</c:v>
                </c:pt>
                <c:pt idx="327">
                  <c:v>-0.36172855499214063</c:v>
                </c:pt>
                <c:pt idx="328">
                  <c:v>-0.35660446031379262</c:v>
                </c:pt>
                <c:pt idx="329">
                  <c:v>-0.35155086028072274</c:v>
                </c:pt>
                <c:pt idx="330">
                  <c:v>-0.34656681928124</c:v>
                </c:pt>
                <c:pt idx="331">
                  <c:v>-0.34165141348852524</c:v>
                </c:pt>
                <c:pt idx="332">
                  <c:v>-0.3368037307267755</c:v>
                </c:pt>
                <c:pt idx="333">
                  <c:v>-0.33202287033844791</c:v>
                </c:pt>
                <c:pt idx="334">
                  <c:v>-0.32730794305260208</c:v>
                </c:pt>
                <c:pt idx="335">
                  <c:v>-0.32265807085435322</c:v>
                </c:pt>
                <c:pt idx="336">
                  <c:v>-0.31807238685543288</c:v>
                </c:pt>
                <c:pt idx="337">
                  <c:v>-0.31355003516586971</c:v>
                </c:pt>
                <c:pt idx="338">
                  <c:v>-0.30909017076678469</c:v>
                </c:pt>
                <c:pt idx="339">
                  <c:v>-0.30469195938431148</c:v>
                </c:pt>
                <c:pt idx="340">
                  <c:v>-0.30035457736463933</c:v>
                </c:pt>
                <c:pt idx="341">
                  <c:v>-0.29607721155017963</c:v>
                </c:pt>
                <c:pt idx="342">
                  <c:v>-0.29185905915686211</c:v>
                </c:pt>
                <c:pt idx="343">
                  <c:v>-0.28769932765255435</c:v>
                </c:pt>
                <c:pt idx="344">
                  <c:v>-0.28359723463661168</c:v>
                </c:pt>
                <c:pt idx="345">
                  <c:v>-0.27955200772055044</c:v>
                </c:pt>
                <c:pt idx="346">
                  <c:v>-0.27556288440985011</c:v>
                </c:pt>
                <c:pt idx="347">
                  <c:v>-0.27162911198687689</c:v>
                </c:pt>
                <c:pt idx="348">
                  <c:v>-0.26774994739493313</c:v>
                </c:pt>
                <c:pt idx="349">
                  <c:v>-0.263924657123425</c:v>
                </c:pt>
                <c:pt idx="350">
                  <c:v>-0.26015251709415066</c:v>
                </c:pt>
                <c:pt idx="351">
                  <c:v>-0.25643281254870232</c:v>
                </c:pt>
                <c:pt idx="352">
                  <c:v>-0.25276483793698273</c:v>
                </c:pt>
                <c:pt idx="353">
                  <c:v>-0.24914789680682875</c:v>
                </c:pt>
                <c:pt idx="354">
                  <c:v>-0.24558130169474313</c:v>
                </c:pt>
                <c:pt idx="355">
                  <c:v>-0.24206437401772471</c:v>
                </c:pt>
                <c:pt idx="356">
                  <c:v>-0.23859644396619892</c:v>
                </c:pt>
                <c:pt idx="357">
                  <c:v>-0.2351768503980384</c:v>
                </c:pt>
                <c:pt idx="358">
                  <c:v>-0.23180494073367394</c:v>
                </c:pt>
                <c:pt idx="359">
                  <c:v>-0.22848007085228605</c:v>
                </c:pt>
                <c:pt idx="360">
                  <c:v>-0.22520160498907668</c:v>
                </c:pt>
                <c:pt idx="361">
                  <c:v>-0.22196891563361115</c:v>
                </c:pt>
                <c:pt idx="362">
                  <c:v>-0.2187813834292287</c:v>
                </c:pt>
                <c:pt idx="363">
                  <c:v>-0.21563839707351212</c:v>
                </c:pt>
                <c:pt idx="364">
                  <c:v>-0.21253935321981368</c:v>
                </c:pt>
                <c:pt idx="365">
                  <c:v>-0.20948365637982946</c:v>
                </c:pt>
                <c:pt idx="366">
                  <c:v>-0.2064707188272154</c:v>
                </c:pt>
                <c:pt idx="367">
                  <c:v>-0.20349996050224073</c:v>
                </c:pt>
                <c:pt idx="368">
                  <c:v>-0.20057080891746881</c:v>
                </c:pt>
                <c:pt idx="369">
                  <c:v>-0.19768269906446317</c:v>
                </c:pt>
                <c:pt idx="370">
                  <c:v>-0.19483507332150665</c:v>
                </c:pt>
                <c:pt idx="371">
                  <c:v>-0.19202738136233172</c:v>
                </c:pt>
                <c:pt idx="372">
                  <c:v>-0.18925908006585071</c:v>
                </c:pt>
                <c:pt idx="373">
                  <c:v>-0.18652963342688228</c:v>
                </c:pt>
                <c:pt idx="374">
                  <c:v>-0.18383851246786359</c:v>
                </c:pt>
                <c:pt idx="375">
                  <c:v>-0.18118519515154438</c:v>
                </c:pt>
                <c:pt idx="376">
                  <c:v>-0.17856916629465142</c:v>
                </c:pt>
                <c:pt idx="377">
                  <c:v>-0.17598991748252055</c:v>
                </c:pt>
                <c:pt idx="378">
                  <c:v>-0.1734469469846838</c:v>
                </c:pt>
                <c:pt idx="379">
                  <c:v>-0.17093975967140873</c:v>
                </c:pt>
                <c:pt idx="380">
                  <c:v>-0.16846786693117824</c:v>
                </c:pt>
                <c:pt idx="381">
                  <c:v>-0.16603078658910631</c:v>
                </c:pt>
                <c:pt idx="382">
                  <c:v>-0.16362804282627938</c:v>
                </c:pt>
                <c:pt idx="383">
                  <c:v>-0.16125916610001836</c:v>
                </c:pt>
                <c:pt idx="384">
                  <c:v>-0.15892369306504994</c:v>
                </c:pt>
                <c:pt idx="385">
                  <c:v>-0.15662116649558305</c:v>
                </c:pt>
                <c:pt idx="386">
                  <c:v>-0.15435113520827948</c:v>
                </c:pt>
                <c:pt idx="387">
                  <c:v>-0.15211315398611336</c:v>
                </c:pt>
                <c:pt idx="388">
                  <c:v>-0.1499067835031091</c:v>
                </c:pt>
                <c:pt idx="389">
                  <c:v>-0.14773159024995208</c:v>
                </c:pt>
                <c:pt idx="390">
                  <c:v>-0.14558714646046311</c:v>
                </c:pt>
                <c:pt idx="391">
                  <c:v>-0.14347303003892825</c:v>
                </c:pt>
                <c:pt idx="392">
                  <c:v>-0.14138882448827755</c:v>
                </c:pt>
                <c:pt idx="393">
                  <c:v>-0.13933411883910302</c:v>
                </c:pt>
                <c:pt idx="394">
                  <c:v>-0.13730850757950966</c:v>
                </c:pt>
                <c:pt idx="395">
                  <c:v>-0.13531159058579001</c:v>
                </c:pt>
                <c:pt idx="396">
                  <c:v>-0.13334297305391593</c:v>
                </c:pt>
                <c:pt idx="397">
                  <c:v>-0.13140226543183778</c:v>
                </c:pt>
                <c:pt idx="398">
                  <c:v>-0.12948908335258577</c:v>
                </c:pt>
                <c:pt idx="399">
                  <c:v>-0.12760304756816265</c:v>
                </c:pt>
                <c:pt idx="400">
                  <c:v>-0.12574378388422242</c:v>
                </c:pt>
                <c:pt idx="401">
                  <c:v>-0.12391092309552566</c:v>
                </c:pt>
                <c:pt idx="402">
                  <c:v>-0.12210410092216473</c:v>
                </c:pt>
                <c:pt idx="403">
                  <c:v>-0.12032295794655028</c:v>
                </c:pt>
                <c:pt idx="404">
                  <c:v>-0.11856713955115226</c:v>
                </c:pt>
                <c:pt idx="405">
                  <c:v>-0.11683629585698642</c:v>
                </c:pt>
                <c:pt idx="406">
                  <c:v>-0.11513008166284053</c:v>
                </c:pt>
                <c:pt idx="407">
                  <c:v>-0.11344815638523063</c:v>
                </c:pt>
                <c:pt idx="408">
                  <c:v>-0.11179018399908171</c:v>
                </c:pt>
                <c:pt idx="409">
                  <c:v>-0.11015583297912336</c:v>
                </c:pt>
                <c:pt idx="410">
                  <c:v>-0.10854477624199507</c:v>
                </c:pt>
                <c:pt idx="411">
                  <c:v>-0.10695669108905119</c:v>
                </c:pt>
                <c:pt idx="412">
                  <c:v>-0.10539125914986086</c:v>
                </c:pt>
                <c:pt idx="413">
                  <c:v>-0.10384816632639302</c:v>
                </c:pt>
                <c:pt idx="414">
                  <c:v>-0.102327102737881</c:v>
                </c:pt>
                <c:pt idx="415">
                  <c:v>-0.10082776266635891</c:v>
                </c:pt>
                <c:pt idx="416">
                  <c:v>-9.9349844502861634E-2</c:v>
                </c:pt>
                <c:pt idx="417">
                  <c:v>-9.7893050694283071E-2</c:v>
                </c:pt>
                <c:pt idx="418">
                  <c:v>-9.6457087690883611E-2</c:v>
                </c:pt>
                <c:pt idx="419">
                  <c:v>-9.5041665894441504E-2</c:v>
                </c:pt>
                <c:pt idx="420">
                  <c:v>-9.3646499607039177E-2</c:v>
                </c:pt>
                <c:pt idx="421">
                  <c:v>-9.2271306980479861E-2</c:v>
                </c:pt>
                <c:pt idx="422">
                  <c:v>-9.0915809966324979E-2</c:v>
                </c:pt>
                <c:pt idx="423">
                  <c:v>-8.9579734266547945E-2</c:v>
                </c:pt>
                <c:pt idx="424">
                  <c:v>-8.8262809284795268E-2</c:v>
                </c:pt>
                <c:pt idx="425">
                  <c:v>-8.6964768078250473E-2</c:v>
                </c:pt>
                <c:pt idx="426">
                  <c:v>-8.5685347310091614E-2</c:v>
                </c:pt>
                <c:pt idx="427">
                  <c:v>-8.4424287202538237E-2</c:v>
                </c:pt>
                <c:pt idx="428">
                  <c:v>-8.318133149047896E-2</c:v>
                </c:pt>
                <c:pt idx="429">
                  <c:v>-8.1956227375675067E-2</c:v>
                </c:pt>
                <c:pt idx="430">
                  <c:v>-8.0748725481531752E-2</c:v>
                </c:pt>
                <c:pt idx="431">
                  <c:v>-7.9558579808432298E-2</c:v>
                </c:pt>
                <c:pt idx="432">
                  <c:v>-7.8385547689627397E-2</c:v>
                </c:pt>
                <c:pt idx="433">
                  <c:v>-7.7229389747674321E-2</c:v>
                </c:pt>
                <c:pt idx="434">
                  <c:v>-7.6089869851418801E-2</c:v>
                </c:pt>
                <c:pt idx="435">
                  <c:v>-7.4966755073514205E-2</c:v>
                </c:pt>
                <c:pt idx="436">
                  <c:v>-7.3859815648471092E-2</c:v>
                </c:pt>
                <c:pt idx="437">
                  <c:v>-7.276882493123174E-2</c:v>
                </c:pt>
                <c:pt idx="438">
                  <c:v>-7.1693559356262829E-2</c:v>
                </c:pt>
                <c:pt idx="439">
                  <c:v>-7.0633798397160927E-2</c:v>
                </c:pt>
                <c:pt idx="440">
                  <c:v>-6.958932452676482E-2</c:v>
                </c:pt>
                <c:pt idx="441">
                  <c:v>-6.8559923177767879E-2</c:v>
                </c:pt>
                <c:pt idx="442">
                  <c:v>-6.7545382703826165E-2</c:v>
                </c:pt>
                <c:pt idx="443">
                  <c:v>-6.6545494341154837E-2</c:v>
                </c:pt>
                <c:pt idx="444">
                  <c:v>-6.5560052170608701E-2</c:v>
                </c:pt>
                <c:pt idx="445">
                  <c:v>-6.4588853080239775E-2</c:v>
                </c:pt>
                <c:pt idx="446">
                  <c:v>-6.363169672832758E-2</c:v>
                </c:pt>
                <c:pt idx="447">
                  <c:v>-6.2688385506875499E-2</c:v>
                </c:pt>
                <c:pt idx="448">
                  <c:v>-6.1758724505568532E-2</c:v>
                </c:pt>
                <c:pt idx="449">
                  <c:v>-6.0842521476186462E-2</c:v>
                </c:pt>
                <c:pt idx="450">
                  <c:v>-5.9939586797467262E-2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fit_5NN_HCP!$K$18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2.0763386102852275</c:v>
                </c:pt>
                <c:pt idx="1">
                  <c:v>2.0846245576795233</c:v>
                </c:pt>
                <c:pt idx="2">
                  <c:v>2.0929105050738186</c:v>
                </c:pt>
                <c:pt idx="3">
                  <c:v>2.1011964524681139</c:v>
                </c:pt>
                <c:pt idx="4">
                  <c:v>2.1094823998624093</c:v>
                </c:pt>
                <c:pt idx="5">
                  <c:v>2.1177683472567046</c:v>
                </c:pt>
                <c:pt idx="6">
                  <c:v>2.1260542946510004</c:v>
                </c:pt>
                <c:pt idx="7">
                  <c:v>2.1343402420452957</c:v>
                </c:pt>
                <c:pt idx="8">
                  <c:v>2.142626189439591</c:v>
                </c:pt>
                <c:pt idx="9">
                  <c:v>2.1509121368338864</c:v>
                </c:pt>
                <c:pt idx="10">
                  <c:v>2.1591980842281817</c:v>
                </c:pt>
                <c:pt idx="11">
                  <c:v>2.1674840316224775</c:v>
                </c:pt>
                <c:pt idx="12">
                  <c:v>2.1757699790167728</c:v>
                </c:pt>
                <c:pt idx="13">
                  <c:v>2.1840559264110686</c:v>
                </c:pt>
                <c:pt idx="14">
                  <c:v>2.1923418738053639</c:v>
                </c:pt>
                <c:pt idx="15">
                  <c:v>2.2006278211996593</c:v>
                </c:pt>
                <c:pt idx="16">
                  <c:v>2.2089137685939546</c:v>
                </c:pt>
                <c:pt idx="17">
                  <c:v>2.2171997159882504</c:v>
                </c:pt>
                <c:pt idx="18">
                  <c:v>2.2254856633825457</c:v>
                </c:pt>
                <c:pt idx="19">
                  <c:v>2.2337716107768411</c:v>
                </c:pt>
                <c:pt idx="20">
                  <c:v>2.2420575581711364</c:v>
                </c:pt>
                <c:pt idx="21">
                  <c:v>2.2503435055654322</c:v>
                </c:pt>
                <c:pt idx="22">
                  <c:v>2.2586294529597275</c:v>
                </c:pt>
                <c:pt idx="23">
                  <c:v>2.2669154003540228</c:v>
                </c:pt>
                <c:pt idx="24">
                  <c:v>2.2752013477483186</c:v>
                </c:pt>
                <c:pt idx="25">
                  <c:v>2.2834872951426139</c:v>
                </c:pt>
                <c:pt idx="26">
                  <c:v>2.2917732425369093</c:v>
                </c:pt>
                <c:pt idx="27">
                  <c:v>2.3000591899312046</c:v>
                </c:pt>
                <c:pt idx="28">
                  <c:v>2.3083451373255</c:v>
                </c:pt>
                <c:pt idx="29">
                  <c:v>2.3166310847197962</c:v>
                </c:pt>
                <c:pt idx="30">
                  <c:v>2.3249170321140915</c:v>
                </c:pt>
                <c:pt idx="31">
                  <c:v>2.3332029795083868</c:v>
                </c:pt>
                <c:pt idx="32">
                  <c:v>2.3414889269026822</c:v>
                </c:pt>
                <c:pt idx="33">
                  <c:v>2.349774874296978</c:v>
                </c:pt>
                <c:pt idx="34">
                  <c:v>2.3580608216912733</c:v>
                </c:pt>
                <c:pt idx="35">
                  <c:v>2.3663467690855686</c:v>
                </c:pt>
                <c:pt idx="36">
                  <c:v>2.374632716479864</c:v>
                </c:pt>
                <c:pt idx="37">
                  <c:v>2.3829186638741593</c:v>
                </c:pt>
                <c:pt idx="38">
                  <c:v>2.3912046112684551</c:v>
                </c:pt>
                <c:pt idx="39">
                  <c:v>2.3994905586627504</c:v>
                </c:pt>
                <c:pt idx="40">
                  <c:v>2.4077765060570462</c:v>
                </c:pt>
                <c:pt idx="41">
                  <c:v>2.4160624534513415</c:v>
                </c:pt>
                <c:pt idx="42">
                  <c:v>2.4243484008456369</c:v>
                </c:pt>
                <c:pt idx="43">
                  <c:v>2.4326343482399322</c:v>
                </c:pt>
                <c:pt idx="44">
                  <c:v>2.4409202956342275</c:v>
                </c:pt>
                <c:pt idx="45">
                  <c:v>2.4492062430285233</c:v>
                </c:pt>
                <c:pt idx="46">
                  <c:v>2.4574921904228186</c:v>
                </c:pt>
                <c:pt idx="47">
                  <c:v>2.465778137817114</c:v>
                </c:pt>
                <c:pt idx="48">
                  <c:v>2.4740640852114093</c:v>
                </c:pt>
                <c:pt idx="49">
                  <c:v>2.4823500326057046</c:v>
                </c:pt>
                <c:pt idx="50">
                  <c:v>2.49063598</c:v>
                </c:pt>
                <c:pt idx="51">
                  <c:v>2.4989219273942953</c:v>
                </c:pt>
                <c:pt idx="52">
                  <c:v>2.5072078747885906</c:v>
                </c:pt>
                <c:pt idx="53">
                  <c:v>2.5154938221828864</c:v>
                </c:pt>
                <c:pt idx="54">
                  <c:v>2.5237797695771818</c:v>
                </c:pt>
                <c:pt idx="55">
                  <c:v>2.5320657169714771</c:v>
                </c:pt>
                <c:pt idx="56">
                  <c:v>2.5403516643657724</c:v>
                </c:pt>
                <c:pt idx="57">
                  <c:v>2.5486376117600678</c:v>
                </c:pt>
                <c:pt idx="58">
                  <c:v>2.5569235591543635</c:v>
                </c:pt>
                <c:pt idx="59">
                  <c:v>2.5652095065486589</c:v>
                </c:pt>
                <c:pt idx="60">
                  <c:v>2.5734954539429542</c:v>
                </c:pt>
                <c:pt idx="61">
                  <c:v>2.5817814013372495</c:v>
                </c:pt>
                <c:pt idx="62">
                  <c:v>2.5900673487315458</c:v>
                </c:pt>
                <c:pt idx="63">
                  <c:v>2.5983532961258411</c:v>
                </c:pt>
                <c:pt idx="64">
                  <c:v>2.6066392435201364</c:v>
                </c:pt>
                <c:pt idx="65">
                  <c:v>2.6149251909144318</c:v>
                </c:pt>
                <c:pt idx="66">
                  <c:v>2.6232111383087271</c:v>
                </c:pt>
                <c:pt idx="67">
                  <c:v>2.6314970857030229</c:v>
                </c:pt>
                <c:pt idx="68">
                  <c:v>2.6397830330973182</c:v>
                </c:pt>
                <c:pt idx="69">
                  <c:v>2.6480689804916135</c:v>
                </c:pt>
                <c:pt idx="70">
                  <c:v>2.6563549278859089</c:v>
                </c:pt>
                <c:pt idx="71">
                  <c:v>2.6646408752802042</c:v>
                </c:pt>
                <c:pt idx="72">
                  <c:v>2.6729268226745</c:v>
                </c:pt>
                <c:pt idx="73">
                  <c:v>2.6812127700687953</c:v>
                </c:pt>
                <c:pt idx="74">
                  <c:v>2.6894987174630907</c:v>
                </c:pt>
                <c:pt idx="75">
                  <c:v>2.697784664857386</c:v>
                </c:pt>
                <c:pt idx="76">
                  <c:v>2.7060706122516813</c:v>
                </c:pt>
                <c:pt idx="77">
                  <c:v>2.7143565596459771</c:v>
                </c:pt>
                <c:pt idx="78">
                  <c:v>2.7226425070402724</c:v>
                </c:pt>
                <c:pt idx="79">
                  <c:v>2.7309284544345678</c:v>
                </c:pt>
                <c:pt idx="80">
                  <c:v>2.7392144018288631</c:v>
                </c:pt>
                <c:pt idx="81">
                  <c:v>2.7475003492231584</c:v>
                </c:pt>
                <c:pt idx="82">
                  <c:v>2.7557862966174542</c:v>
                </c:pt>
                <c:pt idx="83">
                  <c:v>2.76407224401175</c:v>
                </c:pt>
                <c:pt idx="84">
                  <c:v>2.7723581914060453</c:v>
                </c:pt>
                <c:pt idx="85">
                  <c:v>2.7806441388003411</c:v>
                </c:pt>
                <c:pt idx="86">
                  <c:v>2.7889300861946364</c:v>
                </c:pt>
                <c:pt idx="87">
                  <c:v>2.7972160335889318</c:v>
                </c:pt>
                <c:pt idx="88">
                  <c:v>2.8055019809832271</c:v>
                </c:pt>
                <c:pt idx="89">
                  <c:v>2.8137879283775225</c:v>
                </c:pt>
                <c:pt idx="90">
                  <c:v>2.8220738757718182</c:v>
                </c:pt>
                <c:pt idx="91">
                  <c:v>2.8303598231661136</c:v>
                </c:pt>
                <c:pt idx="92">
                  <c:v>2.8386457705604089</c:v>
                </c:pt>
                <c:pt idx="93">
                  <c:v>2.8469317179547042</c:v>
                </c:pt>
                <c:pt idx="94">
                  <c:v>2.8552176653489996</c:v>
                </c:pt>
                <c:pt idx="95">
                  <c:v>2.8635036127432953</c:v>
                </c:pt>
                <c:pt idx="96">
                  <c:v>2.8717895601375907</c:v>
                </c:pt>
                <c:pt idx="97">
                  <c:v>2.880075507531886</c:v>
                </c:pt>
                <c:pt idx="98">
                  <c:v>2.8883614549261813</c:v>
                </c:pt>
                <c:pt idx="99">
                  <c:v>2.8966474023204767</c:v>
                </c:pt>
                <c:pt idx="100">
                  <c:v>2.9049333497147725</c:v>
                </c:pt>
                <c:pt idx="101">
                  <c:v>2.9132192971090678</c:v>
                </c:pt>
                <c:pt idx="102">
                  <c:v>2.9215052445033631</c:v>
                </c:pt>
                <c:pt idx="103">
                  <c:v>2.9297911918976585</c:v>
                </c:pt>
                <c:pt idx="104">
                  <c:v>2.9380771392919538</c:v>
                </c:pt>
                <c:pt idx="105">
                  <c:v>2.9463630866862496</c:v>
                </c:pt>
                <c:pt idx="106">
                  <c:v>2.9546490340805454</c:v>
                </c:pt>
                <c:pt idx="107">
                  <c:v>2.9629349814748402</c:v>
                </c:pt>
                <c:pt idx="108">
                  <c:v>2.9712209288691356</c:v>
                </c:pt>
                <c:pt idx="109">
                  <c:v>2.9795068762634318</c:v>
                </c:pt>
                <c:pt idx="110">
                  <c:v>2.9877928236577271</c:v>
                </c:pt>
                <c:pt idx="111">
                  <c:v>2.9960787710520225</c:v>
                </c:pt>
                <c:pt idx="112">
                  <c:v>3.0043647184463178</c:v>
                </c:pt>
                <c:pt idx="113">
                  <c:v>3.0126506658406131</c:v>
                </c:pt>
                <c:pt idx="114">
                  <c:v>3.0209366132349089</c:v>
                </c:pt>
                <c:pt idx="115">
                  <c:v>3.0292225606292043</c:v>
                </c:pt>
                <c:pt idx="116">
                  <c:v>3.0375085080234996</c:v>
                </c:pt>
                <c:pt idx="117">
                  <c:v>3.0457944554177949</c:v>
                </c:pt>
                <c:pt idx="118">
                  <c:v>3.0540804028120903</c:v>
                </c:pt>
                <c:pt idx="119">
                  <c:v>3.062366350206386</c:v>
                </c:pt>
                <c:pt idx="120">
                  <c:v>3.0706522976006814</c:v>
                </c:pt>
                <c:pt idx="121">
                  <c:v>3.0789382449949767</c:v>
                </c:pt>
                <c:pt idx="122">
                  <c:v>3.087224192389272</c:v>
                </c:pt>
                <c:pt idx="123">
                  <c:v>3.0955101397835674</c:v>
                </c:pt>
                <c:pt idx="124">
                  <c:v>3.1037960871778631</c:v>
                </c:pt>
                <c:pt idx="125">
                  <c:v>3.1120820345721585</c:v>
                </c:pt>
                <c:pt idx="126">
                  <c:v>3.1203679819664543</c:v>
                </c:pt>
                <c:pt idx="127">
                  <c:v>3.1286539293607496</c:v>
                </c:pt>
                <c:pt idx="128">
                  <c:v>3.1369398767550454</c:v>
                </c:pt>
                <c:pt idx="129">
                  <c:v>3.1452258241493407</c:v>
                </c:pt>
                <c:pt idx="130">
                  <c:v>3.153511771543636</c:v>
                </c:pt>
                <c:pt idx="131">
                  <c:v>3.1617977189379314</c:v>
                </c:pt>
                <c:pt idx="132">
                  <c:v>3.1700836663322267</c:v>
                </c:pt>
                <c:pt idx="133">
                  <c:v>3.1783696137265225</c:v>
                </c:pt>
                <c:pt idx="134">
                  <c:v>3.1866555611208178</c:v>
                </c:pt>
                <c:pt idx="135">
                  <c:v>3.1949415085151132</c:v>
                </c:pt>
                <c:pt idx="136">
                  <c:v>3.2032274559094085</c:v>
                </c:pt>
                <c:pt idx="137">
                  <c:v>3.2115134033037038</c:v>
                </c:pt>
                <c:pt idx="138">
                  <c:v>3.2197993506979996</c:v>
                </c:pt>
                <c:pt idx="139">
                  <c:v>3.2280852980922949</c:v>
                </c:pt>
                <c:pt idx="140">
                  <c:v>3.2363712454865903</c:v>
                </c:pt>
                <c:pt idx="141">
                  <c:v>3.2446571928808856</c:v>
                </c:pt>
                <c:pt idx="142">
                  <c:v>3.2529431402751809</c:v>
                </c:pt>
                <c:pt idx="143">
                  <c:v>3.2612290876694767</c:v>
                </c:pt>
                <c:pt idx="144">
                  <c:v>3.2695150350637721</c:v>
                </c:pt>
                <c:pt idx="145">
                  <c:v>3.2778009824580674</c:v>
                </c:pt>
                <c:pt idx="146">
                  <c:v>3.2860869298523627</c:v>
                </c:pt>
                <c:pt idx="147">
                  <c:v>3.2943728772466581</c:v>
                </c:pt>
                <c:pt idx="148">
                  <c:v>3.3026588246409538</c:v>
                </c:pt>
                <c:pt idx="149">
                  <c:v>3.3109447720352492</c:v>
                </c:pt>
                <c:pt idx="150">
                  <c:v>3.3192307194295445</c:v>
                </c:pt>
                <c:pt idx="151">
                  <c:v>3.3275166668238398</c:v>
                </c:pt>
                <c:pt idx="152">
                  <c:v>3.3358026142181352</c:v>
                </c:pt>
                <c:pt idx="153">
                  <c:v>3.3440885616124314</c:v>
                </c:pt>
                <c:pt idx="154">
                  <c:v>3.3523745090067267</c:v>
                </c:pt>
                <c:pt idx="155">
                  <c:v>3.3606604564010221</c:v>
                </c:pt>
                <c:pt idx="156">
                  <c:v>3.3689464037953174</c:v>
                </c:pt>
                <c:pt idx="157">
                  <c:v>3.3772323511896132</c:v>
                </c:pt>
                <c:pt idx="158">
                  <c:v>3.3855182985839085</c:v>
                </c:pt>
                <c:pt idx="159">
                  <c:v>3.3938042459782038</c:v>
                </c:pt>
                <c:pt idx="160">
                  <c:v>3.4020901933724992</c:v>
                </c:pt>
                <c:pt idx="161">
                  <c:v>3.410376140766795</c:v>
                </c:pt>
                <c:pt idx="162">
                  <c:v>3.4186620881610903</c:v>
                </c:pt>
                <c:pt idx="163">
                  <c:v>3.4269480355553856</c:v>
                </c:pt>
                <c:pt idx="164">
                  <c:v>3.435233982949681</c:v>
                </c:pt>
                <c:pt idx="165">
                  <c:v>3.4435199303439763</c:v>
                </c:pt>
                <c:pt idx="166">
                  <c:v>3.4518058777382721</c:v>
                </c:pt>
                <c:pt idx="167">
                  <c:v>3.4600918251325674</c:v>
                </c:pt>
                <c:pt idx="168">
                  <c:v>3.4683777725268627</c:v>
                </c:pt>
                <c:pt idx="169">
                  <c:v>3.4766637199211581</c:v>
                </c:pt>
                <c:pt idx="170">
                  <c:v>3.4849496673154534</c:v>
                </c:pt>
                <c:pt idx="171">
                  <c:v>3.4932356147097492</c:v>
                </c:pt>
                <c:pt idx="172">
                  <c:v>3.501521562104045</c:v>
                </c:pt>
                <c:pt idx="173">
                  <c:v>3.5098075094983403</c:v>
                </c:pt>
                <c:pt idx="174">
                  <c:v>3.5180934568926356</c:v>
                </c:pt>
                <c:pt idx="175">
                  <c:v>3.5263794042869314</c:v>
                </c:pt>
                <c:pt idx="176">
                  <c:v>3.5346653516812268</c:v>
                </c:pt>
                <c:pt idx="177">
                  <c:v>3.5429512990755221</c:v>
                </c:pt>
                <c:pt idx="178">
                  <c:v>3.5512372464698174</c:v>
                </c:pt>
                <c:pt idx="179">
                  <c:v>3.5595231938641128</c:v>
                </c:pt>
                <c:pt idx="180">
                  <c:v>3.5678091412584085</c:v>
                </c:pt>
                <c:pt idx="181">
                  <c:v>3.5760950886527039</c:v>
                </c:pt>
                <c:pt idx="182">
                  <c:v>3.5843810360469992</c:v>
                </c:pt>
                <c:pt idx="183">
                  <c:v>3.5926669834412945</c:v>
                </c:pt>
                <c:pt idx="184">
                  <c:v>3.6009529308355899</c:v>
                </c:pt>
                <c:pt idx="185">
                  <c:v>3.6092388782298856</c:v>
                </c:pt>
                <c:pt idx="186">
                  <c:v>3.617524825624181</c:v>
                </c:pt>
                <c:pt idx="187">
                  <c:v>3.6258107730184763</c:v>
                </c:pt>
                <c:pt idx="188">
                  <c:v>3.6340967204127717</c:v>
                </c:pt>
                <c:pt idx="189">
                  <c:v>3.642382667807067</c:v>
                </c:pt>
                <c:pt idx="190">
                  <c:v>3.6506686152013628</c:v>
                </c:pt>
                <c:pt idx="191">
                  <c:v>3.6589545625956581</c:v>
                </c:pt>
                <c:pt idx="192">
                  <c:v>3.6672405099899534</c:v>
                </c:pt>
                <c:pt idx="193">
                  <c:v>3.6755264573842488</c:v>
                </c:pt>
                <c:pt idx="194">
                  <c:v>3.6838124047785441</c:v>
                </c:pt>
                <c:pt idx="195">
                  <c:v>3.6920983521728399</c:v>
                </c:pt>
                <c:pt idx="196">
                  <c:v>3.7003842995671352</c:v>
                </c:pt>
                <c:pt idx="197">
                  <c:v>3.7086702469614305</c:v>
                </c:pt>
                <c:pt idx="198">
                  <c:v>3.7169561943557259</c:v>
                </c:pt>
                <c:pt idx="199">
                  <c:v>3.7252421417500221</c:v>
                </c:pt>
                <c:pt idx="200">
                  <c:v>3.7335280891443174</c:v>
                </c:pt>
                <c:pt idx="201">
                  <c:v>3.7418140365386128</c:v>
                </c:pt>
                <c:pt idx="202">
                  <c:v>3.7500999839329081</c:v>
                </c:pt>
                <c:pt idx="203">
                  <c:v>3.7583859313272034</c:v>
                </c:pt>
                <c:pt idx="204">
                  <c:v>3.7666718787214992</c:v>
                </c:pt>
                <c:pt idx="205">
                  <c:v>3.7749578261157946</c:v>
                </c:pt>
                <c:pt idx="206">
                  <c:v>3.7832437735100899</c:v>
                </c:pt>
                <c:pt idx="207">
                  <c:v>3.7915297209043852</c:v>
                </c:pt>
                <c:pt idx="208">
                  <c:v>3.7998156682986806</c:v>
                </c:pt>
                <c:pt idx="209">
                  <c:v>3.8081016156929763</c:v>
                </c:pt>
                <c:pt idx="210">
                  <c:v>3.8163875630872721</c:v>
                </c:pt>
                <c:pt idx="211">
                  <c:v>3.8246735104815675</c:v>
                </c:pt>
                <c:pt idx="212">
                  <c:v>3.8329594578758628</c:v>
                </c:pt>
                <c:pt idx="213">
                  <c:v>3.8412454052701577</c:v>
                </c:pt>
                <c:pt idx="214">
                  <c:v>3.8495313526644535</c:v>
                </c:pt>
                <c:pt idx="215">
                  <c:v>3.8578173000587492</c:v>
                </c:pt>
                <c:pt idx="216">
                  <c:v>3.8661032474530446</c:v>
                </c:pt>
                <c:pt idx="217">
                  <c:v>3.8743891948473399</c:v>
                </c:pt>
                <c:pt idx="218">
                  <c:v>3.8826751422416357</c:v>
                </c:pt>
                <c:pt idx="219">
                  <c:v>3.890961089635931</c:v>
                </c:pt>
                <c:pt idx="220">
                  <c:v>3.8992470370302263</c:v>
                </c:pt>
                <c:pt idx="221">
                  <c:v>3.9075329844245217</c:v>
                </c:pt>
                <c:pt idx="222">
                  <c:v>3.915818931818817</c:v>
                </c:pt>
                <c:pt idx="223">
                  <c:v>3.9241048792131128</c:v>
                </c:pt>
                <c:pt idx="224">
                  <c:v>3.9323908266074081</c:v>
                </c:pt>
                <c:pt idx="225">
                  <c:v>3.9406767740017035</c:v>
                </c:pt>
                <c:pt idx="226">
                  <c:v>3.9489627213959988</c:v>
                </c:pt>
                <c:pt idx="227">
                  <c:v>3.9572486687902941</c:v>
                </c:pt>
                <c:pt idx="228">
                  <c:v>3.9655346161845899</c:v>
                </c:pt>
                <c:pt idx="229">
                  <c:v>3.9738205635788852</c:v>
                </c:pt>
                <c:pt idx="230">
                  <c:v>3.9821065109731806</c:v>
                </c:pt>
                <c:pt idx="231">
                  <c:v>3.9903924583674759</c:v>
                </c:pt>
                <c:pt idx="232">
                  <c:v>3.9986784057617712</c:v>
                </c:pt>
                <c:pt idx="233">
                  <c:v>4.006964353156067</c:v>
                </c:pt>
                <c:pt idx="234">
                  <c:v>4.0152503005503624</c:v>
                </c:pt>
                <c:pt idx="235">
                  <c:v>4.0235362479446577</c:v>
                </c:pt>
                <c:pt idx="236">
                  <c:v>4.031822195338953</c:v>
                </c:pt>
                <c:pt idx="237">
                  <c:v>4.0401081427332484</c:v>
                </c:pt>
                <c:pt idx="238">
                  <c:v>4.0483940901275437</c:v>
                </c:pt>
                <c:pt idx="239">
                  <c:v>4.056680037521839</c:v>
                </c:pt>
                <c:pt idx="240">
                  <c:v>4.0649659849161353</c:v>
                </c:pt>
                <c:pt idx="241">
                  <c:v>4.0732519323104306</c:v>
                </c:pt>
                <c:pt idx="242">
                  <c:v>4.0815378797047259</c:v>
                </c:pt>
                <c:pt idx="243">
                  <c:v>4.0898238270990213</c:v>
                </c:pt>
                <c:pt idx="244">
                  <c:v>4.0981097744933166</c:v>
                </c:pt>
                <c:pt idx="245">
                  <c:v>4.1063957218876119</c:v>
                </c:pt>
                <c:pt idx="246">
                  <c:v>4.1146816692819073</c:v>
                </c:pt>
                <c:pt idx="247">
                  <c:v>4.1229676166762035</c:v>
                </c:pt>
                <c:pt idx="248">
                  <c:v>4.1312535640704988</c:v>
                </c:pt>
                <c:pt idx="249">
                  <c:v>4.1395395114647942</c:v>
                </c:pt>
                <c:pt idx="250">
                  <c:v>4.1478254588590895</c:v>
                </c:pt>
                <c:pt idx="251">
                  <c:v>4.1561114062533848</c:v>
                </c:pt>
                <c:pt idx="252">
                  <c:v>4.1643973536476802</c:v>
                </c:pt>
                <c:pt idx="253">
                  <c:v>4.1726833010419755</c:v>
                </c:pt>
                <c:pt idx="254">
                  <c:v>4.1809692484362717</c:v>
                </c:pt>
                <c:pt idx="255">
                  <c:v>4.189255195830567</c:v>
                </c:pt>
                <c:pt idx="256">
                  <c:v>4.1975411432248624</c:v>
                </c:pt>
                <c:pt idx="257">
                  <c:v>4.2058270906191577</c:v>
                </c:pt>
                <c:pt idx="258">
                  <c:v>4.2141130380134539</c:v>
                </c:pt>
                <c:pt idx="259">
                  <c:v>4.2223989854077528</c:v>
                </c:pt>
                <c:pt idx="260">
                  <c:v>4.2306849328020446</c:v>
                </c:pt>
                <c:pt idx="261">
                  <c:v>4.2389708801963399</c:v>
                </c:pt>
                <c:pt idx="262">
                  <c:v>4.2472568275906353</c:v>
                </c:pt>
                <c:pt idx="263">
                  <c:v>4.2555427749849342</c:v>
                </c:pt>
                <c:pt idx="264">
                  <c:v>4.2638287223792259</c:v>
                </c:pt>
                <c:pt idx="265">
                  <c:v>4.2721146697735213</c:v>
                </c:pt>
                <c:pt idx="266">
                  <c:v>4.2804006171678166</c:v>
                </c:pt>
                <c:pt idx="267">
                  <c:v>4.2886865645621164</c:v>
                </c:pt>
                <c:pt idx="268">
                  <c:v>4.2969725119564082</c:v>
                </c:pt>
                <c:pt idx="269">
                  <c:v>4.3052584593507035</c:v>
                </c:pt>
                <c:pt idx="270">
                  <c:v>4.3135444067449988</c:v>
                </c:pt>
                <c:pt idx="271">
                  <c:v>4.3218303541392977</c:v>
                </c:pt>
                <c:pt idx="272">
                  <c:v>4.3301163015335895</c:v>
                </c:pt>
                <c:pt idx="273">
                  <c:v>4.3384022489278848</c:v>
                </c:pt>
                <c:pt idx="274">
                  <c:v>4.3466881963221802</c:v>
                </c:pt>
                <c:pt idx="275">
                  <c:v>4.35497414371648</c:v>
                </c:pt>
                <c:pt idx="276">
                  <c:v>4.3632600911107708</c:v>
                </c:pt>
                <c:pt idx="277">
                  <c:v>4.3715460385050671</c:v>
                </c:pt>
                <c:pt idx="278">
                  <c:v>4.3798319858993624</c:v>
                </c:pt>
                <c:pt idx="279">
                  <c:v>4.3881179332936622</c:v>
                </c:pt>
                <c:pt idx="280">
                  <c:v>4.3964038806879531</c:v>
                </c:pt>
                <c:pt idx="281">
                  <c:v>4.4046898280822484</c:v>
                </c:pt>
                <c:pt idx="282">
                  <c:v>4.4129757754765482</c:v>
                </c:pt>
                <c:pt idx="283">
                  <c:v>4.4212617228708435</c:v>
                </c:pt>
                <c:pt idx="284">
                  <c:v>4.4295476702651388</c:v>
                </c:pt>
                <c:pt idx="285">
                  <c:v>4.4378336176594297</c:v>
                </c:pt>
                <c:pt idx="286">
                  <c:v>4.4461195650537295</c:v>
                </c:pt>
                <c:pt idx="287">
                  <c:v>4.4544055124480249</c:v>
                </c:pt>
                <c:pt idx="288">
                  <c:v>4.4626914598423211</c:v>
                </c:pt>
                <c:pt idx="289">
                  <c:v>4.470977407236612</c:v>
                </c:pt>
                <c:pt idx="290">
                  <c:v>4.4792633546309117</c:v>
                </c:pt>
                <c:pt idx="291">
                  <c:v>4.4875493020252071</c:v>
                </c:pt>
                <c:pt idx="292">
                  <c:v>4.4958352494195024</c:v>
                </c:pt>
                <c:pt idx="293">
                  <c:v>4.5041211968137942</c:v>
                </c:pt>
                <c:pt idx="294">
                  <c:v>4.5124071442080931</c:v>
                </c:pt>
                <c:pt idx="295">
                  <c:v>4.5206930916023884</c:v>
                </c:pt>
                <c:pt idx="296">
                  <c:v>4.5289790389966837</c:v>
                </c:pt>
                <c:pt idx="297">
                  <c:v>4.5372649863909764</c:v>
                </c:pt>
                <c:pt idx="298">
                  <c:v>4.5455509337852753</c:v>
                </c:pt>
                <c:pt idx="299">
                  <c:v>4.5538368811795706</c:v>
                </c:pt>
                <c:pt idx="300">
                  <c:v>4.562122828573866</c:v>
                </c:pt>
                <c:pt idx="301">
                  <c:v>4.5704087759681578</c:v>
                </c:pt>
                <c:pt idx="302">
                  <c:v>4.5786947233624566</c:v>
                </c:pt>
                <c:pt idx="303">
                  <c:v>4.5869806707567529</c:v>
                </c:pt>
                <c:pt idx="304">
                  <c:v>4.5952666181510473</c:v>
                </c:pt>
                <c:pt idx="305">
                  <c:v>4.6035525655453391</c:v>
                </c:pt>
                <c:pt idx="306">
                  <c:v>4.6118385129396389</c:v>
                </c:pt>
                <c:pt idx="307">
                  <c:v>4.6201244603339351</c:v>
                </c:pt>
                <c:pt idx="308">
                  <c:v>4.6284104077282295</c:v>
                </c:pt>
                <c:pt idx="309">
                  <c:v>4.6366963551225258</c:v>
                </c:pt>
                <c:pt idx="310">
                  <c:v>4.6449823025168202</c:v>
                </c:pt>
                <c:pt idx="311">
                  <c:v>4.6532682499111164</c:v>
                </c:pt>
                <c:pt idx="312">
                  <c:v>4.6615541973054118</c:v>
                </c:pt>
                <c:pt idx="313">
                  <c:v>4.6698401446997071</c:v>
                </c:pt>
                <c:pt idx="314">
                  <c:v>4.6781260920940024</c:v>
                </c:pt>
                <c:pt idx="315">
                  <c:v>4.6864120394882978</c:v>
                </c:pt>
                <c:pt idx="316">
                  <c:v>4.694697986882594</c:v>
                </c:pt>
                <c:pt idx="317">
                  <c:v>4.7029839342768884</c:v>
                </c:pt>
                <c:pt idx="318">
                  <c:v>4.7112698816711847</c:v>
                </c:pt>
                <c:pt idx="319">
                  <c:v>4.71955582906548</c:v>
                </c:pt>
                <c:pt idx="320">
                  <c:v>4.7278417764597753</c:v>
                </c:pt>
                <c:pt idx="321">
                  <c:v>4.7361277238540707</c:v>
                </c:pt>
                <c:pt idx="322">
                  <c:v>4.744413671248366</c:v>
                </c:pt>
                <c:pt idx="323">
                  <c:v>4.7526996186426613</c:v>
                </c:pt>
                <c:pt idx="324">
                  <c:v>4.7609855660369567</c:v>
                </c:pt>
                <c:pt idx="325">
                  <c:v>4.7692715134312529</c:v>
                </c:pt>
                <c:pt idx="326">
                  <c:v>4.7775574608255482</c:v>
                </c:pt>
                <c:pt idx="327">
                  <c:v>4.7858434082198436</c:v>
                </c:pt>
                <c:pt idx="328">
                  <c:v>4.7941293556141389</c:v>
                </c:pt>
                <c:pt idx="329">
                  <c:v>4.8024153030084342</c:v>
                </c:pt>
                <c:pt idx="330">
                  <c:v>4.8107012504027296</c:v>
                </c:pt>
                <c:pt idx="331">
                  <c:v>4.8189871977970249</c:v>
                </c:pt>
                <c:pt idx="332">
                  <c:v>4.8272731451913202</c:v>
                </c:pt>
                <c:pt idx="333">
                  <c:v>4.8355590925856156</c:v>
                </c:pt>
                <c:pt idx="334">
                  <c:v>4.8438450399799109</c:v>
                </c:pt>
                <c:pt idx="335">
                  <c:v>4.8521309873742071</c:v>
                </c:pt>
                <c:pt idx="336">
                  <c:v>4.8604169347685025</c:v>
                </c:pt>
                <c:pt idx="337">
                  <c:v>4.8687028821627978</c:v>
                </c:pt>
                <c:pt idx="338">
                  <c:v>4.8769888295570931</c:v>
                </c:pt>
                <c:pt idx="339">
                  <c:v>4.8852747769513885</c:v>
                </c:pt>
                <c:pt idx="340">
                  <c:v>4.8935607243456838</c:v>
                </c:pt>
                <c:pt idx="341">
                  <c:v>4.9018466717399791</c:v>
                </c:pt>
                <c:pt idx="342">
                  <c:v>4.9101326191342745</c:v>
                </c:pt>
                <c:pt idx="343">
                  <c:v>4.9184185665285698</c:v>
                </c:pt>
                <c:pt idx="344">
                  <c:v>4.9267045139228651</c:v>
                </c:pt>
                <c:pt idx="345">
                  <c:v>4.9349904613171613</c:v>
                </c:pt>
                <c:pt idx="346">
                  <c:v>4.9432764087114567</c:v>
                </c:pt>
                <c:pt idx="347">
                  <c:v>4.951562356105752</c:v>
                </c:pt>
                <c:pt idx="348">
                  <c:v>4.9598483035000474</c:v>
                </c:pt>
                <c:pt idx="349">
                  <c:v>4.9681342508943436</c:v>
                </c:pt>
                <c:pt idx="350">
                  <c:v>4.9764201982886389</c:v>
                </c:pt>
                <c:pt idx="351">
                  <c:v>4.9847061456829342</c:v>
                </c:pt>
                <c:pt idx="352">
                  <c:v>4.9929920930772287</c:v>
                </c:pt>
                <c:pt idx="353">
                  <c:v>5.0012780404715258</c:v>
                </c:pt>
                <c:pt idx="354">
                  <c:v>5.0095639878658194</c:v>
                </c:pt>
                <c:pt idx="355">
                  <c:v>5.0178499352601165</c:v>
                </c:pt>
                <c:pt idx="356">
                  <c:v>5.0261358826544109</c:v>
                </c:pt>
                <c:pt idx="357">
                  <c:v>5.0344218300487071</c:v>
                </c:pt>
                <c:pt idx="358">
                  <c:v>5.0427077774430016</c:v>
                </c:pt>
                <c:pt idx="359">
                  <c:v>5.0509937248372978</c:v>
                </c:pt>
                <c:pt idx="360">
                  <c:v>5.0592796722315923</c:v>
                </c:pt>
                <c:pt idx="361">
                  <c:v>5.0675656196258885</c:v>
                </c:pt>
                <c:pt idx="362">
                  <c:v>5.0758515670201829</c:v>
                </c:pt>
                <c:pt idx="363">
                  <c:v>5.08413751441448</c:v>
                </c:pt>
                <c:pt idx="364">
                  <c:v>5.0924234618087754</c:v>
                </c:pt>
                <c:pt idx="365">
                  <c:v>5.1007094092030707</c:v>
                </c:pt>
                <c:pt idx="366">
                  <c:v>5.108995356597366</c:v>
                </c:pt>
                <c:pt idx="367">
                  <c:v>5.1172813039916614</c:v>
                </c:pt>
                <c:pt idx="368">
                  <c:v>5.1255672513859567</c:v>
                </c:pt>
                <c:pt idx="369">
                  <c:v>5.133853198780252</c:v>
                </c:pt>
                <c:pt idx="370">
                  <c:v>5.1421391461745474</c:v>
                </c:pt>
                <c:pt idx="371">
                  <c:v>5.1504250935688427</c:v>
                </c:pt>
                <c:pt idx="372">
                  <c:v>5.1587110409631389</c:v>
                </c:pt>
                <c:pt idx="373">
                  <c:v>5.1669969883574343</c:v>
                </c:pt>
                <c:pt idx="374">
                  <c:v>5.1752829357517296</c:v>
                </c:pt>
                <c:pt idx="375">
                  <c:v>5.1835688831460249</c:v>
                </c:pt>
                <c:pt idx="376">
                  <c:v>5.1918548305403203</c:v>
                </c:pt>
                <c:pt idx="377">
                  <c:v>5.2001407779346156</c:v>
                </c:pt>
                <c:pt idx="378">
                  <c:v>5.2084267253289109</c:v>
                </c:pt>
                <c:pt idx="379">
                  <c:v>5.2167126727232063</c:v>
                </c:pt>
                <c:pt idx="380">
                  <c:v>5.2249986201175016</c:v>
                </c:pt>
                <c:pt idx="381">
                  <c:v>5.2332845675117969</c:v>
                </c:pt>
                <c:pt idx="382">
                  <c:v>5.241570514906094</c:v>
                </c:pt>
                <c:pt idx="383">
                  <c:v>5.2498564623003885</c:v>
                </c:pt>
                <c:pt idx="384">
                  <c:v>5.2581424096946847</c:v>
                </c:pt>
                <c:pt idx="385">
                  <c:v>5.2664283570889792</c:v>
                </c:pt>
                <c:pt idx="386">
                  <c:v>5.2747143044832754</c:v>
                </c:pt>
                <c:pt idx="387">
                  <c:v>5.2830002518775698</c:v>
                </c:pt>
                <c:pt idx="388">
                  <c:v>5.2912861992718652</c:v>
                </c:pt>
                <c:pt idx="389">
                  <c:v>5.2995721466661605</c:v>
                </c:pt>
                <c:pt idx="390">
                  <c:v>5.3078580940604558</c:v>
                </c:pt>
                <c:pt idx="391">
                  <c:v>5.3161440414547512</c:v>
                </c:pt>
                <c:pt idx="392">
                  <c:v>5.3244299888490483</c:v>
                </c:pt>
                <c:pt idx="393">
                  <c:v>5.3327159362433427</c:v>
                </c:pt>
                <c:pt idx="394">
                  <c:v>5.3410018836376389</c:v>
                </c:pt>
                <c:pt idx="395">
                  <c:v>5.3492878310319334</c:v>
                </c:pt>
                <c:pt idx="396">
                  <c:v>5.3575737784262296</c:v>
                </c:pt>
                <c:pt idx="397">
                  <c:v>5.3658597258205241</c:v>
                </c:pt>
                <c:pt idx="398">
                  <c:v>5.3741456732148203</c:v>
                </c:pt>
                <c:pt idx="399">
                  <c:v>5.3824316206091147</c:v>
                </c:pt>
                <c:pt idx="400">
                  <c:v>5.3907175680034118</c:v>
                </c:pt>
                <c:pt idx="401">
                  <c:v>5.3990035153977054</c:v>
                </c:pt>
                <c:pt idx="402">
                  <c:v>5.4072894627920025</c:v>
                </c:pt>
                <c:pt idx="403">
                  <c:v>5.415575410186297</c:v>
                </c:pt>
                <c:pt idx="404">
                  <c:v>5.4238613575805932</c:v>
                </c:pt>
                <c:pt idx="405">
                  <c:v>5.4321473049748885</c:v>
                </c:pt>
                <c:pt idx="406">
                  <c:v>5.4404332523691838</c:v>
                </c:pt>
                <c:pt idx="407">
                  <c:v>5.4487191997634792</c:v>
                </c:pt>
                <c:pt idx="408">
                  <c:v>5.4570051471577745</c:v>
                </c:pt>
                <c:pt idx="409">
                  <c:v>5.4652910945520699</c:v>
                </c:pt>
                <c:pt idx="410">
                  <c:v>5.4735770419463661</c:v>
                </c:pt>
                <c:pt idx="411">
                  <c:v>5.4818629893406614</c:v>
                </c:pt>
                <c:pt idx="412">
                  <c:v>5.4901489367349567</c:v>
                </c:pt>
                <c:pt idx="413">
                  <c:v>5.4984348841292512</c:v>
                </c:pt>
                <c:pt idx="414">
                  <c:v>5.5067208315235474</c:v>
                </c:pt>
                <c:pt idx="415">
                  <c:v>5.5150067789178427</c:v>
                </c:pt>
                <c:pt idx="416">
                  <c:v>5.5232927263121381</c:v>
                </c:pt>
                <c:pt idx="417">
                  <c:v>5.5315786737064334</c:v>
                </c:pt>
                <c:pt idx="418">
                  <c:v>5.5398646211007287</c:v>
                </c:pt>
                <c:pt idx="419">
                  <c:v>5.5481505684950241</c:v>
                </c:pt>
                <c:pt idx="420">
                  <c:v>5.5564365158893203</c:v>
                </c:pt>
                <c:pt idx="421">
                  <c:v>5.5647224632836156</c:v>
                </c:pt>
                <c:pt idx="422">
                  <c:v>5.573008410677911</c:v>
                </c:pt>
                <c:pt idx="423">
                  <c:v>5.5812943580722063</c:v>
                </c:pt>
                <c:pt idx="424">
                  <c:v>5.5895803054665016</c:v>
                </c:pt>
                <c:pt idx="425">
                  <c:v>5.597866252860797</c:v>
                </c:pt>
                <c:pt idx="426">
                  <c:v>5.6061522002550923</c:v>
                </c:pt>
                <c:pt idx="427">
                  <c:v>5.6144381476493876</c:v>
                </c:pt>
                <c:pt idx="428">
                  <c:v>5.622724095043683</c:v>
                </c:pt>
                <c:pt idx="429">
                  <c:v>5.6310100424379783</c:v>
                </c:pt>
                <c:pt idx="430">
                  <c:v>5.6392959898322745</c:v>
                </c:pt>
                <c:pt idx="431">
                  <c:v>5.6475819372265699</c:v>
                </c:pt>
                <c:pt idx="432">
                  <c:v>5.6558678846208652</c:v>
                </c:pt>
                <c:pt idx="433">
                  <c:v>5.6641538320151614</c:v>
                </c:pt>
                <c:pt idx="434">
                  <c:v>5.6724397794094559</c:v>
                </c:pt>
                <c:pt idx="435">
                  <c:v>5.6807257268037521</c:v>
                </c:pt>
                <c:pt idx="436">
                  <c:v>5.6890116741980465</c:v>
                </c:pt>
                <c:pt idx="437">
                  <c:v>5.6972976215923437</c:v>
                </c:pt>
                <c:pt idx="438">
                  <c:v>5.7055835689866372</c:v>
                </c:pt>
                <c:pt idx="439">
                  <c:v>5.7138695163809343</c:v>
                </c:pt>
                <c:pt idx="440">
                  <c:v>5.7221554637752288</c:v>
                </c:pt>
                <c:pt idx="441">
                  <c:v>5.730441411169525</c:v>
                </c:pt>
                <c:pt idx="442">
                  <c:v>5.7387273585638194</c:v>
                </c:pt>
                <c:pt idx="443">
                  <c:v>5.7470133059581157</c:v>
                </c:pt>
                <c:pt idx="444">
                  <c:v>5.7552992533524101</c:v>
                </c:pt>
                <c:pt idx="445">
                  <c:v>5.7635852007467063</c:v>
                </c:pt>
                <c:pt idx="446">
                  <c:v>5.7718711481410008</c:v>
                </c:pt>
                <c:pt idx="447">
                  <c:v>5.7801570955352979</c:v>
                </c:pt>
                <c:pt idx="448">
                  <c:v>5.7884430429295914</c:v>
                </c:pt>
                <c:pt idx="449">
                  <c:v>5.7967289903238886</c:v>
                </c:pt>
                <c:pt idx="450">
                  <c:v>5.8050149377181839</c:v>
                </c:pt>
              </c:numCache>
            </c:numRef>
          </c:xVal>
          <c:yVal>
            <c:numRef>
              <c:f>fit_5NN_HCP!$K$19:$K$469</c:f>
              <c:numCache>
                <c:formatCode>General</c:formatCode>
                <c:ptCount val="451"/>
                <c:pt idx="0">
                  <c:v>0.52537691343950854</c:v>
                </c:pt>
                <c:pt idx="1">
                  <c:v>-9.6046284894271139E-3</c:v>
                </c:pt>
                <c:pt idx="2">
                  <c:v>-0.52222818902356494</c:v>
                </c:pt>
                <c:pt idx="3">
                  <c:v>-1.0132288879052993</c:v>
                </c:pt>
                <c:pt idx="4">
                  <c:v>-1.4833194471694426</c:v>
                </c:pt>
                <c:pt idx="5">
                  <c:v>-1.9331908569474621</c:v>
                </c:pt>
                <c:pt idx="6">
                  <c:v>-2.3635130214955922</c:v>
                </c:pt>
                <c:pt idx="7">
                  <c:v>-2.7749353860422588</c:v>
                </c:pt>
                <c:pt idx="8">
                  <c:v>-3.1680875450318098</c:v>
                </c:pt>
                <c:pt idx="9">
                  <c:v>-3.5435798323240384</c:v>
                </c:pt>
                <c:pt idx="10">
                  <c:v>-3.9020038938915143</c:v>
                </c:pt>
                <c:pt idx="11">
                  <c:v>-4.243933243540333</c:v>
                </c:pt>
                <c:pt idx="12">
                  <c:v>-4.5699238021631459</c:v>
                </c:pt>
                <c:pt idx="13">
                  <c:v>-4.8805144210188374</c:v>
                </c:pt>
                <c:pt idx="14">
                  <c:v>-5.1762273895165194</c:v>
                </c:pt>
                <c:pt idx="15">
                  <c:v>-5.4575689279685555</c:v>
                </c:pt>
                <c:pt idx="16">
                  <c:v>-5.725029665761511</c:v>
                </c:pt>
                <c:pt idx="17">
                  <c:v>-5.9790851053815004</c:v>
                </c:pt>
                <c:pt idx="18">
                  <c:v>-6.2201960727162877</c:v>
                </c:pt>
                <c:pt idx="19">
                  <c:v>-6.4488091540439001</c:v>
                </c:pt>
                <c:pt idx="20">
                  <c:v>-6.6653571201049857</c:v>
                </c:pt>
                <c:pt idx="21">
                  <c:v>-6.8702593376440504</c:v>
                </c:pt>
                <c:pt idx="22">
                  <c:v>-7.0639221687928391</c:v>
                </c:pt>
                <c:pt idx="23">
                  <c:v>-7.2467393586582993</c:v>
                </c:pt>
                <c:pt idx="24">
                  <c:v>-7.4190924114657051</c:v>
                </c:pt>
                <c:pt idx="25">
                  <c:v>-7.5813509555976566</c:v>
                </c:pt>
                <c:pt idx="26">
                  <c:v>-7.7338730978590391</c:v>
                </c:pt>
                <c:pt idx="27">
                  <c:v>-7.8770057672879474</c:v>
                </c:pt>
                <c:pt idx="28">
                  <c:v>-8.0110850488229914</c:v>
                </c:pt>
                <c:pt idx="29">
                  <c:v>-8.1364365071280815</c:v>
                </c:pt>
                <c:pt idx="30">
                  <c:v>-8.2533755008665253</c:v>
                </c:pt>
                <c:pt idx="31">
                  <c:v>-8.3622074877077637</c:v>
                </c:pt>
                <c:pt idx="32">
                  <c:v>-8.4632283203410665</c:v>
                </c:pt>
                <c:pt idx="33">
                  <c:v>-8.5567245337626741</c:v>
                </c:pt>
                <c:pt idx="34">
                  <c:v>-8.6429736240946404</c:v>
                </c:pt>
                <c:pt idx="35">
                  <c:v>-8.7222443191859593</c:v>
                </c:pt>
                <c:pt idx="36">
                  <c:v>-8.7947968412388615</c:v>
                </c:pt>
                <c:pt idx="37">
                  <c:v>-8.8608831616960781</c:v>
                </c:pt>
                <c:pt idx="38">
                  <c:v>-8.9207472486176584</c:v>
                </c:pt>
                <c:pt idx="39">
                  <c:v>-8.9746253067691679</c:v>
                </c:pt>
                <c:pt idx="40">
                  <c:v>-9.0227460106363147</c:v>
                </c:pt>
                <c:pt idx="41">
                  <c:v>-9.0653307305747521</c:v>
                </c:pt>
                <c:pt idx="42">
                  <c:v>-9.1025937522975138</c:v>
                </c:pt>
                <c:pt idx="43">
                  <c:v>-9.1347424898964444</c:v>
                </c:pt>
                <c:pt idx="44">
                  <c:v>-9.1619776925881489</c:v>
                </c:pt>
                <c:pt idx="45">
                  <c:v>-9.1844936453693347</c:v>
                </c:pt>
                <c:pt idx="46">
                  <c:v>-9.202478363760866</c:v>
                </c:pt>
                <c:pt idx="47">
                  <c:v>-9.2161137828145101</c:v>
                </c:pt>
                <c:pt idx="48">
                  <c:v>-9.225575940551126</c:v>
                </c:pt>
                <c:pt idx="49">
                  <c:v>-9.2310351559942045</c:v>
                </c:pt>
                <c:pt idx="50">
                  <c:v>-9.2326562019574983</c:v>
                </c:pt>
                <c:pt idx="51">
                  <c:v>-9.2305984727410344</c:v>
                </c:pt>
                <c:pt idx="52">
                  <c:v>-9.2250161468850891</c:v>
                </c:pt>
                <c:pt idx="53">
                  <c:v>-9.2160583451272604</c:v>
                </c:pt>
                <c:pt idx="54">
                  <c:v>-9.203869283703467</c:v>
                </c:pt>
                <c:pt idx="55">
                  <c:v>-9.1885884231296711</c:v>
                </c:pt>
                <c:pt idx="56">
                  <c:v>-9.1703506125967689</c:v>
                </c:pt>
                <c:pt idx="57">
                  <c:v>-9.1492862301074851</c:v>
                </c:pt>
                <c:pt idx="58">
                  <c:v>-9.1255213184801107</c:v>
                </c:pt>
                <c:pt idx="59">
                  <c:v>-9.0991777173403072</c:v>
                </c:pt>
                <c:pt idx="60">
                  <c:v>-9.0703731912185095</c:v>
                </c:pt>
                <c:pt idx="61">
                  <c:v>-9.0392215538671596</c:v>
                </c:pt>
                <c:pt idx="62">
                  <c:v>-9.0058327889085028</c:v>
                </c:pt>
                <c:pt idx="63">
                  <c:v>-8.9703131669203913</c:v>
                </c:pt>
                <c:pt idx="64">
                  <c:v>-8.9327653590645397</c:v>
                </c:pt>
                <c:pt idx="65">
                  <c:v>-8.8932885473583134</c:v>
                </c:pt>
                <c:pt idx="66">
                  <c:v>-8.8519785316885233</c:v>
                </c:pt>
                <c:pt idx="67">
                  <c:v>-8.8089278336623984</c:v>
                </c:pt>
                <c:pt idx="68">
                  <c:v>-8.7642257973884448</c:v>
                </c:pt>
                <c:pt idx="69">
                  <c:v>-8.7179586872769601</c:v>
                </c:pt>
                <c:pt idx="70">
                  <c:v>-8.6702097829474347</c:v>
                </c:pt>
                <c:pt idx="71">
                  <c:v>-8.6210594713274471</c:v>
                </c:pt>
                <c:pt idx="72">
                  <c:v>-8.5705853360252533</c:v>
                </c:pt>
                <c:pt idx="73">
                  <c:v>-8.5188622440557396</c:v>
                </c:pt>
                <c:pt idx="74">
                  <c:v>-8.4659624299971998</c:v>
                </c:pt>
                <c:pt idx="75">
                  <c:v>-8.4119555776540142</c:v>
                </c:pt>
                <c:pt idx="76">
                  <c:v>-8.3569088992982046</c:v>
                </c:pt>
                <c:pt idx="77">
                  <c:v>-8.3008872125605624</c:v>
                </c:pt>
                <c:pt idx="78">
                  <c:v>-8.2439530150401872</c:v>
                </c:pt>
                <c:pt idx="79">
                  <c:v>-8.1861665566990247</c:v>
                </c:pt>
                <c:pt idx="80">
                  <c:v>-8.1275859101061556</c:v>
                </c:pt>
                <c:pt idx="81">
                  <c:v>-8.0682670385948221</c:v>
                </c:pt>
                <c:pt idx="82">
                  <c:v>-8.0082638623929459</c:v>
                </c:pt>
                <c:pt idx="83">
                  <c:v>-7.9476283227866951</c:v>
                </c:pt>
                <c:pt idx="84">
                  <c:v>-7.8864104443742393</c:v>
                </c:pt>
                <c:pt idx="85">
                  <c:v>-7.8246583954658337</c:v>
                </c:pt>
                <c:pt idx="86">
                  <c:v>-7.7624185466841631</c:v>
                </c:pt>
                <c:pt idx="87">
                  <c:v>-7.6997355278177038</c:v>
                </c:pt>
                <c:pt idx="88">
                  <c:v>-7.6366522829781207</c:v>
                </c:pt>
                <c:pt idx="89">
                  <c:v>-7.5732101241112311</c:v>
                </c:pt>
                <c:pt idx="90">
                  <c:v>-7.5094487829097396</c:v>
                </c:pt>
                <c:pt idx="91">
                  <c:v>-7.4454064611744268</c:v>
                </c:pt>
                <c:pt idx="92">
                  <c:v>-7.3811198796691464</c:v>
                </c:pt>
                <c:pt idx="93">
                  <c:v>-7.316624325513672</c:v>
                </c:pt>
                <c:pt idx="94">
                  <c:v>-7.2519536981572159</c:v>
                </c:pt>
                <c:pt idx="95">
                  <c:v>-7.1871405539739861</c:v>
                </c:pt>
                <c:pt idx="96">
                  <c:v>-7.1222161495212921</c:v>
                </c:pt>
                <c:pt idx="97">
                  <c:v>-7.0572104834990554</c:v>
                </c:pt>
                <c:pt idx="98">
                  <c:v>-6.9921523374489931</c:v>
                </c:pt>
                <c:pt idx="99">
                  <c:v>-6.9270693152301579</c:v>
                </c:pt>
                <c:pt idx="100">
                  <c:v>-6.8619878813067192</c:v>
                </c:pt>
                <c:pt idx="101">
                  <c:v>-6.7969333978827802</c:v>
                </c:pt>
                <c:pt idx="102">
                  <c:v>-6.731930160917881</c:v>
                </c:pt>
                <c:pt idx="103">
                  <c:v>-6.6670014350560995</c:v>
                </c:pt>
                <c:pt idx="104">
                  <c:v>-6.6021694875004604</c:v>
                </c:pt>
                <c:pt idx="105">
                  <c:v>-6.5374556208635966</c:v>
                </c:pt>
                <c:pt idx="106">
                  <c:v>-6.4728802050246568</c:v>
                </c:pt>
                <c:pt idx="107">
                  <c:v>-6.4084627080215792</c:v>
                </c:pt>
                <c:pt idx="108">
                  <c:v>-6.3442217260069755</c:v>
                </c:pt>
                <c:pt idx="109">
                  <c:v>-6.2801750122951807</c:v>
                </c:pt>
                <c:pt idx="110">
                  <c:v>-6.216339505527019</c:v>
                </c:pt>
                <c:pt idx="111">
                  <c:v>-6.1527313569781921</c:v>
                </c:pt>
                <c:pt idx="112">
                  <c:v>-6.0893659570365131</c:v>
                </c:pt>
                <c:pt idx="113">
                  <c:v>-6.0262579608722451</c:v>
                </c:pt>
                <c:pt idx="114">
                  <c:v>-5.9634213133253891</c:v>
                </c:pt>
                <c:pt idx="115">
                  <c:v>-5.900869273032785</c:v>
                </c:pt>
                <c:pt idx="116">
                  <c:v>-5.8386144358174734</c:v>
                </c:pt>
                <c:pt idx="117">
                  <c:v>-5.7766687573619429</c:v>
                </c:pt>
                <c:pt idx="118">
                  <c:v>-5.7150435751863746</c:v>
                </c:pt>
                <c:pt idx="119">
                  <c:v>-5.6537496299522516</c:v>
                </c:pt>
                <c:pt idx="120">
                  <c:v>-5.5927970861113065</c:v>
                </c:pt>
                <c:pt idx="121">
                  <c:v>-5.5321955519189636</c:v>
                </c:pt>
                <c:pt idx="122">
                  <c:v>-5.4719540988310618</c:v>
                </c:pt>
                <c:pt idx="123">
                  <c:v>-5.4120812803020577</c:v>
                </c:pt>
                <c:pt idx="124">
                  <c:v>-5.352585150002251</c:v>
                </c:pt>
                <c:pt idx="125">
                  <c:v>-5.2934732794713355</c:v>
                </c:pt>
                <c:pt idx="126">
                  <c:v>-5.234752775224691</c:v>
                </c:pt>
                <c:pt idx="127">
                  <c:v>-5.1764302953288315</c:v>
                </c:pt>
                <c:pt idx="128">
                  <c:v>-5.1185120654614389</c:v>
                </c:pt>
                <c:pt idx="129">
                  <c:v>-5.0610038944714244</c:v>
                </c:pt>
                <c:pt idx="130">
                  <c:v>-5.0039111894536763</c:v>
                </c:pt>
                <c:pt idx="131">
                  <c:v>-4.9472389703528874</c:v>
                </c:pt>
                <c:pt idx="132">
                  <c:v>-4.8909918841104494</c:v>
                </c:pt>
                <c:pt idx="133">
                  <c:v>-4.8351742183678574</c:v>
                </c:pt>
                <c:pt idx="134">
                  <c:v>-4.7797899147399097</c:v>
                </c:pt>
                <c:pt idx="135">
                  <c:v>-4.7248425816702673</c:v>
                </c:pt>
                <c:pt idx="136">
                  <c:v>-4.6703355068820036</c:v>
                </c:pt>
                <c:pt idx="137">
                  <c:v>-4.6162716694349468</c:v>
                </c:pt>
                <c:pt idx="138">
                  <c:v>-4.5626537514016823</c:v>
                </c:pt>
                <c:pt idx="139">
                  <c:v>-4.5094841491734279</c:v>
                </c:pt>
                <c:pt idx="140">
                  <c:v>-4.4567649844068811</c:v>
                </c:pt>
                <c:pt idx="141">
                  <c:v>-4.4044981146226618</c:v>
                </c:pt>
                <c:pt idx="142">
                  <c:v>-4.3526851434658145</c:v>
                </c:pt>
                <c:pt idx="143">
                  <c:v>-4.3013274306383611</c:v>
                </c:pt>
                <c:pt idx="144">
                  <c:v>-4.2504261015137761</c:v>
                </c:pt>
                <c:pt idx="145">
                  <c:v>-4.1999820564428214</c:v>
                </c:pt>
                <c:pt idx="146">
                  <c:v>-4.1499959797599812</c:v>
                </c:pt>
                <c:pt idx="147">
                  <c:v>-4.1004683484995192</c:v>
                </c:pt>
                <c:pt idx="148">
                  <c:v>-4.0513994408297451</c:v>
                </c:pt>
                <c:pt idx="149">
                  <c:v>-4.002789344214043</c:v>
                </c:pt>
                <c:pt idx="150">
                  <c:v>-3.9546379633067588</c:v>
                </c:pt>
                <c:pt idx="151">
                  <c:v>-3.9069450275920095</c:v>
                </c:pt>
                <c:pt idx="152">
                  <c:v>-3.8597100987730451</c:v>
                </c:pt>
                <c:pt idx="153">
                  <c:v>-3.8129325779197534</c:v>
                </c:pt>
                <c:pt idx="154">
                  <c:v>-3.7666117123815304</c:v>
                </c:pt>
                <c:pt idx="155">
                  <c:v>-3.720746602472575</c:v>
                </c:pt>
                <c:pt idx="156">
                  <c:v>-3.6753362079365681</c:v>
                </c:pt>
                <c:pt idx="157">
                  <c:v>-3.6303793541972817</c:v>
                </c:pt>
                <c:pt idx="158">
                  <c:v>-3.5858747384017011</c:v>
                </c:pt>
                <c:pt idx="159">
                  <c:v>-3.5418209352618146</c:v>
                </c:pt>
                <c:pt idx="160">
                  <c:v>-3.4982164027013125</c:v>
                </c:pt>
                <c:pt idx="161">
                  <c:v>-3.4550594873129876</c:v>
                </c:pt>
                <c:pt idx="162">
                  <c:v>-3.4123484296326838</c:v>
                </c:pt>
                <c:pt idx="163">
                  <c:v>-3.3700813692352964</c:v>
                </c:pt>
                <c:pt idx="164">
                  <c:v>-3.3282563496582789</c:v>
                </c:pt>
                <c:pt idx="165">
                  <c:v>-3.2868713231579281</c:v>
                </c:pt>
                <c:pt idx="166">
                  <c:v>-3.2459241553034888</c:v>
                </c:pt>
                <c:pt idx="167">
                  <c:v>-3.2054126294141287</c:v>
                </c:pt>
                <c:pt idx="168">
                  <c:v>-3.1653344508434711</c:v>
                </c:pt>
                <c:pt idx="169">
                  <c:v>-3.1256872511164806</c:v>
                </c:pt>
                <c:pt idx="170">
                  <c:v>-3.086468591923123</c:v>
                </c:pt>
                <c:pt idx="171">
                  <c:v>-3.0476759689732877</c:v>
                </c:pt>
                <c:pt idx="172">
                  <c:v>-3.0093068157171698</c:v>
                </c:pt>
                <c:pt idx="173">
                  <c:v>-2.9713585069352977</c:v>
                </c:pt>
                <c:pt idx="174">
                  <c:v>-2.9338283622022194</c:v>
                </c:pt>
                <c:pt idx="175">
                  <c:v>-2.8967136492277321</c:v>
                </c:pt>
                <c:pt idx="176">
                  <c:v>-2.8600115870795069</c:v>
                </c:pt>
                <c:pt idx="177">
                  <c:v>-2.8237193492906636</c:v>
                </c:pt>
                <c:pt idx="178">
                  <c:v>-2.7878340668560213</c:v>
                </c:pt>
                <c:pt idx="179">
                  <c:v>-2.7523528311203456</c:v>
                </c:pt>
                <c:pt idx="180">
                  <c:v>-2.7172726965620626</c:v>
                </c:pt>
                <c:pt idx="181">
                  <c:v>-2.6825906834756283</c:v>
                </c:pt>
                <c:pt idx="182">
                  <c:v>-2.6483037805557608</c:v>
                </c:pt>
                <c:pt idx="183">
                  <c:v>-2.6144089473865884</c:v>
                </c:pt>
                <c:pt idx="184">
                  <c:v>-2.5809031168387184</c:v>
                </c:pt>
                <c:pt idx="185">
                  <c:v>-2.5477831973770853</c:v>
                </c:pt>
                <c:pt idx="186">
                  <c:v>-2.5150460752824273</c:v>
                </c:pt>
                <c:pt idx="187">
                  <c:v>-2.4826886167890776</c:v>
                </c:pt>
                <c:pt idx="188">
                  <c:v>-2.4507076701417385</c:v>
                </c:pt>
                <c:pt idx="189">
                  <c:v>-2.419100067573813</c:v>
                </c:pt>
                <c:pt idx="190">
                  <c:v>-2.3878626272097341</c:v>
                </c:pt>
                <c:pt idx="191">
                  <c:v>-2.3569921548937982</c:v>
                </c:pt>
                <c:pt idx="192">
                  <c:v>-2.3264854459477173</c:v>
                </c:pt>
                <c:pt idx="193">
                  <c:v>-2.2963392868593115</c:v>
                </c:pt>
                <c:pt idx="194">
                  <c:v>-2.2665504569044166</c:v>
                </c:pt>
                <c:pt idx="195">
                  <c:v>-2.2371157297042452</c:v>
                </c:pt>
                <c:pt idx="196">
                  <c:v>-2.2080318747202141</c:v>
                </c:pt>
                <c:pt idx="197">
                  <c:v>-2.1792956586882886</c:v>
                </c:pt>
                <c:pt idx="198">
                  <c:v>-2.1509038469947734</c:v>
                </c:pt>
                <c:pt idx="199">
                  <c:v>-2.122853204995482</c:v>
                </c:pt>
                <c:pt idx="200">
                  <c:v>-2.0951404992800891</c:v>
                </c:pt>
                <c:pt idx="201">
                  <c:v>-2.0677624988834422</c:v>
                </c:pt>
                <c:pt idx="202">
                  <c:v>-2.0407159764456302</c:v>
                </c:pt>
                <c:pt idx="203">
                  <c:v>-2.0139977093223926</c:v>
                </c:pt>
                <c:pt idx="204">
                  <c:v>-1.9876044806475843</c:v>
                </c:pt>
                <c:pt idx="205">
                  <c:v>-1.961533080349215</c:v>
                </c:pt>
                <c:pt idx="206">
                  <c:v>-1.9357803061206205</c:v>
                </c:pt>
                <c:pt idx="207">
                  <c:v>-1.9103429643482595</c:v>
                </c:pt>
                <c:pt idx="208">
                  <c:v>-1.8852178709975504</c:v>
                </c:pt>
                <c:pt idx="209">
                  <c:v>-1.8604018524581714</c:v>
                </c:pt>
                <c:pt idx="210">
                  <c:v>-1.8358917463501649</c:v>
                </c:pt>
                <c:pt idx="211">
                  <c:v>-1.8116844022921663</c:v>
                </c:pt>
                <c:pt idx="212">
                  <c:v>-1.7877766826330097</c:v>
                </c:pt>
                <c:pt idx="213">
                  <c:v>-1.7641654631479984</c:v>
                </c:pt>
                <c:pt idx="214">
                  <c:v>-1.7408476337009631</c:v>
                </c:pt>
                <c:pt idx="215">
                  <c:v>-1.7178200988733561</c:v>
                </c:pt>
                <c:pt idx="216">
                  <c:v>-1.6950797785614173</c:v>
                </c:pt>
                <c:pt idx="217">
                  <c:v>-1.6726236085425721</c:v>
                </c:pt>
                <c:pt idx="218">
                  <c:v>-1.6504485410120937</c:v>
                </c:pt>
                <c:pt idx="219">
                  <c:v>-1.6285515450910522</c:v>
                </c:pt>
                <c:pt idx="220">
                  <c:v>-1.6069296073065489</c:v>
                </c:pt>
                <c:pt idx="221">
                  <c:v>-1.5855797320452032</c:v>
                </c:pt>
                <c:pt idx="222">
                  <c:v>-1.5644989419808291</c:v>
                </c:pt>
                <c:pt idx="223">
                  <c:v>-1.5436842784771856</c:v>
                </c:pt>
                <c:pt idx="224">
                  <c:v>-1.5231328019667221</c:v>
                </c:pt>
                <c:pt idx="225">
                  <c:v>-1.5028415923061056</c:v>
                </c:pt>
                <c:pt idx="226">
                  <c:v>-1.4828077491094283</c:v>
                </c:pt>
                <c:pt idx="227">
                  <c:v>-1.4630283920598219</c:v>
                </c:pt>
                <c:pt idx="228">
                  <c:v>-1.4435006612003187</c:v>
                </c:pt>
                <c:pt idx="229">
                  <c:v>-1.424221717204655</c:v>
                </c:pt>
                <c:pt idx="230">
                  <c:v>-1.4051887416287694</c:v>
                </c:pt>
                <c:pt idx="231">
                  <c:v>-1.3863989371437133</c:v>
                </c:pt>
                <c:pt idx="232">
                  <c:v>-1.3678495277506129</c:v>
                </c:pt>
                <c:pt idx="233">
                  <c:v>-1.349537758978395</c:v>
                </c:pt>
                <c:pt idx="234">
                  <c:v>-1.3314608980648712</c:v>
                </c:pt>
                <c:pt idx="235">
                  <c:v>-1.3136162341218318</c:v>
                </c:pt>
                <c:pt idx="236">
                  <c:v>-1.2960010782847295</c:v>
                </c:pt>
                <c:pt idx="237">
                  <c:v>-1.2786127638475522</c:v>
                </c:pt>
                <c:pt idx="238">
                  <c:v>-1.2614486463834267</c:v>
                </c:pt>
                <c:pt idx="239">
                  <c:v>-1.2445061038515226</c:v>
                </c:pt>
                <c:pt idx="240">
                  <c:v>-1.2277825366907567</c:v>
                </c:pt>
                <c:pt idx="241">
                  <c:v>-1.2112753679008426</c:v>
                </c:pt>
                <c:pt idx="242">
                  <c:v>-1.1949820431111446</c:v>
                </c:pt>
                <c:pt idx="243">
                  <c:v>-1.1789000306378368</c:v>
                </c:pt>
                <c:pt idx="244">
                  <c:v>-1.1630268215298361</c:v>
                </c:pt>
                <c:pt idx="245">
                  <c:v>-1.1473599296039334</c:v>
                </c:pt>
                <c:pt idx="246">
                  <c:v>-1.1318968914695839</c:v>
                </c:pt>
                <c:pt idx="247">
                  <c:v>-1.1166352665437531</c:v>
                </c:pt>
                <c:pt idx="248">
                  <c:v>-1.1015726370562553</c:v>
                </c:pt>
                <c:pt idx="249">
                  <c:v>-1.0867066080459375</c:v>
                </c:pt>
                <c:pt idx="250">
                  <c:v>-1.0720348073481278</c:v>
                </c:pt>
                <c:pt idx="251">
                  <c:v>-1.0575548855736991</c:v>
                </c:pt>
                <c:pt idx="252">
                  <c:v>-1.0432645160801004</c:v>
                </c:pt>
                <c:pt idx="253">
                  <c:v>-1.0291613949347127</c:v>
                </c:pt>
                <c:pt idx="254">
                  <c:v>-1.0152432408708474</c:v>
                </c:pt>
                <c:pt idx="255">
                  <c:v>-1.0015077952367415</c:v>
                </c:pt>
                <c:pt idx="256">
                  <c:v>-0.98795282193780176</c:v>
                </c:pt>
                <c:pt idx="257">
                  <c:v>-0.9745761073724728</c:v>
                </c:pt>
                <c:pt idx="258">
                  <c:v>-0.96137546036195665</c:v>
                </c:pt>
                <c:pt idx="259">
                  <c:v>-0.94834871207411353</c:v>
                </c:pt>
                <c:pt idx="260">
                  <c:v>-0.93549371594179909</c:v>
                </c:pt>
                <c:pt idx="261">
                  <c:v>-0.92280834757583707</c:v>
                </c:pt>
                <c:pt idx="262">
                  <c:v>-0.91029050467304662</c:v>
                </c:pt>
                <c:pt idx="263">
                  <c:v>-0.89793810691937093</c:v>
                </c:pt>
                <c:pt idx="264">
                  <c:v>-0.88574909588851525</c:v>
                </c:pt>
                <c:pt idx="265">
                  <c:v>-0.87372143493615106</c:v>
                </c:pt>
                <c:pt idx="266">
                  <c:v>-0.86185310909012181</c:v>
                </c:pt>
                <c:pt idx="267">
                  <c:v>-0.85014212493664898</c:v>
                </c:pt>
                <c:pt idx="268">
                  <c:v>-0.83858651050292332</c:v>
                </c:pt>
                <c:pt idx="269">
                  <c:v>-0.8271843151360958</c:v>
                </c:pt>
                <c:pt idx="270">
                  <c:v>-0.81593360937908432</c:v>
                </c:pt>
                <c:pt idx="271">
                  <c:v>-0.80483248484317671</c:v>
                </c:pt>
                <c:pt idx="272">
                  <c:v>-0.79387905407775095</c:v>
                </c:pt>
                <c:pt idx="273">
                  <c:v>-0.78307145043715565</c:v>
                </c:pt>
                <c:pt idx="274">
                  <c:v>-0.77240782794508778</c:v>
                </c:pt>
                <c:pt idx="275">
                  <c:v>-0.76188636115645636</c:v>
                </c:pt>
                <c:pt idx="276">
                  <c:v>-0.75150524501702098</c:v>
                </c:pt>
                <c:pt idx="277">
                  <c:v>-0.74126269472081507</c:v>
                </c:pt>
                <c:pt idx="278">
                  <c:v>-0.73115694556569177</c:v>
                </c:pt>
                <c:pt idx="279">
                  <c:v>-0.72118625280692172</c:v>
                </c:pt>
                <c:pt idx="280">
                  <c:v>-0.71134889150915648</c:v>
                </c:pt>
                <c:pt idx="281">
                  <c:v>-0.70164315639670538</c:v>
                </c:pt>
                <c:pt idx="282">
                  <c:v>-0.69206736170246419</c:v>
                </c:pt>
                <c:pt idx="283">
                  <c:v>-0.68261984101543627</c:v>
                </c:pt>
                <c:pt idx="284">
                  <c:v>-0.67329894712701754</c:v>
                </c:pt>
                <c:pt idx="285">
                  <c:v>-0.66410305187620766</c:v>
                </c:pt>
                <c:pt idx="286">
                  <c:v>-0.65503054599376509</c:v>
                </c:pt>
                <c:pt idx="287">
                  <c:v>-0.64607983894552723</c:v>
                </c:pt>
                <c:pt idx="288">
                  <c:v>-0.63724935877483246</c:v>
                </c:pt>
                <c:pt idx="289">
                  <c:v>-0.62853755194430527</c:v>
                </c:pt>
                <c:pt idx="290">
                  <c:v>-0.61994288317695778</c:v>
                </c:pt>
                <c:pt idx="291">
                  <c:v>-0.6114638352968419</c:v>
                </c:pt>
                <c:pt idx="292">
                  <c:v>-0.60309890906915731</c:v>
                </c:pt>
                <c:pt idx="293">
                  <c:v>-0.59484662304006086</c:v>
                </c:pt>
                <c:pt idx="294">
                  <c:v>-0.5867055133761433</c:v>
                </c:pt>
                <c:pt idx="295">
                  <c:v>-0.57867413370374643</c:v>
                </c:pt>
                <c:pt idx="296">
                  <c:v>-0.57075105494806655</c:v>
                </c:pt>
                <c:pt idx="297">
                  <c:v>-0.5629348651722379</c:v>
                </c:pt>
                <c:pt idx="298">
                  <c:v>-0.55522416941637476</c:v>
                </c:pt>
                <c:pt idx="299">
                  <c:v>-0.54761758953671036</c:v>
                </c:pt>
                <c:pt idx="300">
                  <c:v>-0.54011376404479383</c:v>
                </c:pt>
                <c:pt idx="301">
                  <c:v>-0.53271134794691122</c:v>
                </c:pt>
                <c:pt idx="302">
                  <c:v>-0.52540901258369554</c:v>
                </c:pt>
                <c:pt idx="303">
                  <c:v>-0.51820544547007108</c:v>
                </c:pt>
                <c:pt idx="304">
                  <c:v>-0.51109935013547103</c:v>
                </c:pt>
                <c:pt idx="305">
                  <c:v>-0.50408944596447713</c:v>
                </c:pt>
                <c:pt idx="306">
                  <c:v>-0.49717446803786297</c:v>
                </c:pt>
                <c:pt idx="307">
                  <c:v>-0.49035316697415232</c:v>
                </c:pt>
                <c:pt idx="308">
                  <c:v>-0.48362430877163159</c:v>
                </c:pt>
                <c:pt idx="309">
                  <c:v>-0.47698667465095967</c:v>
                </c:pt>
                <c:pt idx="310">
                  <c:v>-0.47043906089836601</c:v>
                </c:pt>
                <c:pt idx="311">
                  <c:v>-0.46398027870946323</c:v>
                </c:pt>
                <c:pt idx="312">
                  <c:v>-0.4576091540337443</c:v>
                </c:pt>
                <c:pt idx="313">
                  <c:v>-0.45132452741976292</c:v>
                </c:pt>
                <c:pt idx="314">
                  <c:v>-0.44512525386105067</c:v>
                </c:pt>
                <c:pt idx="315">
                  <c:v>-0.43901020264279511</c:v>
                </c:pt>
                <c:pt idx="316">
                  <c:v>-0.43297825718929905</c:v>
                </c:pt>
                <c:pt idx="317">
                  <c:v>-0.42702831491226867</c:v>
                </c:pt>
                <c:pt idx="318">
                  <c:v>-0.42115928705991806</c:v>
                </c:pt>
                <c:pt idx="319">
                  <c:v>-0.41537009856697038</c:v>
                </c:pt>
                <c:pt idx="320">
                  <c:v>-0.4096596879055141</c:v>
                </c:pt>
                <c:pt idx="321">
                  <c:v>-0.40402700693679283</c:v>
                </c:pt>
                <c:pt idx="322">
                  <c:v>-0.39847102076390728</c:v>
                </c:pt>
                <c:pt idx="323">
                  <c:v>-0.39299070758547633</c:v>
                </c:pt>
                <c:pt idx="324">
                  <c:v>-0.38758505855025566</c:v>
                </c:pt>
                <c:pt idx="325">
                  <c:v>-0.38225307761274424</c:v>
                </c:pt>
                <c:pt idx="326">
                  <c:v>-0.37699378138978673</c:v>
                </c:pt>
                <c:pt idx="327">
                  <c:v>-0.37180619901818579</c:v>
                </c:pt>
                <c:pt idx="328">
                  <c:v>-0.36668937201334645</c:v>
                </c:pt>
                <c:pt idx="329">
                  <c:v>-0.3616423541289534</c:v>
                </c:pt>
                <c:pt idx="330">
                  <c:v>-0.35666421121770342</c:v>
                </c:pt>
                <c:pt idx="331">
                  <c:v>-0.3517540210930945</c:v>
                </c:pt>
                <c:pt idx="332">
                  <c:v>-0.34691087339229143</c:v>
                </c:pt>
                <c:pt idx="333">
                  <c:v>-0.3421338694400658</c:v>
                </c:pt>
                <c:pt idx="334">
                  <c:v>-0.33742212211383077</c:v>
                </c:pt>
                <c:pt idx="335">
                  <c:v>-0.33277475570976528</c:v>
                </c:pt>
                <c:pt idx="336">
                  <c:v>-0.32819090581004856</c:v>
                </c:pt>
                <c:pt idx="337">
                  <c:v>-0.32366971915119708</c:v>
                </c:pt>
                <c:pt idx="338">
                  <c:v>-0.31921035349351851</c:v>
                </c:pt>
                <c:pt idx="339">
                  <c:v>-0.3148119774916866</c:v>
                </c:pt>
                <c:pt idx="340">
                  <c:v>-0.31047377056643538</c:v>
                </c:pt>
                <c:pt idx="341">
                  <c:v>-0.30619492277738408</c:v>
                </c:pt>
                <c:pt idx="342">
                  <c:v>-0.30197463469698765</c:v>
                </c:pt>
                <c:pt idx="343">
                  <c:v>-0.29781211728562329</c:v>
                </c:pt>
                <c:pt idx="344">
                  <c:v>-0.29370659176780584</c:v>
                </c:pt>
                <c:pt idx="345">
                  <c:v>-0.28965728950954361</c:v>
                </c:pt>
                <c:pt idx="346">
                  <c:v>-0.2856634518968264</c:v>
                </c:pt>
                <c:pt idx="347">
                  <c:v>-0.28172433021524851</c:v>
                </c:pt>
                <c:pt idx="348">
                  <c:v>-0.27783918553077264</c:v>
                </c:pt>
                <c:pt idx="349">
                  <c:v>-0.27400728857162243</c:v>
                </c:pt>
                <c:pt idx="350">
                  <c:v>-0.27022791961131798</c:v>
                </c:pt>
                <c:pt idx="351">
                  <c:v>-0.26650036835283364</c:v>
                </c:pt>
                <c:pt idx="352">
                  <c:v>-0.26282393381389629</c:v>
                </c:pt>
                <c:pt idx="353">
                  <c:v>-0.25919792421340598</c:v>
                </c:pt>
                <c:pt idx="354">
                  <c:v>-0.2556216568589903</c:v>
                </c:pt>
                <c:pt idx="355">
                  <c:v>-0.25209445803567065</c:v>
                </c:pt>
                <c:pt idx="356">
                  <c:v>-0.24861566289566428</c:v>
                </c:pt>
                <c:pt idx="357">
                  <c:v>-0.24518461534928743</c:v>
                </c:pt>
                <c:pt idx="358">
                  <c:v>-0.24180066795698571</c:v>
                </c:pt>
                <c:pt idx="359">
                  <c:v>-0.2384631818224606</c:v>
                </c:pt>
                <c:pt idx="360">
                  <c:v>-0.23517152648691456</c:v>
                </c:pt>
                <c:pt idx="361">
                  <c:v>-0.23192507982438132</c:v>
                </c:pt>
                <c:pt idx="362">
                  <c:v>-0.22872322793816613</c:v>
                </c:pt>
                <c:pt idx="363">
                  <c:v>-0.22556536505836336</c:v>
                </c:pt>
                <c:pt idx="364">
                  <c:v>-0.22245089344047245</c:v>
                </c:pt>
                <c:pt idx="365">
                  <c:v>-0.21937922326507839</c:v>
                </c:pt>
                <c:pt idx="366">
                  <c:v>-0.21634977253862059</c:v>
                </c:pt>
                <c:pt idx="367">
                  <c:v>-0.21336196699522078</c:v>
                </c:pt>
                <c:pt idx="368">
                  <c:v>-0.21041523999957476</c:v>
                </c:pt>
                <c:pt idx="369">
                  <c:v>-0.20750903245090419</c:v>
                </c:pt>
                <c:pt idx="370">
                  <c:v>-0.20464279268795274</c:v>
                </c:pt>
                <c:pt idx="371">
                  <c:v>-0.20181597639502849</c:v>
                </c:pt>
                <c:pt idx="372">
                  <c:v>-0.19902804650908015</c:v>
                </c:pt>
                <c:pt idx="373">
                  <c:v>-0.19627847312780825</c:v>
                </c:pt>
                <c:pt idx="374">
                  <c:v>-0.1935667334187926</c:v>
                </c:pt>
                <c:pt idx="375">
                  <c:v>-0.19089231152963926</c:v>
                </c:pt>
                <c:pt idx="376">
                  <c:v>-0.1882546984991372</c:v>
                </c:pt>
                <c:pt idx="377">
                  <c:v>-0.18565339216941409</c:v>
                </c:pt>
                <c:pt idx="378">
                  <c:v>-0.18308789709908765</c:v>
                </c:pt>
                <c:pt idx="379">
                  <c:v>-0.18055772447740381</c:v>
                </c:pt>
                <c:pt idx="380">
                  <c:v>-0.17806239203935337</c:v>
                </c:pt>
                <c:pt idx="381">
                  <c:v>-0.17560142398176279</c:v>
                </c:pt>
                <c:pt idx="382">
                  <c:v>-0.17317435088034674</c:v>
                </c:pt>
                <c:pt idx="383">
                  <c:v>-0.17078070960772046</c:v>
                </c:pt>
                <c:pt idx="384">
                  <c:v>-0.16842004325235535</c:v>
                </c:pt>
                <c:pt idx="385">
                  <c:v>-0.16609190103848454</c:v>
                </c:pt>
                <c:pt idx="386">
                  <c:v>-0.16379583824693203</c:v>
                </c:pt>
                <c:pt idx="387">
                  <c:v>-0.16153141613687605</c:v>
                </c:pt>
                <c:pt idx="388">
                  <c:v>-0.15929820186852317</c:v>
                </c:pt>
                <c:pt idx="389">
                  <c:v>-0.15709576842669756</c:v>
                </c:pt>
                <c:pt idx="390">
                  <c:v>-0.15492369454532851</c:v>
                </c:pt>
                <c:pt idx="391">
                  <c:v>-0.15278156463283224</c:v>
                </c:pt>
                <c:pt idx="392">
                  <c:v>-0.15066896869838137</c:v>
                </c:pt>
                <c:pt idx="393">
                  <c:v>-0.14858550227905146</c:v>
                </c:pt>
                <c:pt idx="394">
                  <c:v>-0.14653076636783399</c:v>
                </c:pt>
                <c:pt idx="395">
                  <c:v>-0.14450436734251851</c:v>
                </c:pt>
                <c:pt idx="396">
                  <c:v>-0.14250591689541967</c:v>
                </c:pt>
                <c:pt idx="397">
                  <c:v>-0.14053503196395772</c:v>
                </c:pt>
                <c:pt idx="398">
                  <c:v>-0.13859133466207132</c:v>
                </c:pt>
                <c:pt idx="399">
                  <c:v>-0.13667445221246449</c:v>
                </c:pt>
                <c:pt idx="400">
                  <c:v>-0.13478401687966987</c:v>
                </c:pt>
                <c:pt idx="401">
                  <c:v>-0.13291966590393259</c:v>
                </c:pt>
                <c:pt idx="402">
                  <c:v>-0.13108104143589119</c:v>
                </c:pt>
                <c:pt idx="403">
                  <c:v>-0.12926779047206743</c:v>
                </c:pt>
                <c:pt idx="404">
                  <c:v>-0.12747956479113343</c:v>
                </c:pt>
                <c:pt idx="405">
                  <c:v>-0.12571602089097111</c:v>
                </c:pt>
                <c:pt idx="406">
                  <c:v>-0.12397681992649977</c:v>
                </c:pt>
                <c:pt idx="407">
                  <c:v>-0.12226162764827186</c:v>
                </c:pt>
                <c:pt idx="408">
                  <c:v>-0.1205701143418267</c:v>
                </c:pt>
                <c:pt idx="409">
                  <c:v>-0.11890195476779376</c:v>
                </c:pt>
                <c:pt idx="410">
                  <c:v>-0.11725682810274055</c:v>
                </c:pt>
                <c:pt idx="411">
                  <c:v>-0.11563441788075429</c:v>
                </c:pt>
                <c:pt idx="412">
                  <c:v>-0.11403441193574906</c:v>
                </c:pt>
                <c:pt idx="413">
                  <c:v>-0.11245650234449631</c:v>
                </c:pt>
                <c:pt idx="414">
                  <c:v>-0.11090038537036308</c:v>
                </c:pt>
                <c:pt idx="415">
                  <c:v>-0.10936576140775872</c:v>
                </c:pt>
                <c:pt idx="416">
                  <c:v>-0.10785233492727352</c:v>
                </c:pt>
                <c:pt idx="417">
                  <c:v>-0.10635981442151085</c:v>
                </c:pt>
                <c:pt idx="418">
                  <c:v>-0.1048879123515985</c:v>
                </c:pt>
                <c:pt idx="419">
                  <c:v>-0.1034363450943751</c:v>
                </c:pt>
                <c:pt idx="420">
                  <c:v>-0.10200483289024209</c:v>
                </c:pt>
                <c:pt idx="421">
                  <c:v>-0.10059309979167887</c:v>
                </c:pt>
                <c:pt idx="422">
                  <c:v>-9.9200873612405316E-2</c:v>
                </c:pt>
                <c:pt idx="423">
                  <c:v>-9.7827885877191781E-2</c:v>
                </c:pt>
                <c:pt idx="424">
                  <c:v>-9.6473871772308095E-2</c:v>
                </c:pt>
                <c:pt idx="425">
                  <c:v>-9.5138570096600553E-2</c:v>
                </c:pt>
                <c:pt idx="426">
                  <c:v>-9.382172321319418E-2</c:v>
                </c:pt>
                <c:pt idx="427">
                  <c:v>-9.2523077001810228E-2</c:v>
                </c:pt>
                <c:pt idx="428">
                  <c:v>-9.1242380811694751E-2</c:v>
                </c:pt>
                <c:pt idx="429">
                  <c:v>-8.9979387415148257E-2</c:v>
                </c:pt>
                <c:pt idx="430">
                  <c:v>-8.8733852961651621E-2</c:v>
                </c:pt>
                <c:pt idx="431">
                  <c:v>-8.7505536932580785E-2</c:v>
                </c:pt>
                <c:pt idx="432">
                  <c:v>-8.6294202096503292E-2</c:v>
                </c:pt>
                <c:pt idx="433">
                  <c:v>-8.5099614465050474E-2</c:v>
                </c:pt>
                <c:pt idx="434">
                  <c:v>-8.3921543249357952E-2</c:v>
                </c:pt>
                <c:pt idx="435">
                  <c:v>-8.2759760817067499E-2</c:v>
                </c:pt>
                <c:pt idx="436">
                  <c:v>-8.1614042649886823E-2</c:v>
                </c:pt>
                <c:pt idx="437">
                  <c:v>-8.0484167301694096E-2</c:v>
                </c:pt>
                <c:pt idx="438">
                  <c:v>-7.9369916357189943E-2</c:v>
                </c:pt>
                <c:pt idx="439">
                  <c:v>-7.8271074391079845E-2</c:v>
                </c:pt>
                <c:pt idx="440">
                  <c:v>-7.7187428927793081E-2</c:v>
                </c:pt>
                <c:pt idx="441">
                  <c:v>-7.6118770401717828E-2</c:v>
                </c:pt>
                <c:pt idx="442">
                  <c:v>-7.5064892117959553E-2</c:v>
                </c:pt>
                <c:pt idx="443">
                  <c:v>-7.4025590213606232E-2</c:v>
                </c:pt>
                <c:pt idx="444">
                  <c:v>-7.3000663619502026E-2</c:v>
                </c:pt>
                <c:pt idx="445">
                  <c:v>-7.1989914022516116E-2</c:v>
                </c:pt>
                <c:pt idx="446">
                  <c:v>-7.0993145828307944E-2</c:v>
                </c:pt>
                <c:pt idx="447">
                  <c:v>-7.0010166124576459E-2</c:v>
                </c:pt>
                <c:pt idx="448">
                  <c:v>-6.9040784644793379E-2</c:v>
                </c:pt>
                <c:pt idx="449">
                  <c:v>-6.8084813732408073E-2</c:v>
                </c:pt>
                <c:pt idx="450">
                  <c:v>-6.7142068305525757E-2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fit_5NN_HCP!$M$18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2.0763386102852275</c:v>
                </c:pt>
                <c:pt idx="1">
                  <c:v>2.0846245576795233</c:v>
                </c:pt>
                <c:pt idx="2">
                  <c:v>2.0929105050738186</c:v>
                </c:pt>
                <c:pt idx="3">
                  <c:v>2.1011964524681139</c:v>
                </c:pt>
                <c:pt idx="4">
                  <c:v>2.1094823998624093</c:v>
                </c:pt>
                <c:pt idx="5">
                  <c:v>2.1177683472567046</c:v>
                </c:pt>
                <c:pt idx="6">
                  <c:v>2.1260542946510004</c:v>
                </c:pt>
                <c:pt idx="7">
                  <c:v>2.1343402420452957</c:v>
                </c:pt>
                <c:pt idx="8">
                  <c:v>2.142626189439591</c:v>
                </c:pt>
                <c:pt idx="9">
                  <c:v>2.1509121368338864</c:v>
                </c:pt>
                <c:pt idx="10">
                  <c:v>2.1591980842281817</c:v>
                </c:pt>
                <c:pt idx="11">
                  <c:v>2.1674840316224775</c:v>
                </c:pt>
                <c:pt idx="12">
                  <c:v>2.1757699790167728</c:v>
                </c:pt>
                <c:pt idx="13">
                  <c:v>2.1840559264110686</c:v>
                </c:pt>
                <c:pt idx="14">
                  <c:v>2.1923418738053639</c:v>
                </c:pt>
                <c:pt idx="15">
                  <c:v>2.2006278211996593</c:v>
                </c:pt>
                <c:pt idx="16">
                  <c:v>2.2089137685939546</c:v>
                </c:pt>
                <c:pt idx="17">
                  <c:v>2.2171997159882504</c:v>
                </c:pt>
                <c:pt idx="18">
                  <c:v>2.2254856633825457</c:v>
                </c:pt>
                <c:pt idx="19">
                  <c:v>2.2337716107768411</c:v>
                </c:pt>
                <c:pt idx="20">
                  <c:v>2.2420575581711364</c:v>
                </c:pt>
                <c:pt idx="21">
                  <c:v>2.2503435055654322</c:v>
                </c:pt>
                <c:pt idx="22">
                  <c:v>2.2586294529597275</c:v>
                </c:pt>
                <c:pt idx="23">
                  <c:v>2.2669154003540228</c:v>
                </c:pt>
                <c:pt idx="24">
                  <c:v>2.2752013477483186</c:v>
                </c:pt>
                <c:pt idx="25">
                  <c:v>2.2834872951426139</c:v>
                </c:pt>
                <c:pt idx="26">
                  <c:v>2.2917732425369093</c:v>
                </c:pt>
                <c:pt idx="27">
                  <c:v>2.3000591899312046</c:v>
                </c:pt>
                <c:pt idx="28">
                  <c:v>2.3083451373255</c:v>
                </c:pt>
                <c:pt idx="29">
                  <c:v>2.3166310847197962</c:v>
                </c:pt>
                <c:pt idx="30">
                  <c:v>2.3249170321140915</c:v>
                </c:pt>
                <c:pt idx="31">
                  <c:v>2.3332029795083868</c:v>
                </c:pt>
                <c:pt idx="32">
                  <c:v>2.3414889269026822</c:v>
                </c:pt>
                <c:pt idx="33">
                  <c:v>2.349774874296978</c:v>
                </c:pt>
                <c:pt idx="34">
                  <c:v>2.3580608216912733</c:v>
                </c:pt>
                <c:pt idx="35">
                  <c:v>2.3663467690855686</c:v>
                </c:pt>
                <c:pt idx="36">
                  <c:v>2.374632716479864</c:v>
                </c:pt>
                <c:pt idx="37">
                  <c:v>2.3829186638741593</c:v>
                </c:pt>
                <c:pt idx="38">
                  <c:v>2.3912046112684551</c:v>
                </c:pt>
                <c:pt idx="39">
                  <c:v>2.3994905586627504</c:v>
                </c:pt>
                <c:pt idx="40">
                  <c:v>2.4077765060570462</c:v>
                </c:pt>
                <c:pt idx="41">
                  <c:v>2.4160624534513415</c:v>
                </c:pt>
                <c:pt idx="42">
                  <c:v>2.4243484008456369</c:v>
                </c:pt>
                <c:pt idx="43">
                  <c:v>2.4326343482399322</c:v>
                </c:pt>
                <c:pt idx="44">
                  <c:v>2.4409202956342275</c:v>
                </c:pt>
                <c:pt idx="45">
                  <c:v>2.4492062430285233</c:v>
                </c:pt>
                <c:pt idx="46">
                  <c:v>2.4574921904228186</c:v>
                </c:pt>
                <c:pt idx="47">
                  <c:v>2.465778137817114</c:v>
                </c:pt>
                <c:pt idx="48">
                  <c:v>2.4740640852114093</c:v>
                </c:pt>
                <c:pt idx="49">
                  <c:v>2.4823500326057046</c:v>
                </c:pt>
                <c:pt idx="50">
                  <c:v>2.49063598</c:v>
                </c:pt>
                <c:pt idx="51">
                  <c:v>2.4989219273942953</c:v>
                </c:pt>
                <c:pt idx="52">
                  <c:v>2.5072078747885906</c:v>
                </c:pt>
                <c:pt idx="53">
                  <c:v>2.5154938221828864</c:v>
                </c:pt>
                <c:pt idx="54">
                  <c:v>2.5237797695771818</c:v>
                </c:pt>
                <c:pt idx="55">
                  <c:v>2.5320657169714771</c:v>
                </c:pt>
                <c:pt idx="56">
                  <c:v>2.5403516643657724</c:v>
                </c:pt>
                <c:pt idx="57">
                  <c:v>2.5486376117600678</c:v>
                </c:pt>
                <c:pt idx="58">
                  <c:v>2.5569235591543635</c:v>
                </c:pt>
                <c:pt idx="59">
                  <c:v>2.5652095065486589</c:v>
                </c:pt>
                <c:pt idx="60">
                  <c:v>2.5734954539429542</c:v>
                </c:pt>
                <c:pt idx="61">
                  <c:v>2.5817814013372495</c:v>
                </c:pt>
                <c:pt idx="62">
                  <c:v>2.5900673487315458</c:v>
                </c:pt>
                <c:pt idx="63">
                  <c:v>2.5983532961258411</c:v>
                </c:pt>
                <c:pt idx="64">
                  <c:v>2.6066392435201364</c:v>
                </c:pt>
                <c:pt idx="65">
                  <c:v>2.6149251909144318</c:v>
                </c:pt>
                <c:pt idx="66">
                  <c:v>2.6232111383087271</c:v>
                </c:pt>
                <c:pt idx="67">
                  <c:v>2.6314970857030229</c:v>
                </c:pt>
                <c:pt idx="68">
                  <c:v>2.6397830330973182</c:v>
                </c:pt>
                <c:pt idx="69">
                  <c:v>2.6480689804916135</c:v>
                </c:pt>
                <c:pt idx="70">
                  <c:v>2.6563549278859089</c:v>
                </c:pt>
                <c:pt idx="71">
                  <c:v>2.6646408752802042</c:v>
                </c:pt>
                <c:pt idx="72">
                  <c:v>2.6729268226745</c:v>
                </c:pt>
                <c:pt idx="73">
                  <c:v>2.6812127700687953</c:v>
                </c:pt>
                <c:pt idx="74">
                  <c:v>2.6894987174630907</c:v>
                </c:pt>
                <c:pt idx="75">
                  <c:v>2.697784664857386</c:v>
                </c:pt>
                <c:pt idx="76">
                  <c:v>2.7060706122516813</c:v>
                </c:pt>
                <c:pt idx="77">
                  <c:v>2.7143565596459771</c:v>
                </c:pt>
                <c:pt idx="78">
                  <c:v>2.7226425070402724</c:v>
                </c:pt>
                <c:pt idx="79">
                  <c:v>2.7309284544345678</c:v>
                </c:pt>
                <c:pt idx="80">
                  <c:v>2.7392144018288631</c:v>
                </c:pt>
                <c:pt idx="81">
                  <c:v>2.7475003492231584</c:v>
                </c:pt>
                <c:pt idx="82">
                  <c:v>2.7557862966174542</c:v>
                </c:pt>
                <c:pt idx="83">
                  <c:v>2.76407224401175</c:v>
                </c:pt>
                <c:pt idx="84">
                  <c:v>2.7723581914060453</c:v>
                </c:pt>
                <c:pt idx="85">
                  <c:v>2.7806441388003411</c:v>
                </c:pt>
                <c:pt idx="86">
                  <c:v>2.7889300861946364</c:v>
                </c:pt>
                <c:pt idx="87">
                  <c:v>2.7972160335889318</c:v>
                </c:pt>
                <c:pt idx="88">
                  <c:v>2.8055019809832271</c:v>
                </c:pt>
                <c:pt idx="89">
                  <c:v>2.8137879283775225</c:v>
                </c:pt>
                <c:pt idx="90">
                  <c:v>2.8220738757718182</c:v>
                </c:pt>
                <c:pt idx="91">
                  <c:v>2.8303598231661136</c:v>
                </c:pt>
                <c:pt idx="92">
                  <c:v>2.8386457705604089</c:v>
                </c:pt>
                <c:pt idx="93">
                  <c:v>2.8469317179547042</c:v>
                </c:pt>
                <c:pt idx="94">
                  <c:v>2.8552176653489996</c:v>
                </c:pt>
                <c:pt idx="95">
                  <c:v>2.8635036127432953</c:v>
                </c:pt>
                <c:pt idx="96">
                  <c:v>2.8717895601375907</c:v>
                </c:pt>
                <c:pt idx="97">
                  <c:v>2.880075507531886</c:v>
                </c:pt>
                <c:pt idx="98">
                  <c:v>2.8883614549261813</c:v>
                </c:pt>
                <c:pt idx="99">
                  <c:v>2.8966474023204767</c:v>
                </c:pt>
                <c:pt idx="100">
                  <c:v>2.9049333497147725</c:v>
                </c:pt>
                <c:pt idx="101">
                  <c:v>2.9132192971090678</c:v>
                </c:pt>
                <c:pt idx="102">
                  <c:v>2.9215052445033631</c:v>
                </c:pt>
                <c:pt idx="103">
                  <c:v>2.9297911918976585</c:v>
                </c:pt>
                <c:pt idx="104">
                  <c:v>2.9380771392919538</c:v>
                </c:pt>
                <c:pt idx="105">
                  <c:v>2.9463630866862496</c:v>
                </c:pt>
                <c:pt idx="106">
                  <c:v>2.9546490340805454</c:v>
                </c:pt>
                <c:pt idx="107">
                  <c:v>2.9629349814748402</c:v>
                </c:pt>
                <c:pt idx="108">
                  <c:v>2.9712209288691356</c:v>
                </c:pt>
                <c:pt idx="109">
                  <c:v>2.9795068762634318</c:v>
                </c:pt>
                <c:pt idx="110">
                  <c:v>2.9877928236577271</c:v>
                </c:pt>
                <c:pt idx="111">
                  <c:v>2.9960787710520225</c:v>
                </c:pt>
                <c:pt idx="112">
                  <c:v>3.0043647184463178</c:v>
                </c:pt>
                <c:pt idx="113">
                  <c:v>3.0126506658406131</c:v>
                </c:pt>
                <c:pt idx="114">
                  <c:v>3.0209366132349089</c:v>
                </c:pt>
                <c:pt idx="115">
                  <c:v>3.0292225606292043</c:v>
                </c:pt>
                <c:pt idx="116">
                  <c:v>3.0375085080234996</c:v>
                </c:pt>
                <c:pt idx="117">
                  <c:v>3.0457944554177949</c:v>
                </c:pt>
                <c:pt idx="118">
                  <c:v>3.0540804028120903</c:v>
                </c:pt>
                <c:pt idx="119">
                  <c:v>3.062366350206386</c:v>
                </c:pt>
                <c:pt idx="120">
                  <c:v>3.0706522976006814</c:v>
                </c:pt>
                <c:pt idx="121">
                  <c:v>3.0789382449949767</c:v>
                </c:pt>
                <c:pt idx="122">
                  <c:v>3.087224192389272</c:v>
                </c:pt>
                <c:pt idx="123">
                  <c:v>3.0955101397835674</c:v>
                </c:pt>
                <c:pt idx="124">
                  <c:v>3.1037960871778631</c:v>
                </c:pt>
                <c:pt idx="125">
                  <c:v>3.1120820345721585</c:v>
                </c:pt>
                <c:pt idx="126">
                  <c:v>3.1203679819664543</c:v>
                </c:pt>
                <c:pt idx="127">
                  <c:v>3.1286539293607496</c:v>
                </c:pt>
                <c:pt idx="128">
                  <c:v>3.1369398767550454</c:v>
                </c:pt>
                <c:pt idx="129">
                  <c:v>3.1452258241493407</c:v>
                </c:pt>
                <c:pt idx="130">
                  <c:v>3.153511771543636</c:v>
                </c:pt>
                <c:pt idx="131">
                  <c:v>3.1617977189379314</c:v>
                </c:pt>
                <c:pt idx="132">
                  <c:v>3.1700836663322267</c:v>
                </c:pt>
                <c:pt idx="133">
                  <c:v>3.1783696137265225</c:v>
                </c:pt>
                <c:pt idx="134">
                  <c:v>3.1866555611208178</c:v>
                </c:pt>
                <c:pt idx="135">
                  <c:v>3.1949415085151132</c:v>
                </c:pt>
                <c:pt idx="136">
                  <c:v>3.2032274559094085</c:v>
                </c:pt>
                <c:pt idx="137">
                  <c:v>3.2115134033037038</c:v>
                </c:pt>
                <c:pt idx="138">
                  <c:v>3.2197993506979996</c:v>
                </c:pt>
                <c:pt idx="139">
                  <c:v>3.2280852980922949</c:v>
                </c:pt>
                <c:pt idx="140">
                  <c:v>3.2363712454865903</c:v>
                </c:pt>
                <c:pt idx="141">
                  <c:v>3.2446571928808856</c:v>
                </c:pt>
                <c:pt idx="142">
                  <c:v>3.2529431402751809</c:v>
                </c:pt>
                <c:pt idx="143">
                  <c:v>3.2612290876694767</c:v>
                </c:pt>
                <c:pt idx="144">
                  <c:v>3.2695150350637721</c:v>
                </c:pt>
                <c:pt idx="145">
                  <c:v>3.2778009824580674</c:v>
                </c:pt>
                <c:pt idx="146">
                  <c:v>3.2860869298523627</c:v>
                </c:pt>
                <c:pt idx="147">
                  <c:v>3.2943728772466581</c:v>
                </c:pt>
                <c:pt idx="148">
                  <c:v>3.3026588246409538</c:v>
                </c:pt>
                <c:pt idx="149">
                  <c:v>3.3109447720352492</c:v>
                </c:pt>
                <c:pt idx="150">
                  <c:v>3.3192307194295445</c:v>
                </c:pt>
                <c:pt idx="151">
                  <c:v>3.3275166668238398</c:v>
                </c:pt>
                <c:pt idx="152">
                  <c:v>3.3358026142181352</c:v>
                </c:pt>
                <c:pt idx="153">
                  <c:v>3.3440885616124314</c:v>
                </c:pt>
                <c:pt idx="154">
                  <c:v>3.3523745090067267</c:v>
                </c:pt>
                <c:pt idx="155">
                  <c:v>3.3606604564010221</c:v>
                </c:pt>
                <c:pt idx="156">
                  <c:v>3.3689464037953174</c:v>
                </c:pt>
                <c:pt idx="157">
                  <c:v>3.3772323511896132</c:v>
                </c:pt>
                <c:pt idx="158">
                  <c:v>3.3855182985839085</c:v>
                </c:pt>
                <c:pt idx="159">
                  <c:v>3.3938042459782038</c:v>
                </c:pt>
                <c:pt idx="160">
                  <c:v>3.4020901933724992</c:v>
                </c:pt>
                <c:pt idx="161">
                  <c:v>3.410376140766795</c:v>
                </c:pt>
                <c:pt idx="162">
                  <c:v>3.4186620881610903</c:v>
                </c:pt>
                <c:pt idx="163">
                  <c:v>3.4269480355553856</c:v>
                </c:pt>
                <c:pt idx="164">
                  <c:v>3.435233982949681</c:v>
                </c:pt>
                <c:pt idx="165">
                  <c:v>3.4435199303439763</c:v>
                </c:pt>
                <c:pt idx="166">
                  <c:v>3.4518058777382721</c:v>
                </c:pt>
                <c:pt idx="167">
                  <c:v>3.4600918251325674</c:v>
                </c:pt>
                <c:pt idx="168">
                  <c:v>3.4683777725268627</c:v>
                </c:pt>
                <c:pt idx="169">
                  <c:v>3.4766637199211581</c:v>
                </c:pt>
                <c:pt idx="170">
                  <c:v>3.4849496673154534</c:v>
                </c:pt>
                <c:pt idx="171">
                  <c:v>3.4932356147097492</c:v>
                </c:pt>
                <c:pt idx="172">
                  <c:v>3.501521562104045</c:v>
                </c:pt>
                <c:pt idx="173">
                  <c:v>3.5098075094983403</c:v>
                </c:pt>
                <c:pt idx="174">
                  <c:v>3.5180934568926356</c:v>
                </c:pt>
                <c:pt idx="175">
                  <c:v>3.5263794042869314</c:v>
                </c:pt>
                <c:pt idx="176">
                  <c:v>3.5346653516812268</c:v>
                </c:pt>
                <c:pt idx="177">
                  <c:v>3.5429512990755221</c:v>
                </c:pt>
                <c:pt idx="178">
                  <c:v>3.5512372464698174</c:v>
                </c:pt>
                <c:pt idx="179">
                  <c:v>3.5595231938641128</c:v>
                </c:pt>
                <c:pt idx="180">
                  <c:v>3.5678091412584085</c:v>
                </c:pt>
                <c:pt idx="181">
                  <c:v>3.5760950886527039</c:v>
                </c:pt>
                <c:pt idx="182">
                  <c:v>3.5843810360469992</c:v>
                </c:pt>
                <c:pt idx="183">
                  <c:v>3.5926669834412945</c:v>
                </c:pt>
                <c:pt idx="184">
                  <c:v>3.6009529308355899</c:v>
                </c:pt>
                <c:pt idx="185">
                  <c:v>3.6092388782298856</c:v>
                </c:pt>
                <c:pt idx="186">
                  <c:v>3.617524825624181</c:v>
                </c:pt>
                <c:pt idx="187">
                  <c:v>3.6258107730184763</c:v>
                </c:pt>
                <c:pt idx="188">
                  <c:v>3.6340967204127717</c:v>
                </c:pt>
                <c:pt idx="189">
                  <c:v>3.642382667807067</c:v>
                </c:pt>
                <c:pt idx="190">
                  <c:v>3.6506686152013628</c:v>
                </c:pt>
                <c:pt idx="191">
                  <c:v>3.6589545625956581</c:v>
                </c:pt>
                <c:pt idx="192">
                  <c:v>3.6672405099899534</c:v>
                </c:pt>
                <c:pt idx="193">
                  <c:v>3.6755264573842488</c:v>
                </c:pt>
                <c:pt idx="194">
                  <c:v>3.6838124047785441</c:v>
                </c:pt>
                <c:pt idx="195">
                  <c:v>3.6920983521728399</c:v>
                </c:pt>
                <c:pt idx="196">
                  <c:v>3.7003842995671352</c:v>
                </c:pt>
                <c:pt idx="197">
                  <c:v>3.7086702469614305</c:v>
                </c:pt>
                <c:pt idx="198">
                  <c:v>3.7169561943557259</c:v>
                </c:pt>
                <c:pt idx="199">
                  <c:v>3.7252421417500221</c:v>
                </c:pt>
                <c:pt idx="200">
                  <c:v>3.7335280891443174</c:v>
                </c:pt>
                <c:pt idx="201">
                  <c:v>3.7418140365386128</c:v>
                </c:pt>
                <c:pt idx="202">
                  <c:v>3.7500999839329081</c:v>
                </c:pt>
                <c:pt idx="203">
                  <c:v>3.7583859313272034</c:v>
                </c:pt>
                <c:pt idx="204">
                  <c:v>3.7666718787214992</c:v>
                </c:pt>
                <c:pt idx="205">
                  <c:v>3.7749578261157946</c:v>
                </c:pt>
                <c:pt idx="206">
                  <c:v>3.7832437735100899</c:v>
                </c:pt>
                <c:pt idx="207">
                  <c:v>3.7915297209043852</c:v>
                </c:pt>
                <c:pt idx="208">
                  <c:v>3.7998156682986806</c:v>
                </c:pt>
                <c:pt idx="209">
                  <c:v>3.8081016156929763</c:v>
                </c:pt>
                <c:pt idx="210">
                  <c:v>3.8163875630872721</c:v>
                </c:pt>
                <c:pt idx="211">
                  <c:v>3.8246735104815675</c:v>
                </c:pt>
                <c:pt idx="212">
                  <c:v>3.8329594578758628</c:v>
                </c:pt>
                <c:pt idx="213">
                  <c:v>3.8412454052701577</c:v>
                </c:pt>
                <c:pt idx="214">
                  <c:v>3.8495313526644535</c:v>
                </c:pt>
                <c:pt idx="215">
                  <c:v>3.8578173000587492</c:v>
                </c:pt>
                <c:pt idx="216">
                  <c:v>3.8661032474530446</c:v>
                </c:pt>
                <c:pt idx="217">
                  <c:v>3.8743891948473399</c:v>
                </c:pt>
                <c:pt idx="218">
                  <c:v>3.8826751422416357</c:v>
                </c:pt>
                <c:pt idx="219">
                  <c:v>3.890961089635931</c:v>
                </c:pt>
                <c:pt idx="220">
                  <c:v>3.8992470370302263</c:v>
                </c:pt>
                <c:pt idx="221">
                  <c:v>3.9075329844245217</c:v>
                </c:pt>
                <c:pt idx="222">
                  <c:v>3.915818931818817</c:v>
                </c:pt>
                <c:pt idx="223">
                  <c:v>3.9241048792131128</c:v>
                </c:pt>
                <c:pt idx="224">
                  <c:v>3.9323908266074081</c:v>
                </c:pt>
                <c:pt idx="225">
                  <c:v>3.9406767740017035</c:v>
                </c:pt>
                <c:pt idx="226">
                  <c:v>3.9489627213959988</c:v>
                </c:pt>
                <c:pt idx="227">
                  <c:v>3.9572486687902941</c:v>
                </c:pt>
                <c:pt idx="228">
                  <c:v>3.9655346161845899</c:v>
                </c:pt>
                <c:pt idx="229">
                  <c:v>3.9738205635788852</c:v>
                </c:pt>
                <c:pt idx="230">
                  <c:v>3.9821065109731806</c:v>
                </c:pt>
                <c:pt idx="231">
                  <c:v>3.9903924583674759</c:v>
                </c:pt>
                <c:pt idx="232">
                  <c:v>3.9986784057617712</c:v>
                </c:pt>
                <c:pt idx="233">
                  <c:v>4.006964353156067</c:v>
                </c:pt>
                <c:pt idx="234">
                  <c:v>4.0152503005503624</c:v>
                </c:pt>
                <c:pt idx="235">
                  <c:v>4.0235362479446577</c:v>
                </c:pt>
                <c:pt idx="236">
                  <c:v>4.031822195338953</c:v>
                </c:pt>
                <c:pt idx="237">
                  <c:v>4.0401081427332484</c:v>
                </c:pt>
                <c:pt idx="238">
                  <c:v>4.0483940901275437</c:v>
                </c:pt>
                <c:pt idx="239">
                  <c:v>4.056680037521839</c:v>
                </c:pt>
                <c:pt idx="240">
                  <c:v>4.0649659849161353</c:v>
                </c:pt>
                <c:pt idx="241">
                  <c:v>4.0732519323104306</c:v>
                </c:pt>
                <c:pt idx="242">
                  <c:v>4.0815378797047259</c:v>
                </c:pt>
                <c:pt idx="243">
                  <c:v>4.0898238270990213</c:v>
                </c:pt>
                <c:pt idx="244">
                  <c:v>4.0981097744933166</c:v>
                </c:pt>
                <c:pt idx="245">
                  <c:v>4.1063957218876119</c:v>
                </c:pt>
                <c:pt idx="246">
                  <c:v>4.1146816692819073</c:v>
                </c:pt>
                <c:pt idx="247">
                  <c:v>4.1229676166762035</c:v>
                </c:pt>
                <c:pt idx="248">
                  <c:v>4.1312535640704988</c:v>
                </c:pt>
                <c:pt idx="249">
                  <c:v>4.1395395114647942</c:v>
                </c:pt>
                <c:pt idx="250">
                  <c:v>4.1478254588590895</c:v>
                </c:pt>
                <c:pt idx="251">
                  <c:v>4.1561114062533848</c:v>
                </c:pt>
                <c:pt idx="252">
                  <c:v>4.1643973536476802</c:v>
                </c:pt>
                <c:pt idx="253">
                  <c:v>4.1726833010419755</c:v>
                </c:pt>
                <c:pt idx="254">
                  <c:v>4.1809692484362717</c:v>
                </c:pt>
                <c:pt idx="255">
                  <c:v>4.189255195830567</c:v>
                </c:pt>
                <c:pt idx="256">
                  <c:v>4.1975411432248624</c:v>
                </c:pt>
                <c:pt idx="257">
                  <c:v>4.2058270906191577</c:v>
                </c:pt>
                <c:pt idx="258">
                  <c:v>4.2141130380134539</c:v>
                </c:pt>
                <c:pt idx="259">
                  <c:v>4.2223989854077528</c:v>
                </c:pt>
                <c:pt idx="260">
                  <c:v>4.2306849328020446</c:v>
                </c:pt>
                <c:pt idx="261">
                  <c:v>4.2389708801963399</c:v>
                </c:pt>
                <c:pt idx="262">
                  <c:v>4.2472568275906353</c:v>
                </c:pt>
                <c:pt idx="263">
                  <c:v>4.2555427749849342</c:v>
                </c:pt>
                <c:pt idx="264">
                  <c:v>4.2638287223792259</c:v>
                </c:pt>
                <c:pt idx="265">
                  <c:v>4.2721146697735213</c:v>
                </c:pt>
                <c:pt idx="266">
                  <c:v>4.2804006171678166</c:v>
                </c:pt>
                <c:pt idx="267">
                  <c:v>4.2886865645621164</c:v>
                </c:pt>
                <c:pt idx="268">
                  <c:v>4.2969725119564082</c:v>
                </c:pt>
                <c:pt idx="269">
                  <c:v>4.3052584593507035</c:v>
                </c:pt>
                <c:pt idx="270">
                  <c:v>4.3135444067449988</c:v>
                </c:pt>
                <c:pt idx="271">
                  <c:v>4.3218303541392977</c:v>
                </c:pt>
                <c:pt idx="272">
                  <c:v>4.3301163015335895</c:v>
                </c:pt>
                <c:pt idx="273">
                  <c:v>4.3384022489278848</c:v>
                </c:pt>
                <c:pt idx="274">
                  <c:v>4.3466881963221802</c:v>
                </c:pt>
                <c:pt idx="275">
                  <c:v>4.35497414371648</c:v>
                </c:pt>
                <c:pt idx="276">
                  <c:v>4.3632600911107708</c:v>
                </c:pt>
                <c:pt idx="277">
                  <c:v>4.3715460385050671</c:v>
                </c:pt>
                <c:pt idx="278">
                  <c:v>4.3798319858993624</c:v>
                </c:pt>
                <c:pt idx="279">
                  <c:v>4.3881179332936622</c:v>
                </c:pt>
                <c:pt idx="280">
                  <c:v>4.3964038806879531</c:v>
                </c:pt>
                <c:pt idx="281">
                  <c:v>4.4046898280822484</c:v>
                </c:pt>
                <c:pt idx="282">
                  <c:v>4.4129757754765482</c:v>
                </c:pt>
                <c:pt idx="283">
                  <c:v>4.4212617228708435</c:v>
                </c:pt>
                <c:pt idx="284">
                  <c:v>4.4295476702651388</c:v>
                </c:pt>
                <c:pt idx="285">
                  <c:v>4.4378336176594297</c:v>
                </c:pt>
                <c:pt idx="286">
                  <c:v>4.4461195650537295</c:v>
                </c:pt>
                <c:pt idx="287">
                  <c:v>4.4544055124480249</c:v>
                </c:pt>
                <c:pt idx="288">
                  <c:v>4.4626914598423211</c:v>
                </c:pt>
                <c:pt idx="289">
                  <c:v>4.470977407236612</c:v>
                </c:pt>
                <c:pt idx="290">
                  <c:v>4.4792633546309117</c:v>
                </c:pt>
                <c:pt idx="291">
                  <c:v>4.4875493020252071</c:v>
                </c:pt>
                <c:pt idx="292">
                  <c:v>4.4958352494195024</c:v>
                </c:pt>
                <c:pt idx="293">
                  <c:v>4.5041211968137942</c:v>
                </c:pt>
                <c:pt idx="294">
                  <c:v>4.5124071442080931</c:v>
                </c:pt>
                <c:pt idx="295">
                  <c:v>4.5206930916023884</c:v>
                </c:pt>
                <c:pt idx="296">
                  <c:v>4.5289790389966837</c:v>
                </c:pt>
                <c:pt idx="297">
                  <c:v>4.5372649863909764</c:v>
                </c:pt>
                <c:pt idx="298">
                  <c:v>4.5455509337852753</c:v>
                </c:pt>
                <c:pt idx="299">
                  <c:v>4.5538368811795706</c:v>
                </c:pt>
                <c:pt idx="300">
                  <c:v>4.562122828573866</c:v>
                </c:pt>
                <c:pt idx="301">
                  <c:v>4.5704087759681578</c:v>
                </c:pt>
                <c:pt idx="302">
                  <c:v>4.5786947233624566</c:v>
                </c:pt>
                <c:pt idx="303">
                  <c:v>4.5869806707567529</c:v>
                </c:pt>
                <c:pt idx="304">
                  <c:v>4.5952666181510473</c:v>
                </c:pt>
                <c:pt idx="305">
                  <c:v>4.6035525655453391</c:v>
                </c:pt>
                <c:pt idx="306">
                  <c:v>4.6118385129396389</c:v>
                </c:pt>
                <c:pt idx="307">
                  <c:v>4.6201244603339351</c:v>
                </c:pt>
                <c:pt idx="308">
                  <c:v>4.6284104077282295</c:v>
                </c:pt>
                <c:pt idx="309">
                  <c:v>4.6366963551225258</c:v>
                </c:pt>
                <c:pt idx="310">
                  <c:v>4.6449823025168202</c:v>
                </c:pt>
                <c:pt idx="311">
                  <c:v>4.6532682499111164</c:v>
                </c:pt>
                <c:pt idx="312">
                  <c:v>4.6615541973054118</c:v>
                </c:pt>
                <c:pt idx="313">
                  <c:v>4.6698401446997071</c:v>
                </c:pt>
                <c:pt idx="314">
                  <c:v>4.6781260920940024</c:v>
                </c:pt>
                <c:pt idx="315">
                  <c:v>4.6864120394882978</c:v>
                </c:pt>
                <c:pt idx="316">
                  <c:v>4.694697986882594</c:v>
                </c:pt>
                <c:pt idx="317">
                  <c:v>4.7029839342768884</c:v>
                </c:pt>
                <c:pt idx="318">
                  <c:v>4.7112698816711847</c:v>
                </c:pt>
                <c:pt idx="319">
                  <c:v>4.71955582906548</c:v>
                </c:pt>
                <c:pt idx="320">
                  <c:v>4.7278417764597753</c:v>
                </c:pt>
                <c:pt idx="321">
                  <c:v>4.7361277238540707</c:v>
                </c:pt>
                <c:pt idx="322">
                  <c:v>4.744413671248366</c:v>
                </c:pt>
                <c:pt idx="323">
                  <c:v>4.7526996186426613</c:v>
                </c:pt>
                <c:pt idx="324">
                  <c:v>4.7609855660369567</c:v>
                </c:pt>
                <c:pt idx="325">
                  <c:v>4.7692715134312529</c:v>
                </c:pt>
                <c:pt idx="326">
                  <c:v>4.7775574608255482</c:v>
                </c:pt>
                <c:pt idx="327">
                  <c:v>4.7858434082198436</c:v>
                </c:pt>
                <c:pt idx="328">
                  <c:v>4.7941293556141389</c:v>
                </c:pt>
                <c:pt idx="329">
                  <c:v>4.8024153030084342</c:v>
                </c:pt>
                <c:pt idx="330">
                  <c:v>4.8107012504027296</c:v>
                </c:pt>
                <c:pt idx="331">
                  <c:v>4.8189871977970249</c:v>
                </c:pt>
                <c:pt idx="332">
                  <c:v>4.8272731451913202</c:v>
                </c:pt>
                <c:pt idx="333">
                  <c:v>4.8355590925856156</c:v>
                </c:pt>
                <c:pt idx="334">
                  <c:v>4.8438450399799109</c:v>
                </c:pt>
                <c:pt idx="335">
                  <c:v>4.8521309873742071</c:v>
                </c:pt>
                <c:pt idx="336">
                  <c:v>4.8604169347685025</c:v>
                </c:pt>
                <c:pt idx="337">
                  <c:v>4.8687028821627978</c:v>
                </c:pt>
                <c:pt idx="338">
                  <c:v>4.8769888295570931</c:v>
                </c:pt>
                <c:pt idx="339">
                  <c:v>4.8852747769513885</c:v>
                </c:pt>
                <c:pt idx="340">
                  <c:v>4.8935607243456838</c:v>
                </c:pt>
                <c:pt idx="341">
                  <c:v>4.9018466717399791</c:v>
                </c:pt>
                <c:pt idx="342">
                  <c:v>4.9101326191342745</c:v>
                </c:pt>
                <c:pt idx="343">
                  <c:v>4.9184185665285698</c:v>
                </c:pt>
                <c:pt idx="344">
                  <c:v>4.9267045139228651</c:v>
                </c:pt>
                <c:pt idx="345">
                  <c:v>4.9349904613171613</c:v>
                </c:pt>
                <c:pt idx="346">
                  <c:v>4.9432764087114567</c:v>
                </c:pt>
                <c:pt idx="347">
                  <c:v>4.951562356105752</c:v>
                </c:pt>
                <c:pt idx="348">
                  <c:v>4.9598483035000474</c:v>
                </c:pt>
                <c:pt idx="349">
                  <c:v>4.9681342508943436</c:v>
                </c:pt>
                <c:pt idx="350">
                  <c:v>4.9764201982886389</c:v>
                </c:pt>
                <c:pt idx="351">
                  <c:v>4.9847061456829342</c:v>
                </c:pt>
                <c:pt idx="352">
                  <c:v>4.9929920930772287</c:v>
                </c:pt>
                <c:pt idx="353">
                  <c:v>5.0012780404715258</c:v>
                </c:pt>
                <c:pt idx="354">
                  <c:v>5.0095639878658194</c:v>
                </c:pt>
                <c:pt idx="355">
                  <c:v>5.0178499352601165</c:v>
                </c:pt>
                <c:pt idx="356">
                  <c:v>5.0261358826544109</c:v>
                </c:pt>
                <c:pt idx="357">
                  <c:v>5.0344218300487071</c:v>
                </c:pt>
                <c:pt idx="358">
                  <c:v>5.0427077774430016</c:v>
                </c:pt>
                <c:pt idx="359">
                  <c:v>5.0509937248372978</c:v>
                </c:pt>
                <c:pt idx="360">
                  <c:v>5.0592796722315923</c:v>
                </c:pt>
                <c:pt idx="361">
                  <c:v>5.0675656196258885</c:v>
                </c:pt>
                <c:pt idx="362">
                  <c:v>5.0758515670201829</c:v>
                </c:pt>
                <c:pt idx="363">
                  <c:v>5.08413751441448</c:v>
                </c:pt>
                <c:pt idx="364">
                  <c:v>5.0924234618087754</c:v>
                </c:pt>
                <c:pt idx="365">
                  <c:v>5.1007094092030707</c:v>
                </c:pt>
                <c:pt idx="366">
                  <c:v>5.108995356597366</c:v>
                </c:pt>
                <c:pt idx="367">
                  <c:v>5.1172813039916614</c:v>
                </c:pt>
                <c:pt idx="368">
                  <c:v>5.1255672513859567</c:v>
                </c:pt>
                <c:pt idx="369">
                  <c:v>5.133853198780252</c:v>
                </c:pt>
                <c:pt idx="370">
                  <c:v>5.1421391461745474</c:v>
                </c:pt>
                <c:pt idx="371">
                  <c:v>5.1504250935688427</c:v>
                </c:pt>
                <c:pt idx="372">
                  <c:v>5.1587110409631389</c:v>
                </c:pt>
                <c:pt idx="373">
                  <c:v>5.1669969883574343</c:v>
                </c:pt>
                <c:pt idx="374">
                  <c:v>5.1752829357517296</c:v>
                </c:pt>
                <c:pt idx="375">
                  <c:v>5.1835688831460249</c:v>
                </c:pt>
                <c:pt idx="376">
                  <c:v>5.1918548305403203</c:v>
                </c:pt>
                <c:pt idx="377">
                  <c:v>5.2001407779346156</c:v>
                </c:pt>
                <c:pt idx="378">
                  <c:v>5.2084267253289109</c:v>
                </c:pt>
                <c:pt idx="379">
                  <c:v>5.2167126727232063</c:v>
                </c:pt>
                <c:pt idx="380">
                  <c:v>5.2249986201175016</c:v>
                </c:pt>
                <c:pt idx="381">
                  <c:v>5.2332845675117969</c:v>
                </c:pt>
                <c:pt idx="382">
                  <c:v>5.241570514906094</c:v>
                </c:pt>
                <c:pt idx="383">
                  <c:v>5.2498564623003885</c:v>
                </c:pt>
                <c:pt idx="384">
                  <c:v>5.2581424096946847</c:v>
                </c:pt>
                <c:pt idx="385">
                  <c:v>5.2664283570889792</c:v>
                </c:pt>
                <c:pt idx="386">
                  <c:v>5.2747143044832754</c:v>
                </c:pt>
                <c:pt idx="387">
                  <c:v>5.2830002518775698</c:v>
                </c:pt>
                <c:pt idx="388">
                  <c:v>5.2912861992718652</c:v>
                </c:pt>
                <c:pt idx="389">
                  <c:v>5.2995721466661605</c:v>
                </c:pt>
                <c:pt idx="390">
                  <c:v>5.3078580940604558</c:v>
                </c:pt>
                <c:pt idx="391">
                  <c:v>5.3161440414547512</c:v>
                </c:pt>
                <c:pt idx="392">
                  <c:v>5.3244299888490483</c:v>
                </c:pt>
                <c:pt idx="393">
                  <c:v>5.3327159362433427</c:v>
                </c:pt>
                <c:pt idx="394">
                  <c:v>5.3410018836376389</c:v>
                </c:pt>
                <c:pt idx="395">
                  <c:v>5.3492878310319334</c:v>
                </c:pt>
                <c:pt idx="396">
                  <c:v>5.3575737784262296</c:v>
                </c:pt>
                <c:pt idx="397">
                  <c:v>5.3658597258205241</c:v>
                </c:pt>
                <c:pt idx="398">
                  <c:v>5.3741456732148203</c:v>
                </c:pt>
                <c:pt idx="399">
                  <c:v>5.3824316206091147</c:v>
                </c:pt>
                <c:pt idx="400">
                  <c:v>5.3907175680034118</c:v>
                </c:pt>
                <c:pt idx="401">
                  <c:v>5.3990035153977054</c:v>
                </c:pt>
                <c:pt idx="402">
                  <c:v>5.4072894627920025</c:v>
                </c:pt>
                <c:pt idx="403">
                  <c:v>5.415575410186297</c:v>
                </c:pt>
                <c:pt idx="404">
                  <c:v>5.4238613575805932</c:v>
                </c:pt>
                <c:pt idx="405">
                  <c:v>5.4321473049748885</c:v>
                </c:pt>
                <c:pt idx="406">
                  <c:v>5.4404332523691838</c:v>
                </c:pt>
                <c:pt idx="407">
                  <c:v>5.4487191997634792</c:v>
                </c:pt>
                <c:pt idx="408">
                  <c:v>5.4570051471577745</c:v>
                </c:pt>
                <c:pt idx="409">
                  <c:v>5.4652910945520699</c:v>
                </c:pt>
                <c:pt idx="410">
                  <c:v>5.4735770419463661</c:v>
                </c:pt>
                <c:pt idx="411">
                  <c:v>5.4818629893406614</c:v>
                </c:pt>
                <c:pt idx="412">
                  <c:v>5.4901489367349567</c:v>
                </c:pt>
                <c:pt idx="413">
                  <c:v>5.4984348841292512</c:v>
                </c:pt>
                <c:pt idx="414">
                  <c:v>5.5067208315235474</c:v>
                </c:pt>
                <c:pt idx="415">
                  <c:v>5.5150067789178427</c:v>
                </c:pt>
                <c:pt idx="416">
                  <c:v>5.5232927263121381</c:v>
                </c:pt>
                <c:pt idx="417">
                  <c:v>5.5315786737064334</c:v>
                </c:pt>
                <c:pt idx="418">
                  <c:v>5.5398646211007287</c:v>
                </c:pt>
                <c:pt idx="419">
                  <c:v>5.5481505684950241</c:v>
                </c:pt>
                <c:pt idx="420">
                  <c:v>5.5564365158893203</c:v>
                </c:pt>
                <c:pt idx="421">
                  <c:v>5.5647224632836156</c:v>
                </c:pt>
                <c:pt idx="422">
                  <c:v>5.573008410677911</c:v>
                </c:pt>
                <c:pt idx="423">
                  <c:v>5.5812943580722063</c:v>
                </c:pt>
                <c:pt idx="424">
                  <c:v>5.5895803054665016</c:v>
                </c:pt>
                <c:pt idx="425">
                  <c:v>5.597866252860797</c:v>
                </c:pt>
                <c:pt idx="426">
                  <c:v>5.6061522002550923</c:v>
                </c:pt>
                <c:pt idx="427">
                  <c:v>5.6144381476493876</c:v>
                </c:pt>
                <c:pt idx="428">
                  <c:v>5.622724095043683</c:v>
                </c:pt>
                <c:pt idx="429">
                  <c:v>5.6310100424379783</c:v>
                </c:pt>
                <c:pt idx="430">
                  <c:v>5.6392959898322745</c:v>
                </c:pt>
                <c:pt idx="431">
                  <c:v>5.6475819372265699</c:v>
                </c:pt>
                <c:pt idx="432">
                  <c:v>5.6558678846208652</c:v>
                </c:pt>
                <c:pt idx="433">
                  <c:v>5.6641538320151614</c:v>
                </c:pt>
                <c:pt idx="434">
                  <c:v>5.6724397794094559</c:v>
                </c:pt>
                <c:pt idx="435">
                  <c:v>5.6807257268037521</c:v>
                </c:pt>
                <c:pt idx="436">
                  <c:v>5.6890116741980465</c:v>
                </c:pt>
                <c:pt idx="437">
                  <c:v>5.6972976215923437</c:v>
                </c:pt>
                <c:pt idx="438">
                  <c:v>5.7055835689866372</c:v>
                </c:pt>
                <c:pt idx="439">
                  <c:v>5.7138695163809343</c:v>
                </c:pt>
                <c:pt idx="440">
                  <c:v>5.7221554637752288</c:v>
                </c:pt>
                <c:pt idx="441">
                  <c:v>5.730441411169525</c:v>
                </c:pt>
                <c:pt idx="442">
                  <c:v>5.7387273585638194</c:v>
                </c:pt>
                <c:pt idx="443">
                  <c:v>5.7470133059581157</c:v>
                </c:pt>
                <c:pt idx="444">
                  <c:v>5.7552992533524101</c:v>
                </c:pt>
                <c:pt idx="445">
                  <c:v>5.7635852007467063</c:v>
                </c:pt>
                <c:pt idx="446">
                  <c:v>5.7718711481410008</c:v>
                </c:pt>
                <c:pt idx="447">
                  <c:v>5.7801570955352979</c:v>
                </c:pt>
                <c:pt idx="448">
                  <c:v>5.7884430429295914</c:v>
                </c:pt>
                <c:pt idx="449">
                  <c:v>5.7967289903238886</c:v>
                </c:pt>
                <c:pt idx="450">
                  <c:v>5.8050149377181839</c:v>
                </c:pt>
              </c:numCache>
            </c:numRef>
          </c:xVal>
          <c:yVal>
            <c:numRef>
              <c:f>fit_5NN_HCP!$M$19:$M$469</c:f>
              <c:numCache>
                <c:formatCode>General</c:formatCode>
                <c:ptCount val="451"/>
                <c:pt idx="0">
                  <c:v>0.52537691343950854</c:v>
                </c:pt>
                <c:pt idx="1">
                  <c:v>-9.6046284894271139E-3</c:v>
                </c:pt>
                <c:pt idx="2">
                  <c:v>-0.52222818902356494</c:v>
                </c:pt>
                <c:pt idx="3">
                  <c:v>-1.0132288879052993</c:v>
                </c:pt>
                <c:pt idx="4">
                  <c:v>-1.4833194471694426</c:v>
                </c:pt>
                <c:pt idx="5">
                  <c:v>-1.9331908569474621</c:v>
                </c:pt>
                <c:pt idx="6">
                  <c:v>-2.3635130214955922</c:v>
                </c:pt>
                <c:pt idx="7">
                  <c:v>-2.7749353860422588</c:v>
                </c:pt>
                <c:pt idx="8">
                  <c:v>-3.1680875450318098</c:v>
                </c:pt>
                <c:pt idx="9">
                  <c:v>-3.5435798323240384</c:v>
                </c:pt>
                <c:pt idx="10">
                  <c:v>-3.9020038938915143</c:v>
                </c:pt>
                <c:pt idx="11">
                  <c:v>-4.243933243540333</c:v>
                </c:pt>
                <c:pt idx="12">
                  <c:v>-4.5699238021631459</c:v>
                </c:pt>
                <c:pt idx="13">
                  <c:v>-4.8805144210188374</c:v>
                </c:pt>
                <c:pt idx="14">
                  <c:v>-5.1762273895165194</c:v>
                </c:pt>
                <c:pt idx="15">
                  <c:v>-5.4575689279685555</c:v>
                </c:pt>
                <c:pt idx="16">
                  <c:v>-5.725029665761511</c:v>
                </c:pt>
                <c:pt idx="17">
                  <c:v>-5.9790851053815004</c:v>
                </c:pt>
                <c:pt idx="18">
                  <c:v>-6.2201960727162877</c:v>
                </c:pt>
                <c:pt idx="19">
                  <c:v>-6.4488091540439001</c:v>
                </c:pt>
                <c:pt idx="20">
                  <c:v>-6.6653571201049857</c:v>
                </c:pt>
                <c:pt idx="21">
                  <c:v>-6.8702593376440504</c:v>
                </c:pt>
                <c:pt idx="22">
                  <c:v>-7.0639221687928391</c:v>
                </c:pt>
                <c:pt idx="23">
                  <c:v>-7.2467393586582993</c:v>
                </c:pt>
                <c:pt idx="24">
                  <c:v>-7.4190924114657051</c:v>
                </c:pt>
                <c:pt idx="25">
                  <c:v>-7.5813509555976566</c:v>
                </c:pt>
                <c:pt idx="26">
                  <c:v>-7.7338730978590391</c:v>
                </c:pt>
                <c:pt idx="27">
                  <c:v>-7.8770057672879474</c:v>
                </c:pt>
                <c:pt idx="28">
                  <c:v>-8.0110850488229914</c:v>
                </c:pt>
                <c:pt idx="29">
                  <c:v>-8.1364365071280815</c:v>
                </c:pt>
                <c:pt idx="30">
                  <c:v>-8.2533755008665253</c:v>
                </c:pt>
                <c:pt idx="31">
                  <c:v>-8.3622074877077637</c:v>
                </c:pt>
                <c:pt idx="32">
                  <c:v>-8.4632283203410665</c:v>
                </c:pt>
                <c:pt idx="33">
                  <c:v>-8.5567245337626741</c:v>
                </c:pt>
                <c:pt idx="34">
                  <c:v>-8.6429736240946404</c:v>
                </c:pt>
                <c:pt idx="35">
                  <c:v>-8.7222443191859593</c:v>
                </c:pt>
                <c:pt idx="36">
                  <c:v>-8.7947968412388615</c:v>
                </c:pt>
                <c:pt idx="37">
                  <c:v>-8.8608831616960781</c:v>
                </c:pt>
                <c:pt idx="38">
                  <c:v>-8.9207472486176584</c:v>
                </c:pt>
                <c:pt idx="39">
                  <c:v>-8.9746253067691679</c:v>
                </c:pt>
                <c:pt idx="40">
                  <c:v>-9.0227460106363147</c:v>
                </c:pt>
                <c:pt idx="41">
                  <c:v>-9.0653307305747521</c:v>
                </c:pt>
                <c:pt idx="42">
                  <c:v>-9.1025937522975138</c:v>
                </c:pt>
                <c:pt idx="43">
                  <c:v>-9.1347424898964444</c:v>
                </c:pt>
                <c:pt idx="44">
                  <c:v>-9.1619776925881489</c:v>
                </c:pt>
                <c:pt idx="45">
                  <c:v>-9.1844936453693347</c:v>
                </c:pt>
                <c:pt idx="46">
                  <c:v>-9.202478363760866</c:v>
                </c:pt>
                <c:pt idx="47">
                  <c:v>-9.2161137828145101</c:v>
                </c:pt>
                <c:pt idx="48">
                  <c:v>-9.225575940551126</c:v>
                </c:pt>
                <c:pt idx="49">
                  <c:v>-9.2310351559942045</c:v>
                </c:pt>
                <c:pt idx="50">
                  <c:v>-9.2326562019574983</c:v>
                </c:pt>
                <c:pt idx="51">
                  <c:v>-9.2305984727410344</c:v>
                </c:pt>
                <c:pt idx="52">
                  <c:v>-9.2250161468850891</c:v>
                </c:pt>
                <c:pt idx="53">
                  <c:v>-9.2160583451272604</c:v>
                </c:pt>
                <c:pt idx="54">
                  <c:v>-9.203869283703467</c:v>
                </c:pt>
                <c:pt idx="55">
                  <c:v>-9.1885884231296711</c:v>
                </c:pt>
                <c:pt idx="56">
                  <c:v>-9.1703506125967689</c:v>
                </c:pt>
                <c:pt idx="57">
                  <c:v>-9.1492862301074851</c:v>
                </c:pt>
                <c:pt idx="58">
                  <c:v>-9.1255213184801107</c:v>
                </c:pt>
                <c:pt idx="59">
                  <c:v>-9.0991777173403072</c:v>
                </c:pt>
                <c:pt idx="60">
                  <c:v>-9.0703731912185095</c:v>
                </c:pt>
                <c:pt idx="61">
                  <c:v>-9.0392215538671596</c:v>
                </c:pt>
                <c:pt idx="62">
                  <c:v>-9.0058327889085028</c:v>
                </c:pt>
                <c:pt idx="63">
                  <c:v>-8.9703131669203913</c:v>
                </c:pt>
                <c:pt idx="64">
                  <c:v>-8.9327653590645397</c:v>
                </c:pt>
                <c:pt idx="65">
                  <c:v>-8.8932885473583134</c:v>
                </c:pt>
                <c:pt idx="66">
                  <c:v>-8.8519785316885233</c:v>
                </c:pt>
                <c:pt idx="67">
                  <c:v>-8.8089278336623984</c:v>
                </c:pt>
                <c:pt idx="68">
                  <c:v>-8.7642257973884448</c:v>
                </c:pt>
                <c:pt idx="69">
                  <c:v>-8.7179586872769601</c:v>
                </c:pt>
                <c:pt idx="70">
                  <c:v>-8.6702097829474347</c:v>
                </c:pt>
                <c:pt idx="71">
                  <c:v>-8.6210594713274471</c:v>
                </c:pt>
                <c:pt idx="72">
                  <c:v>-8.5705853360252533</c:v>
                </c:pt>
                <c:pt idx="73">
                  <c:v>-8.5188622440557396</c:v>
                </c:pt>
                <c:pt idx="74">
                  <c:v>-8.4659624299971998</c:v>
                </c:pt>
                <c:pt idx="75">
                  <c:v>-8.4119555776540142</c:v>
                </c:pt>
                <c:pt idx="76">
                  <c:v>-8.3569088992982046</c:v>
                </c:pt>
                <c:pt idx="77">
                  <c:v>-8.3008872125605624</c:v>
                </c:pt>
                <c:pt idx="78">
                  <c:v>-8.2439530150401872</c:v>
                </c:pt>
                <c:pt idx="79">
                  <c:v>-8.1861665566990247</c:v>
                </c:pt>
                <c:pt idx="80">
                  <c:v>-8.1275859101061556</c:v>
                </c:pt>
                <c:pt idx="81">
                  <c:v>-8.0682670385948221</c:v>
                </c:pt>
                <c:pt idx="82">
                  <c:v>-8.0082638623929459</c:v>
                </c:pt>
                <c:pt idx="83">
                  <c:v>-7.9476283227866951</c:v>
                </c:pt>
                <c:pt idx="84">
                  <c:v>-7.8864104443742393</c:v>
                </c:pt>
                <c:pt idx="85">
                  <c:v>-7.8246583954658337</c:v>
                </c:pt>
                <c:pt idx="86">
                  <c:v>-7.7624185466841631</c:v>
                </c:pt>
                <c:pt idx="87">
                  <c:v>-7.6997355278177038</c:v>
                </c:pt>
                <c:pt idx="88">
                  <c:v>-7.6366522829781207</c:v>
                </c:pt>
                <c:pt idx="89">
                  <c:v>-7.5732101241112311</c:v>
                </c:pt>
                <c:pt idx="90">
                  <c:v>-7.5094487829097396</c:v>
                </c:pt>
                <c:pt idx="91">
                  <c:v>-7.4454064611744268</c:v>
                </c:pt>
                <c:pt idx="92">
                  <c:v>-7.3811198796691464</c:v>
                </c:pt>
                <c:pt idx="93">
                  <c:v>-7.316624325513672</c:v>
                </c:pt>
                <c:pt idx="94">
                  <c:v>-7.2519536981572159</c:v>
                </c:pt>
                <c:pt idx="95">
                  <c:v>-7.1871405539739861</c:v>
                </c:pt>
                <c:pt idx="96">
                  <c:v>-7.1222161495212921</c:v>
                </c:pt>
                <c:pt idx="97">
                  <c:v>-7.0572104834990554</c:v>
                </c:pt>
                <c:pt idx="98">
                  <c:v>-6.9921523374489931</c:v>
                </c:pt>
                <c:pt idx="99">
                  <c:v>-6.9270693152301579</c:v>
                </c:pt>
                <c:pt idx="100">
                  <c:v>-6.8619878813067192</c:v>
                </c:pt>
                <c:pt idx="101">
                  <c:v>-6.7969333978827802</c:v>
                </c:pt>
                <c:pt idx="102">
                  <c:v>-6.731930160917881</c:v>
                </c:pt>
                <c:pt idx="103">
                  <c:v>-6.6670014350560995</c:v>
                </c:pt>
                <c:pt idx="104">
                  <c:v>-6.6021694875004604</c:v>
                </c:pt>
                <c:pt idx="105">
                  <c:v>-6.5374556208635966</c:v>
                </c:pt>
                <c:pt idx="106">
                  <c:v>-6.4728802050246568</c:v>
                </c:pt>
                <c:pt idx="107">
                  <c:v>-6.4084627080215792</c:v>
                </c:pt>
                <c:pt idx="108">
                  <c:v>-6.3442217260069755</c:v>
                </c:pt>
                <c:pt idx="109">
                  <c:v>-6.2801750122951807</c:v>
                </c:pt>
                <c:pt idx="110">
                  <c:v>-6.216339505527019</c:v>
                </c:pt>
                <c:pt idx="111">
                  <c:v>-6.1527313569781921</c:v>
                </c:pt>
                <c:pt idx="112">
                  <c:v>-6.0893659570365131</c:v>
                </c:pt>
                <c:pt idx="113">
                  <c:v>-6.0262579608722451</c:v>
                </c:pt>
                <c:pt idx="114">
                  <c:v>-5.9634213133253891</c:v>
                </c:pt>
                <c:pt idx="115">
                  <c:v>-5.900869273032785</c:v>
                </c:pt>
                <c:pt idx="116">
                  <c:v>-5.8386144358174734</c:v>
                </c:pt>
                <c:pt idx="117">
                  <c:v>-5.7766687573619429</c:v>
                </c:pt>
                <c:pt idx="118">
                  <c:v>-5.7150435751863746</c:v>
                </c:pt>
                <c:pt idx="119">
                  <c:v>-5.6537496299522516</c:v>
                </c:pt>
                <c:pt idx="120">
                  <c:v>-5.5927970861113065</c:v>
                </c:pt>
                <c:pt idx="121">
                  <c:v>-5.5321955519189636</c:v>
                </c:pt>
                <c:pt idx="122">
                  <c:v>-5.4719540988310618</c:v>
                </c:pt>
                <c:pt idx="123">
                  <c:v>-5.4120812803020577</c:v>
                </c:pt>
                <c:pt idx="124">
                  <c:v>-5.352585150002251</c:v>
                </c:pt>
                <c:pt idx="125">
                  <c:v>-5.2934732794713355</c:v>
                </c:pt>
                <c:pt idx="126">
                  <c:v>-5.234752775224691</c:v>
                </c:pt>
                <c:pt idx="127">
                  <c:v>-5.1764302953288315</c:v>
                </c:pt>
                <c:pt idx="128">
                  <c:v>-5.1185120654614389</c:v>
                </c:pt>
                <c:pt idx="129">
                  <c:v>-5.0610038944714244</c:v>
                </c:pt>
                <c:pt idx="130">
                  <c:v>-5.0039111894536763</c:v>
                </c:pt>
                <c:pt idx="131">
                  <c:v>-4.9472389703528874</c:v>
                </c:pt>
                <c:pt idx="132">
                  <c:v>-4.8909918841104494</c:v>
                </c:pt>
                <c:pt idx="133">
                  <c:v>-4.8351742183678574</c:v>
                </c:pt>
                <c:pt idx="134">
                  <c:v>-4.7797899147399097</c:v>
                </c:pt>
                <c:pt idx="135">
                  <c:v>-4.7248425816702673</c:v>
                </c:pt>
                <c:pt idx="136">
                  <c:v>-4.6703355068820036</c:v>
                </c:pt>
                <c:pt idx="137">
                  <c:v>-4.6162716694349468</c:v>
                </c:pt>
                <c:pt idx="138">
                  <c:v>-4.5626537514016823</c:v>
                </c:pt>
                <c:pt idx="139">
                  <c:v>-4.5094841491734279</c:v>
                </c:pt>
                <c:pt idx="140">
                  <c:v>-4.4567649844068811</c:v>
                </c:pt>
                <c:pt idx="141">
                  <c:v>-4.4044981146226618</c:v>
                </c:pt>
                <c:pt idx="142">
                  <c:v>-4.3526851434658145</c:v>
                </c:pt>
                <c:pt idx="143">
                  <c:v>-4.3013274306383611</c:v>
                </c:pt>
                <c:pt idx="144">
                  <c:v>-4.2504261015137761</c:v>
                </c:pt>
                <c:pt idx="145">
                  <c:v>-4.1999820564428214</c:v>
                </c:pt>
                <c:pt idx="146">
                  <c:v>-4.1499959797599812</c:v>
                </c:pt>
                <c:pt idx="147">
                  <c:v>-4.1004683484995192</c:v>
                </c:pt>
                <c:pt idx="148">
                  <c:v>-4.0513994408297451</c:v>
                </c:pt>
                <c:pt idx="149">
                  <c:v>-4.002789344214043</c:v>
                </c:pt>
                <c:pt idx="150">
                  <c:v>-3.9546379633067588</c:v>
                </c:pt>
                <c:pt idx="151">
                  <c:v>-3.9069450275920095</c:v>
                </c:pt>
                <c:pt idx="152">
                  <c:v>-3.8597100987730451</c:v>
                </c:pt>
                <c:pt idx="153">
                  <c:v>-3.8129325779197534</c:v>
                </c:pt>
                <c:pt idx="154">
                  <c:v>-3.7666117123815304</c:v>
                </c:pt>
                <c:pt idx="155">
                  <c:v>-3.720746602472575</c:v>
                </c:pt>
                <c:pt idx="156">
                  <c:v>-3.6753362079365681</c:v>
                </c:pt>
                <c:pt idx="157">
                  <c:v>-3.6303793541972817</c:v>
                </c:pt>
                <c:pt idx="158">
                  <c:v>-3.5858747384017011</c:v>
                </c:pt>
                <c:pt idx="159">
                  <c:v>-3.5418209352618146</c:v>
                </c:pt>
                <c:pt idx="160">
                  <c:v>-3.4982164027013125</c:v>
                </c:pt>
                <c:pt idx="161">
                  <c:v>-3.4550594873129876</c:v>
                </c:pt>
                <c:pt idx="162">
                  <c:v>-3.4123484296326838</c:v>
                </c:pt>
                <c:pt idx="163">
                  <c:v>-3.3700813692352964</c:v>
                </c:pt>
                <c:pt idx="164">
                  <c:v>-3.3282563496582789</c:v>
                </c:pt>
                <c:pt idx="165">
                  <c:v>-3.2868713231579281</c:v>
                </c:pt>
                <c:pt idx="166">
                  <c:v>-3.2459241553034888</c:v>
                </c:pt>
                <c:pt idx="167">
                  <c:v>-3.2054126294141287</c:v>
                </c:pt>
                <c:pt idx="168">
                  <c:v>-3.1653344508434711</c:v>
                </c:pt>
                <c:pt idx="169">
                  <c:v>-3.1256872511164806</c:v>
                </c:pt>
                <c:pt idx="170">
                  <c:v>-3.086468591923123</c:v>
                </c:pt>
                <c:pt idx="171">
                  <c:v>-3.0476759689732877</c:v>
                </c:pt>
                <c:pt idx="172">
                  <c:v>-3.0093068157171698</c:v>
                </c:pt>
                <c:pt idx="173">
                  <c:v>-2.9713585069352977</c:v>
                </c:pt>
                <c:pt idx="174">
                  <c:v>-2.9338283622022194</c:v>
                </c:pt>
                <c:pt idx="175">
                  <c:v>-2.8967136492277321</c:v>
                </c:pt>
                <c:pt idx="176">
                  <c:v>-2.8600115870795069</c:v>
                </c:pt>
                <c:pt idx="177">
                  <c:v>-2.8237193492906636</c:v>
                </c:pt>
                <c:pt idx="178">
                  <c:v>-2.7878340668560213</c:v>
                </c:pt>
                <c:pt idx="179">
                  <c:v>-2.7523528311203456</c:v>
                </c:pt>
                <c:pt idx="180">
                  <c:v>-2.7172726965620626</c:v>
                </c:pt>
                <c:pt idx="181">
                  <c:v>-2.6825906834756283</c:v>
                </c:pt>
                <c:pt idx="182">
                  <c:v>-2.6483037805557608</c:v>
                </c:pt>
                <c:pt idx="183">
                  <c:v>-2.6144089473865884</c:v>
                </c:pt>
                <c:pt idx="184">
                  <c:v>-2.5809031168387184</c:v>
                </c:pt>
                <c:pt idx="185">
                  <c:v>-2.5477831973770853</c:v>
                </c:pt>
                <c:pt idx="186">
                  <c:v>-2.5150460752824273</c:v>
                </c:pt>
                <c:pt idx="187">
                  <c:v>-2.4826886167890776</c:v>
                </c:pt>
                <c:pt idx="188">
                  <c:v>-2.4507076701417385</c:v>
                </c:pt>
                <c:pt idx="189">
                  <c:v>-2.419100067573813</c:v>
                </c:pt>
                <c:pt idx="190">
                  <c:v>-2.3878626272097341</c:v>
                </c:pt>
                <c:pt idx="191">
                  <c:v>-2.3569921548937982</c:v>
                </c:pt>
                <c:pt idx="192">
                  <c:v>-2.3264854459477173</c:v>
                </c:pt>
                <c:pt idx="193">
                  <c:v>-2.2963392868593115</c:v>
                </c:pt>
                <c:pt idx="194">
                  <c:v>-2.2665504569044166</c:v>
                </c:pt>
                <c:pt idx="195">
                  <c:v>-2.2371157297042452</c:v>
                </c:pt>
                <c:pt idx="196">
                  <c:v>-2.2080318747202141</c:v>
                </c:pt>
                <c:pt idx="197">
                  <c:v>-2.1792956586882886</c:v>
                </c:pt>
                <c:pt idx="198">
                  <c:v>-2.1509038469947734</c:v>
                </c:pt>
                <c:pt idx="199">
                  <c:v>-2.122853204995482</c:v>
                </c:pt>
                <c:pt idx="200">
                  <c:v>-2.0951404992800891</c:v>
                </c:pt>
                <c:pt idx="201">
                  <c:v>-2.0677624988834422</c:v>
                </c:pt>
                <c:pt idx="202">
                  <c:v>-2.0407159764456302</c:v>
                </c:pt>
                <c:pt idx="203">
                  <c:v>-2.0139977093223926</c:v>
                </c:pt>
                <c:pt idx="204">
                  <c:v>-1.9876044806475843</c:v>
                </c:pt>
                <c:pt idx="205">
                  <c:v>-1.961533080349215</c:v>
                </c:pt>
                <c:pt idx="206">
                  <c:v>-1.9357803061206205</c:v>
                </c:pt>
                <c:pt idx="207">
                  <c:v>-1.9103429643482595</c:v>
                </c:pt>
                <c:pt idx="208">
                  <c:v>-1.8852178709975504</c:v>
                </c:pt>
                <c:pt idx="209">
                  <c:v>-1.8604018524581714</c:v>
                </c:pt>
                <c:pt idx="210">
                  <c:v>-1.8358917463501649</c:v>
                </c:pt>
                <c:pt idx="211">
                  <c:v>-1.8116844022921663</c:v>
                </c:pt>
                <c:pt idx="212">
                  <c:v>-1.7877766826330097</c:v>
                </c:pt>
                <c:pt idx="213">
                  <c:v>-1.7641654631479984</c:v>
                </c:pt>
                <c:pt idx="214">
                  <c:v>-1.7408476337009631</c:v>
                </c:pt>
                <c:pt idx="215">
                  <c:v>-1.7178200988733561</c:v>
                </c:pt>
                <c:pt idx="216">
                  <c:v>-1.6950797785614173</c:v>
                </c:pt>
                <c:pt idx="217">
                  <c:v>-1.6726236085425721</c:v>
                </c:pt>
                <c:pt idx="218">
                  <c:v>-1.6504485410120937</c:v>
                </c:pt>
                <c:pt idx="219">
                  <c:v>-1.6285515450910522</c:v>
                </c:pt>
                <c:pt idx="220">
                  <c:v>-1.6069296073065489</c:v>
                </c:pt>
                <c:pt idx="221">
                  <c:v>-1.5855797320452032</c:v>
                </c:pt>
                <c:pt idx="222">
                  <c:v>-1.5644989419808291</c:v>
                </c:pt>
                <c:pt idx="223">
                  <c:v>-1.5436842784771856</c:v>
                </c:pt>
                <c:pt idx="224">
                  <c:v>-1.5231328019667221</c:v>
                </c:pt>
                <c:pt idx="225">
                  <c:v>-1.5028415923061056</c:v>
                </c:pt>
                <c:pt idx="226">
                  <c:v>-1.4828077491094283</c:v>
                </c:pt>
                <c:pt idx="227">
                  <c:v>-1.4630283920598219</c:v>
                </c:pt>
                <c:pt idx="228">
                  <c:v>-1.4435006612003187</c:v>
                </c:pt>
                <c:pt idx="229">
                  <c:v>-1.424221717204655</c:v>
                </c:pt>
                <c:pt idx="230">
                  <c:v>-1.4051887416287694</c:v>
                </c:pt>
                <c:pt idx="231">
                  <c:v>-1.3863989371437133</c:v>
                </c:pt>
                <c:pt idx="232">
                  <c:v>-1.3678495277506129</c:v>
                </c:pt>
                <c:pt idx="233">
                  <c:v>-1.349537758978395</c:v>
                </c:pt>
                <c:pt idx="234">
                  <c:v>-1.3314608980648712</c:v>
                </c:pt>
                <c:pt idx="235">
                  <c:v>-1.3136162341218318</c:v>
                </c:pt>
                <c:pt idx="236">
                  <c:v>-1.2960010782847295</c:v>
                </c:pt>
                <c:pt idx="237">
                  <c:v>-1.2786127638475522</c:v>
                </c:pt>
                <c:pt idx="238">
                  <c:v>-1.2614486463834267</c:v>
                </c:pt>
                <c:pt idx="239">
                  <c:v>-1.2445061038515226</c:v>
                </c:pt>
                <c:pt idx="240">
                  <c:v>-1.2277825366907567</c:v>
                </c:pt>
                <c:pt idx="241">
                  <c:v>-1.2112753679008426</c:v>
                </c:pt>
                <c:pt idx="242">
                  <c:v>-1.1949820431111446</c:v>
                </c:pt>
                <c:pt idx="243">
                  <c:v>-1.1789000306378368</c:v>
                </c:pt>
                <c:pt idx="244">
                  <c:v>-1.1630268215298361</c:v>
                </c:pt>
                <c:pt idx="245">
                  <c:v>-1.1473599296039334</c:v>
                </c:pt>
                <c:pt idx="246">
                  <c:v>-1.1318968914695839</c:v>
                </c:pt>
                <c:pt idx="247">
                  <c:v>-1.1166352665437531</c:v>
                </c:pt>
                <c:pt idx="248">
                  <c:v>-1.1015726370562553</c:v>
                </c:pt>
                <c:pt idx="249">
                  <c:v>-1.0867066080459375</c:v>
                </c:pt>
                <c:pt idx="250">
                  <c:v>-1.0720348073481278</c:v>
                </c:pt>
                <c:pt idx="251">
                  <c:v>-1.0575548855736991</c:v>
                </c:pt>
                <c:pt idx="252">
                  <c:v>-1.0432645160801004</c:v>
                </c:pt>
                <c:pt idx="253">
                  <c:v>-1.0291613949347127</c:v>
                </c:pt>
                <c:pt idx="254">
                  <c:v>-1.0152432408708474</c:v>
                </c:pt>
                <c:pt idx="255">
                  <c:v>-1.0015077952367415</c:v>
                </c:pt>
                <c:pt idx="256">
                  <c:v>-0.98795282193780176</c:v>
                </c:pt>
                <c:pt idx="257">
                  <c:v>-0.9745761073724728</c:v>
                </c:pt>
                <c:pt idx="258">
                  <c:v>-0.96137546036195665</c:v>
                </c:pt>
                <c:pt idx="259">
                  <c:v>-0.94834871207411353</c:v>
                </c:pt>
                <c:pt idx="260">
                  <c:v>-0.93549371594179909</c:v>
                </c:pt>
                <c:pt idx="261">
                  <c:v>-0.92280834757583707</c:v>
                </c:pt>
                <c:pt idx="262">
                  <c:v>-0.91029050467304662</c:v>
                </c:pt>
                <c:pt idx="263">
                  <c:v>-0.89793810691937093</c:v>
                </c:pt>
                <c:pt idx="264">
                  <c:v>-0.88574909588851525</c:v>
                </c:pt>
                <c:pt idx="265">
                  <c:v>-0.87372143493615106</c:v>
                </c:pt>
                <c:pt idx="266">
                  <c:v>-0.86185310909012181</c:v>
                </c:pt>
                <c:pt idx="267">
                  <c:v>-0.85014212493664898</c:v>
                </c:pt>
                <c:pt idx="268">
                  <c:v>-0.83858651050292332</c:v>
                </c:pt>
                <c:pt idx="269">
                  <c:v>-0.8271843151360958</c:v>
                </c:pt>
                <c:pt idx="270">
                  <c:v>-0.81593360937908432</c:v>
                </c:pt>
                <c:pt idx="271">
                  <c:v>-0.80483248484317671</c:v>
                </c:pt>
                <c:pt idx="272">
                  <c:v>-0.79387905407775095</c:v>
                </c:pt>
                <c:pt idx="273">
                  <c:v>-0.78307145043715565</c:v>
                </c:pt>
                <c:pt idx="274">
                  <c:v>-0.77240782794508778</c:v>
                </c:pt>
                <c:pt idx="275">
                  <c:v>-0.76188636115645636</c:v>
                </c:pt>
                <c:pt idx="276">
                  <c:v>-0.75150524501702098</c:v>
                </c:pt>
                <c:pt idx="277">
                  <c:v>-0.74126269472081507</c:v>
                </c:pt>
                <c:pt idx="278">
                  <c:v>-0.73115694556569177</c:v>
                </c:pt>
                <c:pt idx="279">
                  <c:v>-0.72118625280692172</c:v>
                </c:pt>
                <c:pt idx="280">
                  <c:v>-0.71134889150915648</c:v>
                </c:pt>
                <c:pt idx="281">
                  <c:v>-0.70164315639670538</c:v>
                </c:pt>
                <c:pt idx="282">
                  <c:v>-0.69206736170246419</c:v>
                </c:pt>
                <c:pt idx="283">
                  <c:v>-0.68261984101543627</c:v>
                </c:pt>
                <c:pt idx="284">
                  <c:v>-0.67329894712701754</c:v>
                </c:pt>
                <c:pt idx="285">
                  <c:v>-0.66410305187620766</c:v>
                </c:pt>
                <c:pt idx="286">
                  <c:v>-0.65503054599376509</c:v>
                </c:pt>
                <c:pt idx="287">
                  <c:v>-0.64607983894552723</c:v>
                </c:pt>
                <c:pt idx="288">
                  <c:v>-0.63724935877483246</c:v>
                </c:pt>
                <c:pt idx="289">
                  <c:v>-0.62853755194430527</c:v>
                </c:pt>
                <c:pt idx="290">
                  <c:v>-0.61994288317695778</c:v>
                </c:pt>
                <c:pt idx="291">
                  <c:v>-0.6114638352968419</c:v>
                </c:pt>
                <c:pt idx="292">
                  <c:v>-0.60309890906915731</c:v>
                </c:pt>
                <c:pt idx="293">
                  <c:v>-0.59484662304006086</c:v>
                </c:pt>
                <c:pt idx="294">
                  <c:v>-0.5867055133761433</c:v>
                </c:pt>
                <c:pt idx="295">
                  <c:v>-0.57867413370374643</c:v>
                </c:pt>
                <c:pt idx="296">
                  <c:v>-0.57075105494806655</c:v>
                </c:pt>
                <c:pt idx="297">
                  <c:v>-0.5629348651722379</c:v>
                </c:pt>
                <c:pt idx="298">
                  <c:v>-0.55522416941637476</c:v>
                </c:pt>
                <c:pt idx="299">
                  <c:v>-0.54761758953671036</c:v>
                </c:pt>
                <c:pt idx="300">
                  <c:v>-0.54011376404479383</c:v>
                </c:pt>
                <c:pt idx="301">
                  <c:v>-0.53271134794691122</c:v>
                </c:pt>
                <c:pt idx="302">
                  <c:v>-0.52540901258369554</c:v>
                </c:pt>
                <c:pt idx="303">
                  <c:v>-0.51820544547007108</c:v>
                </c:pt>
                <c:pt idx="304">
                  <c:v>-0.51109935013547103</c:v>
                </c:pt>
                <c:pt idx="305">
                  <c:v>-0.50408944596447713</c:v>
                </c:pt>
                <c:pt idx="306">
                  <c:v>-0.49717446803786297</c:v>
                </c:pt>
                <c:pt idx="307">
                  <c:v>-0.49035316697415232</c:v>
                </c:pt>
                <c:pt idx="308">
                  <c:v>-0.48362430877163159</c:v>
                </c:pt>
                <c:pt idx="309">
                  <c:v>-0.47698667465095967</c:v>
                </c:pt>
                <c:pt idx="310">
                  <c:v>-0.47043906089836601</c:v>
                </c:pt>
                <c:pt idx="311">
                  <c:v>-0.46398027870946323</c:v>
                </c:pt>
                <c:pt idx="312">
                  <c:v>-0.4576091540337443</c:v>
                </c:pt>
                <c:pt idx="313">
                  <c:v>-0.45132452741976292</c:v>
                </c:pt>
                <c:pt idx="314">
                  <c:v>-0.44512525386105067</c:v>
                </c:pt>
                <c:pt idx="315">
                  <c:v>-0.43901020264279511</c:v>
                </c:pt>
                <c:pt idx="316">
                  <c:v>-0.43297825718929905</c:v>
                </c:pt>
                <c:pt idx="317">
                  <c:v>-0.42702831491226867</c:v>
                </c:pt>
                <c:pt idx="318">
                  <c:v>-0.42115928705991806</c:v>
                </c:pt>
                <c:pt idx="319">
                  <c:v>-0.41537009856697038</c:v>
                </c:pt>
                <c:pt idx="320">
                  <c:v>-0.4096596879055141</c:v>
                </c:pt>
                <c:pt idx="321">
                  <c:v>-0.40402700693679283</c:v>
                </c:pt>
                <c:pt idx="322">
                  <c:v>-0.39847102076390728</c:v>
                </c:pt>
                <c:pt idx="323">
                  <c:v>-0.39299070758547633</c:v>
                </c:pt>
                <c:pt idx="324">
                  <c:v>-0.38758505855025566</c:v>
                </c:pt>
                <c:pt idx="325">
                  <c:v>-0.38225307761274424</c:v>
                </c:pt>
                <c:pt idx="326">
                  <c:v>-0.37699378138978673</c:v>
                </c:pt>
                <c:pt idx="327">
                  <c:v>-0.37180619901818579</c:v>
                </c:pt>
                <c:pt idx="328">
                  <c:v>-0.36668937201334645</c:v>
                </c:pt>
                <c:pt idx="329">
                  <c:v>-0.3616423541289534</c:v>
                </c:pt>
                <c:pt idx="330">
                  <c:v>-0.35666421121770342</c:v>
                </c:pt>
                <c:pt idx="331">
                  <c:v>-0.3517540210930945</c:v>
                </c:pt>
                <c:pt idx="332">
                  <c:v>-0.34691087339229143</c:v>
                </c:pt>
                <c:pt idx="333">
                  <c:v>-0.3421338694400658</c:v>
                </c:pt>
                <c:pt idx="334">
                  <c:v>-0.33742212211383077</c:v>
                </c:pt>
                <c:pt idx="335">
                  <c:v>-0.33277475570976528</c:v>
                </c:pt>
                <c:pt idx="336">
                  <c:v>-0.32819090581004856</c:v>
                </c:pt>
                <c:pt idx="337">
                  <c:v>-0.32366971915119708</c:v>
                </c:pt>
                <c:pt idx="338">
                  <c:v>-0.31921035349351851</c:v>
                </c:pt>
                <c:pt idx="339">
                  <c:v>-0.3148119774916866</c:v>
                </c:pt>
                <c:pt idx="340">
                  <c:v>-0.31047377056643538</c:v>
                </c:pt>
                <c:pt idx="341">
                  <c:v>-0.30619492277738408</c:v>
                </c:pt>
                <c:pt idx="342">
                  <c:v>-0.30197463469698765</c:v>
                </c:pt>
                <c:pt idx="343">
                  <c:v>-0.29781211728562329</c:v>
                </c:pt>
                <c:pt idx="344">
                  <c:v>-0.29370659176780584</c:v>
                </c:pt>
                <c:pt idx="345">
                  <c:v>-0.28965728950954361</c:v>
                </c:pt>
                <c:pt idx="346">
                  <c:v>-0.2856634518968264</c:v>
                </c:pt>
                <c:pt idx="347">
                  <c:v>-0.28172433021524851</c:v>
                </c:pt>
                <c:pt idx="348">
                  <c:v>-0.27783918553077264</c:v>
                </c:pt>
                <c:pt idx="349">
                  <c:v>-0.27400728857162243</c:v>
                </c:pt>
                <c:pt idx="350">
                  <c:v>-0.27022791961131798</c:v>
                </c:pt>
                <c:pt idx="351">
                  <c:v>-0.26650036835283364</c:v>
                </c:pt>
                <c:pt idx="352">
                  <c:v>-0.26282393381389629</c:v>
                </c:pt>
                <c:pt idx="353">
                  <c:v>-0.25919792421340598</c:v>
                </c:pt>
                <c:pt idx="354">
                  <c:v>-0.2556216568589903</c:v>
                </c:pt>
                <c:pt idx="355">
                  <c:v>-0.25209445803567065</c:v>
                </c:pt>
                <c:pt idx="356">
                  <c:v>-0.24861566289566428</c:v>
                </c:pt>
                <c:pt idx="357">
                  <c:v>-0.24518461534928743</c:v>
                </c:pt>
                <c:pt idx="358">
                  <c:v>-0.24180066795698571</c:v>
                </c:pt>
                <c:pt idx="359">
                  <c:v>-0.2384631818224606</c:v>
                </c:pt>
                <c:pt idx="360">
                  <c:v>-0.23517152648691456</c:v>
                </c:pt>
                <c:pt idx="361">
                  <c:v>-0.23192507982438132</c:v>
                </c:pt>
                <c:pt idx="362">
                  <c:v>-0.22872322793816613</c:v>
                </c:pt>
                <c:pt idx="363">
                  <c:v>-0.22556536505836336</c:v>
                </c:pt>
                <c:pt idx="364">
                  <c:v>-0.22245089344047245</c:v>
                </c:pt>
                <c:pt idx="365">
                  <c:v>-0.21937922326507839</c:v>
                </c:pt>
                <c:pt idx="366">
                  <c:v>-0.21634977253862059</c:v>
                </c:pt>
                <c:pt idx="367">
                  <c:v>-0.21336196699522078</c:v>
                </c:pt>
                <c:pt idx="368">
                  <c:v>-0.21041523999957476</c:v>
                </c:pt>
                <c:pt idx="369">
                  <c:v>-0.20750903245090419</c:v>
                </c:pt>
                <c:pt idx="370">
                  <c:v>-0.20464279268795274</c:v>
                </c:pt>
                <c:pt idx="371">
                  <c:v>-0.20181597639502849</c:v>
                </c:pt>
                <c:pt idx="372">
                  <c:v>-0.19902804650908015</c:v>
                </c:pt>
                <c:pt idx="373">
                  <c:v>-0.19627847312780825</c:v>
                </c:pt>
                <c:pt idx="374">
                  <c:v>-0.1935667334187926</c:v>
                </c:pt>
                <c:pt idx="375">
                  <c:v>-0.19089231152963926</c:v>
                </c:pt>
                <c:pt idx="376">
                  <c:v>-0.1882546984991372</c:v>
                </c:pt>
                <c:pt idx="377">
                  <c:v>-0.18565339216941409</c:v>
                </c:pt>
                <c:pt idx="378">
                  <c:v>-0.18308789709908765</c:v>
                </c:pt>
                <c:pt idx="379">
                  <c:v>-0.18055772447740381</c:v>
                </c:pt>
                <c:pt idx="380">
                  <c:v>-0.17806239203935337</c:v>
                </c:pt>
                <c:pt idx="381">
                  <c:v>-0.17560142398176279</c:v>
                </c:pt>
                <c:pt idx="382">
                  <c:v>-0.17317435088034674</c:v>
                </c:pt>
                <c:pt idx="383">
                  <c:v>-0.17078070960772046</c:v>
                </c:pt>
                <c:pt idx="384">
                  <c:v>-0.16842004325235535</c:v>
                </c:pt>
                <c:pt idx="385">
                  <c:v>-0.16609190103848454</c:v>
                </c:pt>
                <c:pt idx="386">
                  <c:v>-0.16379583824693203</c:v>
                </c:pt>
                <c:pt idx="387">
                  <c:v>-0.16153141613687605</c:v>
                </c:pt>
                <c:pt idx="388">
                  <c:v>-0.15929820186852317</c:v>
                </c:pt>
                <c:pt idx="389">
                  <c:v>-0.15709576842669756</c:v>
                </c:pt>
                <c:pt idx="390">
                  <c:v>-0.15492369454532851</c:v>
                </c:pt>
                <c:pt idx="391">
                  <c:v>-0.15278156463283224</c:v>
                </c:pt>
                <c:pt idx="392">
                  <c:v>-0.15066896869838137</c:v>
                </c:pt>
                <c:pt idx="393">
                  <c:v>-0.14858550227905146</c:v>
                </c:pt>
                <c:pt idx="394">
                  <c:v>-0.14653076636783399</c:v>
                </c:pt>
                <c:pt idx="395">
                  <c:v>-0.14450436734251851</c:v>
                </c:pt>
                <c:pt idx="396">
                  <c:v>-0.14250591689541967</c:v>
                </c:pt>
                <c:pt idx="397">
                  <c:v>-0.14053503196395772</c:v>
                </c:pt>
                <c:pt idx="398">
                  <c:v>-0.13859133466207132</c:v>
                </c:pt>
                <c:pt idx="399">
                  <c:v>-0.13667445221246449</c:v>
                </c:pt>
                <c:pt idx="400">
                  <c:v>-0.13478401687966987</c:v>
                </c:pt>
                <c:pt idx="401">
                  <c:v>-0.13291966590393259</c:v>
                </c:pt>
                <c:pt idx="402">
                  <c:v>-0.13108104143589119</c:v>
                </c:pt>
                <c:pt idx="403">
                  <c:v>-0.12926779047206743</c:v>
                </c:pt>
                <c:pt idx="404">
                  <c:v>-0.12747956479113343</c:v>
                </c:pt>
                <c:pt idx="405">
                  <c:v>-0.12571602089097111</c:v>
                </c:pt>
                <c:pt idx="406">
                  <c:v>-0.12397681992649977</c:v>
                </c:pt>
                <c:pt idx="407">
                  <c:v>-0.12226162764827186</c:v>
                </c:pt>
                <c:pt idx="408">
                  <c:v>-0.1205701143418267</c:v>
                </c:pt>
                <c:pt idx="409">
                  <c:v>-0.11890195476779376</c:v>
                </c:pt>
                <c:pt idx="410">
                  <c:v>-0.11725682810274055</c:v>
                </c:pt>
                <c:pt idx="411">
                  <c:v>-0.11563441788075429</c:v>
                </c:pt>
                <c:pt idx="412">
                  <c:v>-0.11403441193574906</c:v>
                </c:pt>
                <c:pt idx="413">
                  <c:v>-0.11245650234449631</c:v>
                </c:pt>
                <c:pt idx="414">
                  <c:v>-0.11090038537036308</c:v>
                </c:pt>
                <c:pt idx="415">
                  <c:v>-0.10936576140775872</c:v>
                </c:pt>
                <c:pt idx="416">
                  <c:v>-0.10785233492727352</c:v>
                </c:pt>
                <c:pt idx="417">
                  <c:v>-0.10635981442151085</c:v>
                </c:pt>
                <c:pt idx="418">
                  <c:v>-0.1048879123515985</c:v>
                </c:pt>
                <c:pt idx="419">
                  <c:v>-0.1034363450943751</c:v>
                </c:pt>
                <c:pt idx="420">
                  <c:v>-0.10200483289024209</c:v>
                </c:pt>
                <c:pt idx="421">
                  <c:v>-0.10059309979167887</c:v>
                </c:pt>
                <c:pt idx="422">
                  <c:v>-9.9200873612405316E-2</c:v>
                </c:pt>
                <c:pt idx="423">
                  <c:v>-9.7827885877191781E-2</c:v>
                </c:pt>
                <c:pt idx="424">
                  <c:v>-9.6473871772308095E-2</c:v>
                </c:pt>
                <c:pt idx="425">
                  <c:v>-9.5138570096600553E-2</c:v>
                </c:pt>
                <c:pt idx="426">
                  <c:v>-9.382172321319418E-2</c:v>
                </c:pt>
                <c:pt idx="427">
                  <c:v>-9.2523077001810228E-2</c:v>
                </c:pt>
                <c:pt idx="428">
                  <c:v>-9.1242380811694751E-2</c:v>
                </c:pt>
                <c:pt idx="429">
                  <c:v>-8.9979387415148257E-2</c:v>
                </c:pt>
                <c:pt idx="430">
                  <c:v>-8.8733852961651621E-2</c:v>
                </c:pt>
                <c:pt idx="431">
                  <c:v>-8.7505536932580785E-2</c:v>
                </c:pt>
                <c:pt idx="432">
                  <c:v>-8.6294202096503292E-2</c:v>
                </c:pt>
                <c:pt idx="433">
                  <c:v>-8.5099614465050474E-2</c:v>
                </c:pt>
                <c:pt idx="434">
                  <c:v>-8.3921543249357952E-2</c:v>
                </c:pt>
                <c:pt idx="435">
                  <c:v>-8.2759760817067499E-2</c:v>
                </c:pt>
                <c:pt idx="436">
                  <c:v>-8.1614042649886823E-2</c:v>
                </c:pt>
                <c:pt idx="437">
                  <c:v>-8.0484167301694096E-2</c:v>
                </c:pt>
                <c:pt idx="438">
                  <c:v>-7.9369916357189943E-2</c:v>
                </c:pt>
                <c:pt idx="439">
                  <c:v>-7.8271074391079845E-2</c:v>
                </c:pt>
                <c:pt idx="440">
                  <c:v>-7.7187428927793081E-2</c:v>
                </c:pt>
                <c:pt idx="441">
                  <c:v>-7.6118770401717828E-2</c:v>
                </c:pt>
                <c:pt idx="442">
                  <c:v>-7.5064892117959553E-2</c:v>
                </c:pt>
                <c:pt idx="443">
                  <c:v>-7.4025590213606232E-2</c:v>
                </c:pt>
                <c:pt idx="444">
                  <c:v>-7.3000663619502026E-2</c:v>
                </c:pt>
                <c:pt idx="445">
                  <c:v>-7.1989914022516116E-2</c:v>
                </c:pt>
                <c:pt idx="446">
                  <c:v>-7.0993145828307944E-2</c:v>
                </c:pt>
                <c:pt idx="447">
                  <c:v>-7.0010166124576459E-2</c:v>
                </c:pt>
                <c:pt idx="448">
                  <c:v>-6.9040784644793379E-2</c:v>
                </c:pt>
                <c:pt idx="449">
                  <c:v>-6.8084813732408073E-2</c:v>
                </c:pt>
                <c:pt idx="450">
                  <c:v>-6.7142068305525757E-2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9</xdr:row>
      <xdr:rowOff>66674</xdr:rowOff>
    </xdr:from>
    <xdr:to>
      <xdr:col>14</xdr:col>
      <xdr:colOff>600075</xdr:colOff>
      <xdr:row>29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9</xdr:row>
      <xdr:rowOff>57149</xdr:rowOff>
    </xdr:from>
    <xdr:to>
      <xdr:col>14</xdr:col>
      <xdr:colOff>590550</xdr:colOff>
      <xdr:row>29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9</xdr:row>
      <xdr:rowOff>9524</xdr:rowOff>
    </xdr:from>
    <xdr:to>
      <xdr:col>14</xdr:col>
      <xdr:colOff>628650</xdr:colOff>
      <xdr:row>28</xdr:row>
      <xdr:rowOff>200025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abSelected="1" topLeftCell="E1" workbookViewId="0">
      <selection activeCell="Q2" sqref="Q2"/>
    </sheetView>
  </sheetViews>
  <sheetFormatPr defaultRowHeight="18.75" x14ac:dyDescent="0.4"/>
  <cols>
    <col min="1" max="1" width="14.25" customWidth="1"/>
    <col min="3" max="3" width="9.87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183</v>
      </c>
      <c r="B2" s="1" t="s">
        <v>6</v>
      </c>
      <c r="D2" s="1" t="s">
        <v>4</v>
      </c>
      <c r="E2" s="1" t="s">
        <v>6</v>
      </c>
      <c r="K2" s="1" t="s">
        <v>262</v>
      </c>
      <c r="L2" s="1" t="s">
        <v>57</v>
      </c>
      <c r="N2" s="1" t="s">
        <v>262</v>
      </c>
      <c r="O2" s="1" t="s">
        <v>36</v>
      </c>
      <c r="Y2" s="65"/>
      <c r="Z2" s="65"/>
      <c r="AA2" s="65"/>
    </row>
    <row r="3" spans="1:27" x14ac:dyDescent="0.4">
      <c r="A3" s="2" t="s">
        <v>46</v>
      </c>
      <c r="B3" s="1" t="s">
        <v>126</v>
      </c>
      <c r="D3" s="15" t="str">
        <f>A3</f>
        <v>FCC</v>
      </c>
      <c r="E3" s="1" t="str">
        <f>B3</f>
        <v>Cr</v>
      </c>
      <c r="K3" s="15" t="str">
        <f>A3</f>
        <v>FCC</v>
      </c>
      <c r="L3" s="1" t="str">
        <f>B3</f>
        <v>Cr</v>
      </c>
      <c r="N3" s="15" t="str">
        <f>A3</f>
        <v>FCC</v>
      </c>
      <c r="O3" s="1" t="str">
        <f>L3</f>
        <v>Cr</v>
      </c>
      <c r="Q3" s="32" t="s">
        <v>25</v>
      </c>
      <c r="R3" s="24"/>
      <c r="S3" s="24"/>
      <c r="T3" s="24"/>
      <c r="U3" s="24"/>
      <c r="V3" s="24"/>
      <c r="W3" s="24"/>
      <c r="X3" s="25"/>
      <c r="Y3" s="65"/>
      <c r="Z3" s="65"/>
      <c r="AA3" s="65"/>
    </row>
    <row r="4" spans="1:27" x14ac:dyDescent="0.4">
      <c r="A4" s="2" t="s">
        <v>11</v>
      </c>
      <c r="B4" s="64">
        <v>-9.2486999999999995</v>
      </c>
      <c r="D4" s="21" t="s">
        <v>8</v>
      </c>
      <c r="E4" s="4">
        <f>E11</f>
        <v>2.5628536716742696</v>
      </c>
      <c r="F4" t="s">
        <v>185</v>
      </c>
      <c r="K4" s="2" t="s">
        <v>264</v>
      </c>
      <c r="L4" s="4">
        <f>O4</f>
        <v>0.36425231196882973</v>
      </c>
      <c r="N4" s="12" t="s">
        <v>264</v>
      </c>
      <c r="O4" s="4">
        <v>0.36425231196882973</v>
      </c>
      <c r="P4" t="s">
        <v>47</v>
      </c>
      <c r="Q4" s="26" t="s">
        <v>266</v>
      </c>
      <c r="R4" s="65"/>
      <c r="S4" s="65"/>
      <c r="T4" s="65"/>
      <c r="U4" s="65"/>
      <c r="V4" s="65"/>
      <c r="W4" s="65"/>
      <c r="X4" s="27"/>
      <c r="Y4" s="65"/>
      <c r="Z4" s="65"/>
      <c r="AA4" s="65"/>
    </row>
    <row r="5" spans="1:27" x14ac:dyDescent="0.4">
      <c r="A5" s="2" t="s">
        <v>20</v>
      </c>
      <c r="B5" s="50">
        <v>11.903</v>
      </c>
      <c r="D5" s="2" t="s">
        <v>3</v>
      </c>
      <c r="E5" s="5">
        <f>O10</f>
        <v>2.0220057259940472E-2</v>
      </c>
      <c r="K5" s="2" t="s">
        <v>2</v>
      </c>
      <c r="L5" s="4">
        <f>O5</f>
        <v>1.022993938171459</v>
      </c>
      <c r="N5" s="12" t="s">
        <v>2</v>
      </c>
      <c r="O5" s="4">
        <v>1.022993938171459</v>
      </c>
      <c r="P5" t="s">
        <v>47</v>
      </c>
      <c r="Q5" s="28" t="s">
        <v>24</v>
      </c>
      <c r="R5" s="29">
        <f>O4</f>
        <v>0.36425231196882973</v>
      </c>
      <c r="S5" s="29">
        <f>O5</f>
        <v>1.022993938171459</v>
      </c>
      <c r="T5" s="29">
        <f>O6</f>
        <v>3.0392488828930984</v>
      </c>
      <c r="U5" s="29">
        <v>6</v>
      </c>
      <c r="V5" s="30" t="s">
        <v>111</v>
      </c>
      <c r="W5" s="30" t="str">
        <f>B3</f>
        <v>Cr</v>
      </c>
      <c r="X5" s="31" t="str">
        <f>B3</f>
        <v>Cr</v>
      </c>
      <c r="Y5" s="65"/>
      <c r="Z5" s="65"/>
      <c r="AA5" s="65"/>
    </row>
    <row r="6" spans="1:27" x14ac:dyDescent="0.4">
      <c r="A6" s="2" t="s">
        <v>0</v>
      </c>
      <c r="B6" s="1">
        <v>1.5509999999999999</v>
      </c>
      <c r="D6" s="2" t="s">
        <v>13</v>
      </c>
      <c r="E6" s="1">
        <v>12</v>
      </c>
      <c r="F6" t="s">
        <v>14</v>
      </c>
      <c r="K6" s="18" t="s">
        <v>265</v>
      </c>
      <c r="L6" s="4">
        <f>O7</f>
        <v>0.72850462393765947</v>
      </c>
      <c r="N6" s="12" t="s">
        <v>23</v>
      </c>
      <c r="O6" s="4">
        <v>3.0392488828930984</v>
      </c>
      <c r="P6" t="s">
        <v>47</v>
      </c>
      <c r="Y6" s="65"/>
      <c r="Z6" s="65"/>
      <c r="AA6" s="65"/>
    </row>
    <row r="7" spans="1:27" x14ac:dyDescent="0.4">
      <c r="A7" s="63" t="s">
        <v>1</v>
      </c>
      <c r="B7" s="5">
        <v>2.2709999999999999</v>
      </c>
      <c r="C7" t="s">
        <v>261</v>
      </c>
      <c r="D7" s="2" t="s">
        <v>26</v>
      </c>
      <c r="E7" s="1">
        <v>4</v>
      </c>
      <c r="F7" t="s">
        <v>27</v>
      </c>
      <c r="K7" s="18" t="s">
        <v>263</v>
      </c>
      <c r="L7" s="4">
        <f>O8</f>
        <v>2.045987876342918</v>
      </c>
      <c r="N7" s="18" t="s">
        <v>265</v>
      </c>
      <c r="O7" s="4">
        <f>2*O4</f>
        <v>0.72850462393765947</v>
      </c>
      <c r="Q7" s="23" t="s">
        <v>37</v>
      </c>
      <c r="R7" s="24"/>
      <c r="S7" s="24"/>
      <c r="T7" s="24"/>
      <c r="U7" s="24"/>
      <c r="V7" s="24"/>
      <c r="W7" s="24"/>
      <c r="X7" s="25"/>
      <c r="Y7" s="65"/>
      <c r="Z7" s="65"/>
      <c r="AA7" s="65"/>
    </row>
    <row r="8" spans="1:27" x14ac:dyDescent="0.4">
      <c r="D8" s="2" t="s">
        <v>29</v>
      </c>
      <c r="E8" s="4">
        <f>SQRT(2)</f>
        <v>1.4142135623730951</v>
      </c>
      <c r="F8" t="s">
        <v>244</v>
      </c>
      <c r="N8" s="18" t="s">
        <v>263</v>
      </c>
      <c r="O8" s="4">
        <f>2*O5</f>
        <v>2.045987876342918</v>
      </c>
      <c r="Q8" s="26" t="s">
        <v>267</v>
      </c>
      <c r="R8" s="65"/>
      <c r="S8" s="65"/>
      <c r="T8" s="65"/>
      <c r="U8" s="65"/>
      <c r="V8" s="65"/>
      <c r="W8" s="65"/>
      <c r="X8" s="27"/>
      <c r="Y8" s="65"/>
      <c r="Z8" s="65"/>
      <c r="AA8" s="65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67</v>
      </c>
      <c r="O9" s="1">
        <f>O8/O5</f>
        <v>2</v>
      </c>
      <c r="Q9" s="28" t="s">
        <v>24</v>
      </c>
      <c r="R9" s="29">
        <f>O4</f>
        <v>0.36425231196882973</v>
      </c>
      <c r="S9" s="29">
        <f>O5</f>
        <v>1.022993938171459</v>
      </c>
      <c r="T9" s="29">
        <f>O6</f>
        <v>3.0392488828930984</v>
      </c>
      <c r="U9" s="29">
        <v>6</v>
      </c>
      <c r="V9" s="30" t="s">
        <v>111</v>
      </c>
      <c r="W9" s="30" t="str">
        <f>B3</f>
        <v>Cr</v>
      </c>
      <c r="X9" s="31" t="str">
        <f>B3</f>
        <v>Cr</v>
      </c>
      <c r="Y9" s="65"/>
      <c r="Z9" s="65"/>
      <c r="AA9" s="65"/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M10" t="s">
        <v>28</v>
      </c>
      <c r="N10" s="3" t="s">
        <v>258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3.6244224208594358</v>
      </c>
      <c r="D11" s="3" t="s">
        <v>8</v>
      </c>
      <c r="E11" s="4">
        <f>$B$11/$E$8</f>
        <v>2.5628536716742696</v>
      </c>
      <c r="F11" t="s">
        <v>33</v>
      </c>
      <c r="Q11" s="33" t="s">
        <v>41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(4*$B$5*$E$7/3)^(1/3)</f>
        <v>3.9891930509801341</v>
      </c>
      <c r="D12" s="3" t="s">
        <v>2</v>
      </c>
      <c r="E12" s="4">
        <f>(9*$B$6*$B$5/(-$B$4))^(1/2)</f>
        <v>4.2385276848633513</v>
      </c>
      <c r="Q12" s="26" t="s">
        <v>39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40</v>
      </c>
      <c r="AA13" s="27"/>
    </row>
    <row r="14" spans="1:27" x14ac:dyDescent="0.4">
      <c r="A14" s="3" t="s">
        <v>99</v>
      </c>
      <c r="B14" s="1">
        <f>(B7-1)/(2*E12)-1/3</f>
        <v>-0.18339919411100375</v>
      </c>
      <c r="D14" s="3" t="s">
        <v>15</v>
      </c>
      <c r="E14" s="4">
        <f>-(1+$E$13+$E$5*$E$13^3)*EXP(-$E$13)</f>
        <v>-1</v>
      </c>
      <c r="Q14" s="28" t="s">
        <v>43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-9.2486999999999995</v>
      </c>
    </row>
    <row r="16" spans="1:27" x14ac:dyDescent="0.4">
      <c r="D16" s="3" t="s">
        <v>9</v>
      </c>
      <c r="E16" s="4">
        <f>$E$15*$E$6</f>
        <v>-110.98439999999999</v>
      </c>
      <c r="Q16" s="1" t="s">
        <v>52</v>
      </c>
      <c r="R16" s="1"/>
      <c r="S16" s="1"/>
      <c r="T16" s="1" t="s">
        <v>63</v>
      </c>
    </row>
    <row r="17" spans="1:25" x14ac:dyDescent="0.4">
      <c r="A17" t="s">
        <v>19</v>
      </c>
      <c r="Q17" s="1" t="s">
        <v>48</v>
      </c>
      <c r="R17" s="19">
        <f>B4/L9+O7/SQRT(L9)</f>
        <v>-0.56042382963185255</v>
      </c>
      <c r="S17" s="1" t="s">
        <v>49</v>
      </c>
      <c r="T17" s="1" t="s">
        <v>64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269</v>
      </c>
      <c r="M18" t="s">
        <v>34</v>
      </c>
      <c r="N18" t="s">
        <v>35</v>
      </c>
      <c r="O18" t="s">
        <v>42</v>
      </c>
      <c r="P18" t="s">
        <v>38</v>
      </c>
      <c r="Q18" s="2" t="s">
        <v>53</v>
      </c>
      <c r="R18" s="1">
        <v>2.95</v>
      </c>
      <c r="S18" s="1" t="s">
        <v>51</v>
      </c>
      <c r="T18" s="1" t="s">
        <v>65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>$E$11*(D19/$E$12+1)</f>
        <v>1.9581970875432413</v>
      </c>
      <c r="H19" s="10">
        <f>-(-$B$4)*(1+D19+$E$5*D19^3)*EXP(-D19)</f>
        <v>0.50834382857741633</v>
      </c>
      <c r="I19">
        <f>H19*$E$6</f>
        <v>6.1001259429289956</v>
      </c>
      <c r="K19">
        <f>$L$9*$L$4*EXP(-$L$7*$O$6*(G19/$O$6-1))+6*$L$4*EXP(-$L$7*$O$6*(SQRT(2)*G19/$O$6-1))+24*$L$4*EXP(-$L$7*$O$6*(SQRT(3)*G19/$O$6-1))+12*$L$4*EXP(-$L$7*$O$6*(SQRT(4)*G19/$O$6-1))+8*$L$4*EXP(-$L$7*$O$6*(SQRT(6)*G19/$O$6-1))-($L$9*$L$6*EXP(-$L$5*$O$6*(G19/$O$6-1))+6*$L$6*EXP(-$L$5*$O$6*(SQRT(2)*G19/$O$6-1))+24*$L$6*EXP(-$L$5*$O$6*(SQRT(3)*G19/$O$6-1))+12*$L$6*EXP(-$L$5*$O$6*(SQRT(4)*G19/$O$6-1))+8*$L$6*EXP(-$L$5*$O$6*(SQRT(6)*G19/$O$6-1)))</f>
        <v>-0.12905925849999278</v>
      </c>
      <c r="M19">
        <f>$L$9*$O$4*EXP(-$O$8*$O$6*(G19/$O$6-1))+6*$O$4*EXP(-$O$8*$O$6*(SQRT(2)*G19/$O$6-1))+24*$O$4*EXP(-$O$8*$O$6*(SQRT(3)*G19/$O$6-1))+12*$O$4*EXP(-$O$8*$O$6*(SQRT(4)*G19/$O$6-1))+8*$O$4*EXP(-$O$8*$O$6*(SQRT(6)*G19/$O$6-1))-($L$9*$O$7*EXP(-$O$5*$O$6*(G19/$O$6-1))+6*$O$7*EXP(-$O$5*$O$6*(SQRT(2)*G19/$O$6-1))+24*$O$7*EXP(-$O$5*$O$6*(SQRT(3)*G19/$O$6-1))+12*$O$7*EXP(-$O$5*$O$6*(SQRT(4)*G19/$O$6-1))+8*$O$7*EXP(-$O$5*$O$6*(SQRT(6)*G19/$O$6-1)))</f>
        <v>-0.12905925849999278</v>
      </c>
      <c r="N19" s="13">
        <f>(M19-H19)^2*O19</f>
        <v>0.40628269541581119</v>
      </c>
      <c r="O19" s="13">
        <v>1</v>
      </c>
      <c r="P19" s="14">
        <f>SUMSQ(N26:N295)</f>
        <v>1.1644399803240026</v>
      </c>
      <c r="Q19" s="1" t="s">
        <v>62</v>
      </c>
      <c r="R19" s="19">
        <f>O8/(O8-O5)*-B4/SQRT(L9)</f>
        <v>5.3397394346540921</v>
      </c>
      <c r="S19" s="1" t="s">
        <v>61</v>
      </c>
      <c r="T19" s="1" t="s">
        <v>64</v>
      </c>
    </row>
    <row r="20" spans="1:25" x14ac:dyDescent="0.4">
      <c r="D20" s="6">
        <v>-0.98</v>
      </c>
      <c r="E20" s="7">
        <f t="shared" si="0"/>
        <v>-2.5819749812030237E-3</v>
      </c>
      <c r="G20">
        <f t="shared" ref="G20:G83" si="1">$E$11*(D20/$E$12+1)</f>
        <v>1.9702902192258618</v>
      </c>
      <c r="H20" s="10">
        <f>-(-$B$4)*(1+D20+$E$5*D20^3)*EXP(-D20)</f>
        <v>-2.3879912008652401E-2</v>
      </c>
      <c r="I20">
        <f t="shared" ref="I20:I83" si="2">H20*$E$6</f>
        <v>-0.28655894410382882</v>
      </c>
      <c r="K20">
        <f t="shared" ref="K20:K83" si="3">$L$9*$L$4*EXP(-$L$7*$O$6*(G20/$O$6-1))+6*$L$4*EXP(-$L$7*$O$6*(SQRT(2)*G20/$O$6-1))+24*$L$4*EXP(-$L$7*$O$6*(SQRT(3)*G20/$O$6-1))+12*$L$4*EXP(-$L$7*$O$6*(SQRT(4)*G20/$O$6-1))+8*$L$4*EXP(-$L$7*$O$6*(SQRT(6)*G20/$O$6-1))-($L$9*$L$6*EXP(-$L$5*$O$6*(G20/$O$6-1))+6*$L$6*EXP(-$L$5*$O$6*(SQRT(2)*G20/$O$6-1))+24*$L$6*EXP(-$L$5*$O$6*(SQRT(3)*G20/$O$6-1))+12*$L$6*EXP(-$L$5*$O$6*(SQRT(4)*G20/$O$6-1))+8*$L$6*EXP(-$L$5*$O$6*(SQRT(6)*G20/$O$6-1)))</f>
        <v>-0.65413463363617552</v>
      </c>
      <c r="M20">
        <f t="shared" ref="M20:M83" si="4">$L$9*$O$4*EXP(-$O$8*$O$6*(G20/$O$6-1))+6*$O$4*EXP(-$O$8*$O$6*(SQRT(2)*G20/$O$6-1))+24*$O$4*EXP(-$O$8*$O$6*(SQRT(3)*G20/$O$6-1))+12*$O$4*EXP(-$O$8*$O$6*(SQRT(4)*G20/$O$6-1))+8*$O$4*EXP(-$O$8*$O$6*(SQRT(6)*G20/$O$6-1))-($L$9*$O$7*EXP(-$O$5*$O$6*(G20/$O$6-1))+6*$O$7*EXP(-$O$5*$O$6*(SQRT(2)*G20/$O$6-1))+24*$O$7*EXP(-$O$5*$O$6*(SQRT(3)*G20/$O$6-1))+12*$O$7*EXP(-$O$5*$O$6*(SQRT(4)*G20/$O$6-1))+8*$O$7*EXP(-$O$5*$O$6*(SQRT(6)*G20/$O$6-1)))</f>
        <v>-0.65413463363617552</v>
      </c>
      <c r="N20" s="13">
        <f t="shared" ref="N20:N83" si="5">(M20-H20)^2*O20</f>
        <v>0.39722101413378669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1.9823833509084825</v>
      </c>
      <c r="H21" s="10">
        <f t="shared" ref="H21:H84" si="6">-(-$B$4)*(1+D21+$E$5*D21^3)*EXP(-D21)</f>
        <v>-0.53407675452420766</v>
      </c>
      <c r="I21">
        <f t="shared" si="2"/>
        <v>-6.4089210542904915</v>
      </c>
      <c r="K21">
        <f t="shared" si="3"/>
        <v>-1.1556242730340642</v>
      </c>
      <c r="M21">
        <f t="shared" si="4"/>
        <v>-1.1556242730340642</v>
      </c>
      <c r="N21" s="13">
        <f t="shared" si="5"/>
        <v>0.38632131776576051</v>
      </c>
      <c r="O21" s="13">
        <v>1</v>
      </c>
      <c r="Q21" s="16" t="s">
        <v>54</v>
      </c>
      <c r="R21" s="19">
        <f>(O7/O4)/(O8/O5)</f>
        <v>1</v>
      </c>
      <c r="S21" s="1" t="s">
        <v>55</v>
      </c>
      <c r="T21" s="1">
        <f>SQRT(L9)</f>
        <v>3.4641016151377544</v>
      </c>
      <c r="U21" s="1" t="s">
        <v>56</v>
      </c>
      <c r="V21" s="1">
        <f>R21-T21</f>
        <v>-2.4641016151377544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1.994476482591103</v>
      </c>
      <c r="H22" s="10">
        <f t="shared" si="6"/>
        <v>-1.0229560677968299</v>
      </c>
      <c r="I22">
        <f t="shared" si="2"/>
        <v>-12.275472813561958</v>
      </c>
      <c r="K22">
        <f t="shared" si="3"/>
        <v>-1.6344039847958527</v>
      </c>
      <c r="M22">
        <f t="shared" si="4"/>
        <v>-1.6344039847958527</v>
      </c>
      <c r="N22" s="13">
        <f t="shared" si="5"/>
        <v>0.37386855520244389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2.0065696142737237</v>
      </c>
      <c r="H23" s="10">
        <f t="shared" si="6"/>
        <v>-1.4912064038845751</v>
      </c>
      <c r="I23">
        <f t="shared" si="2"/>
        <v>-17.8944768466149</v>
      </c>
      <c r="K23">
        <f t="shared" si="3"/>
        <v>-2.0913175881701704</v>
      </c>
      <c r="M23">
        <f t="shared" si="4"/>
        <v>-2.0913175881701704</v>
      </c>
      <c r="N23" s="13">
        <f t="shared" si="5"/>
        <v>0.36013343350465971</v>
      </c>
      <c r="O23" s="13">
        <v>1</v>
      </c>
      <c r="Q23" s="1" t="s">
        <v>60</v>
      </c>
      <c r="R23" s="1"/>
      <c r="V23" s="1" t="s">
        <v>107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2.0186627459563442</v>
      </c>
      <c r="H24" s="10">
        <f t="shared" si="6"/>
        <v>-1.9394960802861638</v>
      </c>
      <c r="I24">
        <f t="shared" si="2"/>
        <v>-23.273952963433967</v>
      </c>
      <c r="K24">
        <f t="shared" si="3"/>
        <v>-2.527178120457279</v>
      </c>
      <c r="M24">
        <f t="shared" si="4"/>
        <v>-2.527178120457279</v>
      </c>
      <c r="N24" s="13">
        <f t="shared" si="5"/>
        <v>0.3453701803396842</v>
      </c>
      <c r="O24" s="13">
        <v>1</v>
      </c>
      <c r="Q24" s="17" t="s">
        <v>58</v>
      </c>
      <c r="R24" s="19">
        <f>O5/(O8-O5)*-B4/L9</f>
        <v>0.77072499999999999</v>
      </c>
      <c r="V24" s="15" t="str">
        <f>D3</f>
        <v>FCC</v>
      </c>
      <c r="W24" s="1" t="str">
        <f>E3</f>
        <v>Cr</v>
      </c>
      <c r="X24" t="s">
        <v>100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2.0307558776389647</v>
      </c>
      <c r="H25" s="10">
        <f t="shared" si="6"/>
        <v>-2.3684737463659267</v>
      </c>
      <c r="I25">
        <f t="shared" si="2"/>
        <v>-28.421684956391118</v>
      </c>
      <c r="K25">
        <f t="shared" si="3"/>
        <v>-2.9427689962582306</v>
      </c>
      <c r="M25">
        <f t="shared" si="4"/>
        <v>-2.9427689962582306</v>
      </c>
      <c r="N25" s="13">
        <f t="shared" si="5"/>
        <v>0.32981503404886386</v>
      </c>
      <c r="O25" s="13">
        <v>1</v>
      </c>
      <c r="Q25" s="17" t="s">
        <v>59</v>
      </c>
      <c r="R25" s="19">
        <f>O8/(O8-O5)*-B4/SQRT(L9)</f>
        <v>5.3397394346540921</v>
      </c>
      <c r="V25" s="2" t="s">
        <v>103</v>
      </c>
      <c r="W25" s="1">
        <f>(-B4/(12*PI()*B6*W26))^(1/2)</f>
        <v>0.33493407366372313</v>
      </c>
      <c r="X25" t="s">
        <v>101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2.0428490093215852</v>
      </c>
      <c r="H26" s="10">
        <f t="shared" si="6"/>
        <v>-2.7787689344115711</v>
      </c>
      <c r="I26">
        <f t="shared" si="2"/>
        <v>-33.345227212938852</v>
      </c>
      <c r="K26">
        <f t="shared" si="3"/>
        <v>-3.3388451210351136</v>
      </c>
      <c r="M26">
        <f t="shared" si="4"/>
        <v>-3.3388451210351136</v>
      </c>
      <c r="N26" s="13">
        <f t="shared" si="5"/>
        <v>0.31368533482276911</v>
      </c>
      <c r="O26" s="13">
        <v>1</v>
      </c>
      <c r="V26" s="2" t="s">
        <v>104</v>
      </c>
      <c r="W26" s="1">
        <v>1.41</v>
      </c>
      <c r="X26" t="s">
        <v>102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2.0549421410042057</v>
      </c>
      <c r="H27" s="10">
        <f t="shared" si="6"/>
        <v>-3.1709925957318958</v>
      </c>
      <c r="I27">
        <f t="shared" si="2"/>
        <v>-38.05191114878275</v>
      </c>
      <c r="K27">
        <f t="shared" si="3"/>
        <v>-3.7161339608664008</v>
      </c>
      <c r="M27">
        <f t="shared" si="4"/>
        <v>-3.7161339608664008</v>
      </c>
      <c r="N27" s="13">
        <f t="shared" si="5"/>
        <v>0.29717910798071168</v>
      </c>
      <c r="O27" s="13">
        <v>1</v>
      </c>
      <c r="Q27" s="2" t="s">
        <v>67</v>
      </c>
      <c r="R27" s="1">
        <v>2.9511489195477254</v>
      </c>
      <c r="V27" s="2" t="s">
        <v>109</v>
      </c>
      <c r="W27" s="1">
        <v>1</v>
      </c>
      <c r="X27" s="3" t="s">
        <v>110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2.0670352726868262</v>
      </c>
      <c r="H28" s="10">
        <f t="shared" si="6"/>
        <v>-3.5457376221910608</v>
      </c>
      <c r="I28">
        <f t="shared" si="2"/>
        <v>-42.548851466292732</v>
      </c>
      <c r="K28">
        <f t="shared" si="3"/>
        <v>-4.0753365701995179</v>
      </c>
      <c r="M28">
        <f t="shared" si="4"/>
        <v>-4.0753365701995179</v>
      </c>
      <c r="N28" s="13">
        <f t="shared" si="5"/>
        <v>0.28047504573166443</v>
      </c>
      <c r="O28" s="13">
        <v>1</v>
      </c>
      <c r="Q28" s="2" t="s">
        <v>3</v>
      </c>
      <c r="R28" s="1">
        <v>0.05</v>
      </c>
      <c r="V28" s="22" t="s">
        <v>105</v>
      </c>
      <c r="W28" s="1">
        <f>3*W25*(B7*W27-1)/W26</f>
        <v>0.90574725026934477</v>
      </c>
      <c r="X28" t="s">
        <v>108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2.0791284043694471</v>
      </c>
      <c r="H29" s="10">
        <f t="shared" si="6"/>
        <v>-3.9035793535656649</v>
      </c>
      <c r="I29">
        <f t="shared" si="2"/>
        <v>-46.84295224278798</v>
      </c>
      <c r="K29">
        <f t="shared" si="3"/>
        <v>-4.4171285793260679</v>
      </c>
      <c r="M29">
        <f t="shared" si="4"/>
        <v>-4.4171285793260679</v>
      </c>
      <c r="N29" s="13">
        <f t="shared" si="5"/>
        <v>0.26373280727910942</v>
      </c>
      <c r="O29" s="13">
        <v>1</v>
      </c>
      <c r="Q29" s="17" t="s">
        <v>66</v>
      </c>
      <c r="R29" s="1">
        <f>ABS( -(SQRT(R27))^3/(R27-1)-(SQRT(1/R27)^3/(1/R27-1)) + (2+6*R28))</f>
        <v>2.6290081223123707E-12</v>
      </c>
      <c r="S29" t="s">
        <v>69</v>
      </c>
      <c r="V29" s="22" t="s">
        <v>67</v>
      </c>
      <c r="W29" s="1" t="e">
        <f>((W28+SQRT(W28^2-4))/2)^2</f>
        <v>#NUM!</v>
      </c>
      <c r="X29" t="s">
        <v>112</v>
      </c>
    </row>
    <row r="30" spans="1:25" x14ac:dyDescent="0.4">
      <c r="A30" t="s">
        <v>50</v>
      </c>
      <c r="D30" s="6">
        <v>-0.78</v>
      </c>
      <c r="E30" s="7">
        <f t="shared" si="0"/>
        <v>-0.45899164975628043</v>
      </c>
      <c r="G30">
        <f t="shared" si="1"/>
        <v>2.0912215360520676</v>
      </c>
      <c r="H30" s="10">
        <f t="shared" si="6"/>
        <v>-4.245076071100911</v>
      </c>
      <c r="I30">
        <f t="shared" si="2"/>
        <v>-50.940912853210932</v>
      </c>
      <c r="K30">
        <f t="shared" si="3"/>
        <v>-4.7421611432317263</v>
      </c>
      <c r="M30">
        <f t="shared" si="4"/>
        <v>-4.7421611432317263</v>
      </c>
      <c r="N30" s="13">
        <f t="shared" si="5"/>
        <v>0.24709356893529788</v>
      </c>
      <c r="O30" s="13">
        <v>1</v>
      </c>
      <c r="V30" s="22" t="s">
        <v>22</v>
      </c>
      <c r="W30" s="1">
        <f>1/(O5*W25^2)</f>
        <v>8.7138138187411851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2.1033146677346881</v>
      </c>
      <c r="H31" s="10">
        <f t="shared" si="6"/>
        <v>-4.5707694776322425</v>
      </c>
      <c r="I31">
        <f t="shared" si="2"/>
        <v>-54.849233731586907</v>
      </c>
      <c r="K31">
        <f t="shared" si="3"/>
        <v>-5.0510618534013005</v>
      </c>
      <c r="M31">
        <f t="shared" si="4"/>
        <v>-5.0510618534013005</v>
      </c>
      <c r="N31" s="13">
        <f t="shared" si="5"/>
        <v>0.23068076622188605</v>
      </c>
      <c r="O31" s="13">
        <v>1</v>
      </c>
      <c r="Q31" t="s">
        <v>68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2.1154077994173086</v>
      </c>
      <c r="H32" s="10">
        <f t="shared" si="6"/>
        <v>-4.8811851646294322</v>
      </c>
      <c r="I32">
        <f t="shared" si="2"/>
        <v>-58.574221975553186</v>
      </c>
      <c r="K32">
        <f t="shared" si="3"/>
        <v>-5.3444356140931504</v>
      </c>
      <c r="M32">
        <f t="shared" si="4"/>
        <v>-5.3444356140931504</v>
      </c>
      <c r="N32" s="13">
        <f t="shared" si="5"/>
        <v>0.21460097892833691</v>
      </c>
      <c r="O32" s="13">
        <v>1</v>
      </c>
      <c r="Q32" s="21" t="s">
        <v>3</v>
      </c>
      <c r="R32" s="21" t="s">
        <v>67</v>
      </c>
      <c r="S32" t="s">
        <v>74</v>
      </c>
      <c r="T32" t="s">
        <v>75</v>
      </c>
      <c r="U32" t="s">
        <v>86</v>
      </c>
      <c r="V32" t="s">
        <v>84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2.1275009310999291</v>
      </c>
      <c r="H33" s="10">
        <f t="shared" si="6"/>
        <v>-5.1768330665106728</v>
      </c>
      <c r="I33">
        <f t="shared" si="2"/>
        <v>-62.121996798128073</v>
      </c>
      <c r="K33">
        <f t="shared" si="3"/>
        <v>-5.6228654845320349</v>
      </c>
      <c r="M33">
        <f t="shared" si="4"/>
        <v>-5.6228654845320349</v>
      </c>
      <c r="N33" s="13">
        <f t="shared" si="5"/>
        <v>0.19894491792598318</v>
      </c>
      <c r="O33" s="13">
        <v>1</v>
      </c>
      <c r="Q33" s="20">
        <v>0.2</v>
      </c>
      <c r="R33" s="5">
        <v>8.1167990000000003</v>
      </c>
      <c r="T33" t="s">
        <v>79</v>
      </c>
      <c r="U33" t="s">
        <v>89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2.1395940627825496</v>
      </c>
      <c r="H34" s="10">
        <f t="shared" si="6"/>
        <v>-5.4582079025652899</v>
      </c>
      <c r="I34">
        <f t="shared" si="2"/>
        <v>-65.498494830783471</v>
      </c>
      <c r="K34">
        <f t="shared" si="3"/>
        <v>-5.8869134884083891</v>
      </c>
      <c r="M34">
        <f t="shared" si="4"/>
        <v>-5.8869134884083891</v>
      </c>
      <c r="N34" s="13">
        <f t="shared" si="5"/>
        <v>0.18378847933307493</v>
      </c>
      <c r="O34" s="13">
        <v>1</v>
      </c>
      <c r="Q34" s="1">
        <v>0.15</v>
      </c>
      <c r="R34" s="5">
        <v>6.25</v>
      </c>
      <c r="T34" t="s">
        <v>79</v>
      </c>
      <c r="U34" t="s">
        <v>90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2.1516871944651705</v>
      </c>
      <c r="H35" s="10">
        <f t="shared" si="6"/>
        <v>-5.725789606814768</v>
      </c>
      <c r="I35">
        <f t="shared" si="2"/>
        <v>-68.709475281777216</v>
      </c>
      <c r="K35">
        <f t="shared" si="3"/>
        <v>-6.1371213920123679</v>
      </c>
      <c r="M35">
        <f t="shared" si="4"/>
        <v>-6.1371213920123679</v>
      </c>
      <c r="N35" s="13">
        <f t="shared" si="5"/>
        <v>0.16919383751384451</v>
      </c>
      <c r="O35" s="13">
        <v>1</v>
      </c>
      <c r="Q35" s="20">
        <v>0.1</v>
      </c>
      <c r="R35" s="5">
        <v>4.5397220000000003</v>
      </c>
      <c r="U35" t="s">
        <v>98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2.163780326147791</v>
      </c>
      <c r="H36" s="10">
        <f t="shared" si="6"/>
        <v>-5.9800437461332701</v>
      </c>
      <c r="I36">
        <f t="shared" si="2"/>
        <v>-71.760524953599244</v>
      </c>
      <c r="K36">
        <f t="shared" si="3"/>
        <v>-6.3740114522759583</v>
      </c>
      <c r="M36">
        <f t="shared" si="4"/>
        <v>-6.3740114522759583</v>
      </c>
      <c r="N36" s="13">
        <f t="shared" si="5"/>
        <v>0.15521055348333157</v>
      </c>
      <c r="O36" s="13">
        <v>1</v>
      </c>
      <c r="Q36" s="1">
        <v>9.5000000000000001E-2</v>
      </c>
      <c r="R36" s="5">
        <v>4.3764019999999997</v>
      </c>
      <c r="U36" t="s">
        <v>95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2.1758734578304115</v>
      </c>
      <c r="H37" s="10">
        <f t="shared" si="6"/>
        <v>-6.2214219269403692</v>
      </c>
      <c r="I37">
        <f t="shared" si="2"/>
        <v>-74.657063123284431</v>
      </c>
      <c r="K37">
        <f t="shared" si="3"/>
        <v>-6.5980871359413342</v>
      </c>
      <c r="M37">
        <f t="shared" si="4"/>
        <v>-6.5980871359413342</v>
      </c>
      <c r="N37" s="13">
        <f t="shared" si="5"/>
        <v>0.14187667967174064</v>
      </c>
      <c r="O37" s="13">
        <v>1</v>
      </c>
      <c r="Q37" s="1">
        <v>0.09</v>
      </c>
      <c r="R37" s="5">
        <v>4.21</v>
      </c>
      <c r="U37" t="s">
        <v>91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2.187966589513032</v>
      </c>
      <c r="H38" s="10">
        <f t="shared" si="6"/>
        <v>-6.4503621907706377</v>
      </c>
      <c r="I38">
        <f t="shared" si="2"/>
        <v>-77.404346289247655</v>
      </c>
      <c r="K38">
        <f t="shared" si="3"/>
        <v>-6.8098338110231182</v>
      </c>
      <c r="M38">
        <f t="shared" si="4"/>
        <v>-6.8098338110231182</v>
      </c>
      <c r="N38" s="13">
        <f t="shared" si="5"/>
        <v>0.12921984576694362</v>
      </c>
      <c r="O38" s="13">
        <v>1</v>
      </c>
      <c r="Q38" s="1">
        <v>8.5000000000000006E-2</v>
      </c>
      <c r="R38" s="5">
        <v>4.0533929999999998</v>
      </c>
      <c r="U38" t="s">
        <v>94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2.2000597211956525</v>
      </c>
      <c r="H39" s="10">
        <f t="shared" si="6"/>
        <v>-6.667289399016707</v>
      </c>
      <c r="I39">
        <f t="shared" si="2"/>
        <v>-80.007472788200488</v>
      </c>
      <c r="K39">
        <f t="shared" si="3"/>
        <v>-7.0097194116825676</v>
      </c>
      <c r="M39">
        <f t="shared" si="4"/>
        <v>-7.0097194116825676</v>
      </c>
      <c r="N39" s="13">
        <f t="shared" si="5"/>
        <v>0.11725831357434145</v>
      </c>
      <c r="O39" s="13">
        <v>1</v>
      </c>
      <c r="Q39" s="1">
        <v>0.08</v>
      </c>
      <c r="R39" s="5">
        <v>3.89</v>
      </c>
      <c r="U39" t="s">
        <v>72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2.212152852878273</v>
      </c>
      <c r="H40" s="10">
        <f t="shared" si="6"/>
        <v>-6.8726156071347173</v>
      </c>
      <c r="I40">
        <f t="shared" si="2"/>
        <v>-82.471387285616601</v>
      </c>
      <c r="K40">
        <f t="shared" si="3"/>
        <v>-7.198195077584753</v>
      </c>
      <c r="M40">
        <f t="shared" si="4"/>
        <v>-7.198195077584753</v>
      </c>
      <c r="N40" s="13">
        <f t="shared" si="5"/>
        <v>0.10600199157852565</v>
      </c>
      <c r="O40" s="13">
        <v>1</v>
      </c>
      <c r="Q40" s="1">
        <v>7.4999999999999997E-2</v>
      </c>
      <c r="R40" s="5">
        <v>3.7347440000000001</v>
      </c>
      <c r="T40" t="s">
        <v>80</v>
      </c>
      <c r="U40" t="s">
        <v>97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2.224245984560894</v>
      </c>
      <c r="H41" s="10">
        <f t="shared" si="6"/>
        <v>-7.0667404285934756</v>
      </c>
      <c r="I41">
        <f t="shared" si="2"/>
        <v>-84.800885143121704</v>
      </c>
      <c r="K41">
        <f t="shared" si="3"/>
        <v>-7.3756957687647642</v>
      </c>
      <c r="M41">
        <f t="shared" si="4"/>
        <v>-7.3756957687647642</v>
      </c>
      <c r="N41" s="13">
        <f t="shared" si="5"/>
        <v>9.5453402220356628E-2</v>
      </c>
      <c r="O41" s="13">
        <v>1</v>
      </c>
      <c r="Q41" s="1">
        <v>7.0000000000000007E-2</v>
      </c>
      <c r="R41" s="5">
        <v>3.58</v>
      </c>
      <c r="S41" t="s">
        <v>71</v>
      </c>
      <c r="T41" t="s">
        <v>80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2.2363391162435144</v>
      </c>
      <c r="H42" s="10">
        <f t="shared" si="6"/>
        <v>-7.2500513888413556</v>
      </c>
      <c r="I42">
        <f t="shared" si="2"/>
        <v>-87.000616666096263</v>
      </c>
      <c r="K42">
        <f t="shared" si="3"/>
        <v>-7.5426408569861572</v>
      </c>
      <c r="M42">
        <f t="shared" si="4"/>
        <v>-7.5426408569861572</v>
      </c>
      <c r="N42" s="13">
        <f t="shared" si="5"/>
        <v>8.5608596869257855E-2</v>
      </c>
      <c r="O42" s="13">
        <v>1</v>
      </c>
      <c r="Q42" s="1">
        <v>6.5000000000000002E-2</v>
      </c>
      <c r="R42" s="5">
        <v>3.4196749999999998</v>
      </c>
      <c r="U42" t="s">
        <v>96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2.2484322479261349</v>
      </c>
      <c r="H43" s="10">
        <f t="shared" si="6"/>
        <v>-7.4229242695577042</v>
      </c>
      <c r="I43">
        <f t="shared" si="2"/>
        <v>-89.075091234692451</v>
      </c>
      <c r="K43">
        <f t="shared" si="3"/>
        <v>-7.6994346945332452</v>
      </c>
      <c r="M43">
        <f t="shared" si="4"/>
        <v>-7.6994346945332452</v>
      </c>
      <c r="N43" s="13">
        <f t="shared" si="5"/>
        <v>7.6458015120154293E-2</v>
      </c>
      <c r="O43" s="13">
        <v>1</v>
      </c>
      <c r="Q43" s="1">
        <v>0.06</v>
      </c>
      <c r="R43" s="5">
        <v>3.26</v>
      </c>
      <c r="T43" t="s">
        <v>81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2.2605253796087554</v>
      </c>
      <c r="H44" s="10">
        <f t="shared" si="6"/>
        <v>-7.5857234434486482</v>
      </c>
      <c r="I44">
        <f t="shared" si="2"/>
        <v>-91.028681321383772</v>
      </c>
      <c r="K44">
        <f t="shared" si="3"/>
        <v>-7.846467161339973</v>
      </c>
      <c r="M44">
        <f t="shared" si="4"/>
        <v>-7.846467161339973</v>
      </c>
      <c r="N44" s="13">
        <f t="shared" si="5"/>
        <v>6.7987286419790766E-2</v>
      </c>
      <c r="O44" s="13">
        <v>1</v>
      </c>
      <c r="Q44" s="1">
        <v>5.5E-2</v>
      </c>
      <c r="R44" s="5">
        <v>3.1070509999999998</v>
      </c>
      <c r="T44" t="s">
        <v>72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2.2726185112913759</v>
      </c>
      <c r="H45" s="10">
        <f t="shared" si="6"/>
        <v>-7.7388021998402907</v>
      </c>
      <c r="I45">
        <f t="shared" si="2"/>
        <v>-92.865626398083492</v>
      </c>
      <c r="K45">
        <f t="shared" si="3"/>
        <v>-7.9841141913200104</v>
      </c>
      <c r="M45">
        <f t="shared" si="4"/>
        <v>-7.9841141913200104</v>
      </c>
      <c r="N45" s="13">
        <f t="shared" si="5"/>
        <v>6.0177973163746075E-2</v>
      </c>
      <c r="O45" s="13">
        <v>1</v>
      </c>
      <c r="Q45" s="1">
        <v>0.05</v>
      </c>
      <c r="R45" s="5">
        <v>2.95</v>
      </c>
      <c r="S45" t="s">
        <v>73</v>
      </c>
      <c r="U45" t="s">
        <v>92</v>
      </c>
      <c r="V45" t="s">
        <v>85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2.2847116429739964</v>
      </c>
      <c r="H46" s="10">
        <f t="shared" si="6"/>
        <v>-7.8825030613157283</v>
      </c>
      <c r="I46">
        <f t="shared" si="2"/>
        <v>-94.590036735788743</v>
      </c>
      <c r="K46">
        <f t="shared" si="3"/>
        <v>-8.1127382787269298</v>
      </c>
      <c r="M46">
        <f t="shared" si="4"/>
        <v>-8.1127382787269298</v>
      </c>
      <c r="N46" s="13">
        <f t="shared" si="5"/>
        <v>5.3008255336383203E-2</v>
      </c>
      <c r="O46" s="13">
        <v>1</v>
      </c>
      <c r="Q46" s="1">
        <v>4.4999999999999998E-2</v>
      </c>
      <c r="R46" s="5">
        <v>2.7951359999999998</v>
      </c>
      <c r="T46" t="s">
        <v>82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2.2968047746566169</v>
      </c>
      <c r="H47" s="10">
        <f t="shared" si="6"/>
        <v>-8.0171580916358192</v>
      </c>
      <c r="I47">
        <f t="shared" si="2"/>
        <v>-96.205897099629823</v>
      </c>
      <c r="K47">
        <f t="shared" si="3"/>
        <v>-8.2326889653386921</v>
      </c>
      <c r="M47">
        <f t="shared" si="4"/>
        <v>-8.2326889653386921</v>
      </c>
      <c r="N47" s="13">
        <f t="shared" si="5"/>
        <v>4.6453557519123764E-2</v>
      </c>
      <c r="O47" s="13">
        <v>1</v>
      </c>
      <c r="Q47" s="1">
        <v>0.04</v>
      </c>
      <c r="R47" s="5">
        <v>2.64</v>
      </c>
      <c r="T47" t="s">
        <v>82</v>
      </c>
      <c r="U47" t="s">
        <v>93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2.3088979063392383</v>
      </c>
      <c r="H48" s="10">
        <f t="shared" si="6"/>
        <v>-8.1430891951773798</v>
      </c>
      <c r="I48">
        <f t="shared" si="2"/>
        <v>-97.717070342128551</v>
      </c>
      <c r="K48">
        <f t="shared" si="3"/>
        <v>-8.3443033092279144</v>
      </c>
      <c r="M48">
        <f t="shared" si="4"/>
        <v>-8.3443033092279144</v>
      </c>
      <c r="N48" s="13">
        <f t="shared" si="5"/>
        <v>4.0487119693141539E-2</v>
      </c>
      <c r="O48" s="13">
        <v>1</v>
      </c>
      <c r="Q48" s="1">
        <v>3.5000000000000003E-2</v>
      </c>
      <c r="R48" s="5">
        <v>2.4810439999999998</v>
      </c>
      <c r="U48" t="s">
        <v>88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2.3209910380218588</v>
      </c>
      <c r="H49" s="10">
        <f t="shared" si="6"/>
        <v>-8.2606084081162638</v>
      </c>
      <c r="I49">
        <f t="shared" si="2"/>
        <v>-99.127300897395173</v>
      </c>
      <c r="K49">
        <f t="shared" si="3"/>
        <v>-8.4479063358474242</v>
      </c>
      <c r="M49">
        <f t="shared" si="4"/>
        <v>-8.4479063358474242</v>
      </c>
      <c r="N49" s="13">
        <f t="shared" si="5"/>
        <v>3.5080513732386978E-2</v>
      </c>
      <c r="O49" s="13">
        <v>1</v>
      </c>
      <c r="Q49" s="1">
        <v>0.03</v>
      </c>
      <c r="R49" s="5">
        <v>2.3199999999999998</v>
      </c>
      <c r="T49" t="s">
        <v>83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2.3330841697044793</v>
      </c>
      <c r="H50" s="10">
        <f t="shared" si="6"/>
        <v>-8.3700181815769916</v>
      </c>
      <c r="I50">
        <f t="shared" si="2"/>
        <v>-100.4402181789239</v>
      </c>
      <c r="K50">
        <f t="shared" si="3"/>
        <v>-8.5438114721307947</v>
      </c>
      <c r="M50">
        <f t="shared" si="4"/>
        <v>-8.5438114721307947</v>
      </c>
      <c r="N50" s="13">
        <f t="shared" si="5"/>
        <v>3.0204107841518626E-2</v>
      </c>
      <c r="O50" s="13">
        <v>1</v>
      </c>
      <c r="Q50" s="1">
        <v>2.5000000000000001E-2</v>
      </c>
      <c r="R50" s="5">
        <v>2.159411</v>
      </c>
      <c r="U50" t="s">
        <v>87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2.3451773013870998</v>
      </c>
      <c r="H51" s="10">
        <f t="shared" si="6"/>
        <v>-8.4716116569645319</v>
      </c>
      <c r="I51">
        <f t="shared" si="2"/>
        <v>-101.65933988357438</v>
      </c>
      <c r="K51">
        <f t="shared" si="3"/>
        <v>-8.6323209642783603</v>
      </c>
      <c r="M51">
        <f t="shared" si="4"/>
        <v>-8.6323209642783603</v>
      </c>
      <c r="N51" s="13">
        <f t="shared" si="5"/>
        <v>2.5827481457290531E-2</v>
      </c>
      <c r="O51" s="13">
        <v>1</v>
      </c>
      <c r="Q51" s="1">
        <v>0.02</v>
      </c>
      <c r="R51" s="5">
        <v>1.99</v>
      </c>
      <c r="T51" t="s">
        <v>77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2.3572704330697207</v>
      </c>
      <c r="H52" s="10">
        <f t="shared" si="6"/>
        <v>-8.5656729336883881</v>
      </c>
      <c r="I52">
        <f t="shared" si="2"/>
        <v>-102.78807520426065</v>
      </c>
      <c r="K52">
        <f t="shared" si="3"/>
        <v>-8.7137262798717501</v>
      </c>
      <c r="M52">
        <f t="shared" si="4"/>
        <v>-8.7137262798717501</v>
      </c>
      <c r="N52" s="13">
        <f t="shared" si="5"/>
        <v>2.1919793316090421E-2</v>
      </c>
      <c r="O52" s="13">
        <v>1</v>
      </c>
      <c r="Q52" s="1">
        <v>1.4999999999999999E-2</v>
      </c>
      <c r="R52" s="5">
        <v>1.818065</v>
      </c>
      <c r="T52" t="s">
        <v>71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2.3693635647523412</v>
      </c>
      <c r="H53" s="10">
        <f t="shared" si="6"/>
        <v>-8.6524773294834851</v>
      </c>
      <c r="I53">
        <f t="shared" si="2"/>
        <v>-103.82972795380182</v>
      </c>
      <c r="K53">
        <f t="shared" si="3"/>
        <v>-8.7883084949333643</v>
      </c>
      <c r="M53">
        <f t="shared" si="4"/>
        <v>-8.7883084949333643</v>
      </c>
      <c r="N53" s="13">
        <f t="shared" si="5"/>
        <v>1.8450105507472447E-2</v>
      </c>
      <c r="O53" s="13">
        <v>1</v>
      </c>
      <c r="Q53" s="1">
        <v>0.01</v>
      </c>
      <c r="R53" s="5">
        <v>1.63</v>
      </c>
      <c r="T53" t="s">
        <v>78</v>
      </c>
      <c r="U53" t="s">
        <v>89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2.3814566964349617</v>
      </c>
      <c r="H54" s="10">
        <f t="shared" si="6"/>
        <v>-8.7322916335270264</v>
      </c>
      <c r="I54">
        <f t="shared" si="2"/>
        <v>-104.78749960232432</v>
      </c>
      <c r="K54">
        <f t="shared" si="3"/>
        <v>-8.8563386665217863</v>
      </c>
      <c r="M54">
        <f t="shared" si="4"/>
        <v>-8.8563386665217863</v>
      </c>
      <c r="N54" s="13">
        <f t="shared" si="5"/>
        <v>1.5387666394803034E-2</v>
      </c>
      <c r="O54" s="13">
        <v>1</v>
      </c>
      <c r="Q54" s="1">
        <v>5.0000000000000001E-3</v>
      </c>
      <c r="R54" s="5">
        <v>1.41</v>
      </c>
      <c r="T54" t="s">
        <v>76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2.3935498281175822</v>
      </c>
      <c r="H55" s="10">
        <f t="shared" si="6"/>
        <v>-8.8053743525452486</v>
      </c>
      <c r="I55">
        <f t="shared" si="2"/>
        <v>-105.66449223054298</v>
      </c>
      <c r="K55">
        <f t="shared" si="3"/>
        <v>-8.9180781914302116</v>
      </c>
      <c r="M55">
        <f t="shared" si="4"/>
        <v>-8.9180781914302116</v>
      </c>
      <c r="N55" s="13">
        <f t="shared" si="5"/>
        <v>1.2702155299407708E-2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2.4056429598002027</v>
      </c>
      <c r="H56" s="10">
        <f t="shared" si="6"/>
        <v>-8.8719759500988751</v>
      </c>
      <c r="I56">
        <f t="shared" si="2"/>
        <v>-106.4637114011865</v>
      </c>
      <c r="K56">
        <f t="shared" si="3"/>
        <v>-8.973779151531236</v>
      </c>
      <c r="M56">
        <f t="shared" si="4"/>
        <v>-8.973779151531236</v>
      </c>
      <c r="N56" s="13">
        <f t="shared" si="5"/>
        <v>1.0363891821877844E-2</v>
      </c>
      <c r="O56" s="13">
        <v>1</v>
      </c>
      <c r="Q56" t="s">
        <v>70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2.4177360914828232</v>
      </c>
      <c r="H57" s="10">
        <f t="shared" si="6"/>
        <v>-8.9323390792311059</v>
      </c>
      <c r="I57">
        <f t="shared" si="2"/>
        <v>-107.18806895077327</v>
      </c>
      <c r="K57">
        <f t="shared" si="3"/>
        <v>-9.0236846462895492</v>
      </c>
      <c r="M57">
        <f t="shared" si="4"/>
        <v>-9.0236846462895492</v>
      </c>
      <c r="N57" s="13">
        <f t="shared" si="5"/>
        <v>8.3440126212285665E-3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2.4298292231654441</v>
      </c>
      <c r="H58" s="10">
        <f t="shared" si="6"/>
        <v>-8.9866988086571364</v>
      </c>
      <c r="I58">
        <f t="shared" si="2"/>
        <v>-107.84038570388563</v>
      </c>
      <c r="K58">
        <f t="shared" si="3"/>
        <v>-9.0680291129424546</v>
      </c>
      <c r="M58">
        <f t="shared" si="4"/>
        <v>-9.0680291129424546</v>
      </c>
      <c r="N58" s="13">
        <f t="shared" si="5"/>
        <v>6.614618395142444E-3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2.4419223548480646</v>
      </c>
      <c r="H59" s="10">
        <f t="shared" si="6"/>
        <v>-9.0352828426694902</v>
      </c>
      <c r="I59">
        <f t="shared" si="2"/>
        <v>-108.42339411203389</v>
      </c>
      <c r="K59">
        <f t="shared" si="3"/>
        <v>-9.1070386348281112</v>
      </c>
      <c r="M59">
        <f t="shared" si="4"/>
        <v>-9.1070386348281112</v>
      </c>
      <c r="N59" s="13">
        <f t="shared" si="5"/>
        <v>5.1488937083112056E-3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2.4540154865306851</v>
      </c>
      <c r="H60" s="10">
        <f t="shared" si="6"/>
        <v>-9.0783117349288389</v>
      </c>
      <c r="I60">
        <f t="shared" si="2"/>
        <v>-108.93974081914607</v>
      </c>
      <c r="K60">
        <f t="shared" si="3"/>
        <v>-9.1409312383213681</v>
      </c>
      <c r="M60">
        <f t="shared" si="4"/>
        <v>-9.1409312383213681</v>
      </c>
      <c r="N60" s="13">
        <f t="shared" si="5"/>
        <v>3.9212022051269757E-3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2.4661086182133056</v>
      </c>
      <c r="H61" s="10">
        <f t="shared" si="6"/>
        <v>-9.1159990963054653</v>
      </c>
      <c r="I61">
        <f t="shared" si="2"/>
        <v>-109.39198915566558</v>
      </c>
      <c r="K61">
        <f t="shared" si="3"/>
        <v>-9.1699171788188689</v>
      </c>
      <c r="M61">
        <f t="shared" si="4"/>
        <v>-9.1699171788188689</v>
      </c>
      <c r="N61" s="13">
        <f t="shared" si="5"/>
        <v>2.9071596219221963E-3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2.4782017498959261</v>
      </c>
      <c r="H62" s="10">
        <f t="shared" si="6"/>
        <v>-9.1485517969322743</v>
      </c>
      <c r="I62">
        <f t="shared" si="2"/>
        <v>-109.78262156318729</v>
      </c>
      <c r="K62">
        <f t="shared" si="3"/>
        <v>-9.194199216196802</v>
      </c>
      <c r="M62">
        <f t="shared" si="4"/>
        <v>-9.194199216196802</v>
      </c>
      <c r="N62" s="13">
        <f t="shared" si="5"/>
        <v>2.0836868855115798E-3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2.4902948815785466</v>
      </c>
      <c r="H63" s="10">
        <f t="shared" si="6"/>
        <v>-9.1761701626258798</v>
      </c>
      <c r="I63">
        <f t="shared" si="2"/>
        <v>-110.11404195151056</v>
      </c>
      <c r="K63">
        <f t="shared" si="3"/>
        <v>-9.2139728801478711</v>
      </c>
      <c r="M63">
        <f t="shared" si="4"/>
        <v>-9.2139728801478711</v>
      </c>
      <c r="N63" s="13">
        <f t="shared" si="5"/>
        <v>1.4290454520474657E-3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2.5023880132611671</v>
      </c>
      <c r="H64" s="10">
        <f t="shared" si="6"/>
        <v>-9.1990481658282039</v>
      </c>
      <c r="I64">
        <f t="shared" si="2"/>
        <v>-110.38857798993845</v>
      </c>
      <c r="K64">
        <f t="shared" si="3"/>
        <v>-9.2294267257872296</v>
      </c>
      <c r="M64">
        <f t="shared" si="4"/>
        <v>-9.2294267257872296</v>
      </c>
      <c r="N64" s="13">
        <f t="shared" si="5"/>
        <v>9.2285690518411397E-4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2.514481144943788</v>
      </c>
      <c r="H65" s="10">
        <f t="shared" si="6"/>
        <v>-9.2173736112170666</v>
      </c>
      <c r="I65">
        <f t="shared" si="2"/>
        <v>-110.6084833346048</v>
      </c>
      <c r="K65">
        <f t="shared" si="3"/>
        <v>-9.2407425799017506</v>
      </c>
      <c r="M65">
        <f t="shared" si="4"/>
        <v>-9.2407425799017506</v>
      </c>
      <c r="N65" s="13">
        <f t="shared" si="5"/>
        <v>5.4610869738574508E-4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2.5265742766264085</v>
      </c>
      <c r="H66" s="10">
        <f t="shared" si="6"/>
        <v>-9.2313283161301598</v>
      </c>
      <c r="I66">
        <f t="shared" si="2"/>
        <v>-110.77593979356192</v>
      </c>
      <c r="K66">
        <f t="shared" si="3"/>
        <v>-9.2480957782017512</v>
      </c>
      <c r="M66">
        <f t="shared" si="4"/>
        <v>-9.2480957782017512</v>
      </c>
      <c r="N66" s="13">
        <f t="shared" si="5"/>
        <v>2.8114778432225648E-4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2.538667408309029</v>
      </c>
      <c r="H67" s="10">
        <f t="shared" si="6"/>
        <v>-9.2410882859431371</v>
      </c>
      <c r="I67">
        <f t="shared" si="2"/>
        <v>-110.89305943131765</v>
      </c>
      <c r="K67">
        <f t="shared" si="3"/>
        <v>-9.2516553939198207</v>
      </c>
      <c r="M67">
        <f t="shared" si="4"/>
        <v>-9.2516553939198207</v>
      </c>
      <c r="N67" s="13">
        <f t="shared" si="5"/>
        <v>1.116637709908899E-4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2.5507605399916495</v>
      </c>
      <c r="H68" s="10">
        <f t="shared" si="6"/>
        <v>-9.246823884538701</v>
      </c>
      <c r="I68">
        <f t="shared" si="2"/>
        <v>-110.96188661446442</v>
      </c>
      <c r="K68">
        <f t="shared" si="3"/>
        <v>-9.2515844580876934</v>
      </c>
      <c r="M68">
        <f t="shared" si="4"/>
        <v>-9.2515844580876934</v>
      </c>
      <c r="N68" s="13">
        <f t="shared" si="5"/>
        <v>0.22663060515366068</v>
      </c>
      <c r="O68" s="13">
        <v>10000</v>
      </c>
    </row>
    <row r="69" spans="3:16" x14ac:dyDescent="0.4">
      <c r="C69" s="56" t="s">
        <v>44</v>
      </c>
      <c r="D69" s="57">
        <v>0</v>
      </c>
      <c r="E69" s="58">
        <f t="shared" si="0"/>
        <v>-1</v>
      </c>
      <c r="F69" s="59"/>
      <c r="G69" s="59">
        <f t="shared" si="1"/>
        <v>2.5628536716742696</v>
      </c>
      <c r="H69" s="60">
        <f t="shared" si="6"/>
        <v>-9.2486999999999995</v>
      </c>
      <c r="I69" s="59">
        <f t="shared" si="2"/>
        <v>-110.98439999999999</v>
      </c>
      <c r="J69" s="59"/>
      <c r="K69">
        <f t="shared" si="3"/>
        <v>-9.2480401718086682</v>
      </c>
      <c r="M69">
        <f t="shared" si="4"/>
        <v>-9.2480401718086682</v>
      </c>
      <c r="N69" s="61">
        <f t="shared" si="5"/>
        <v>4.3537324207547868E-3</v>
      </c>
      <c r="O69" s="61">
        <v>10000</v>
      </c>
      <c r="P69" s="62" t="s">
        <v>45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2.5749468033568901</v>
      </c>
      <c r="H70" s="10">
        <f t="shared" si="6"/>
        <v>-9.2468762056581308</v>
      </c>
      <c r="I70">
        <f t="shared" si="2"/>
        <v>-110.96251446789756</v>
      </c>
      <c r="K70">
        <f t="shared" si="3"/>
        <v>-9.2411741108305421</v>
      </c>
      <c r="M70">
        <f t="shared" si="4"/>
        <v>-9.2411741108305421</v>
      </c>
      <c r="N70" s="13">
        <f t="shared" si="5"/>
        <v>0.32513885422814559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2.5870399350395106</v>
      </c>
      <c r="H71" s="10">
        <f t="shared" si="6"/>
        <v>-9.2415069166200166</v>
      </c>
      <c r="I71">
        <f t="shared" si="2"/>
        <v>-110.89808299944019</v>
      </c>
      <c r="K71">
        <f t="shared" si="3"/>
        <v>-9.231132422711827</v>
      </c>
      <c r="M71">
        <f t="shared" si="4"/>
        <v>-9.231132422711827</v>
      </c>
      <c r="N71" s="13">
        <f t="shared" si="5"/>
        <v>1.0763012385106237E-4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2.5991330667221311</v>
      </c>
      <c r="H72" s="10">
        <f t="shared" si="6"/>
        <v>-9.2327415418996601</v>
      </c>
      <c r="I72">
        <f t="shared" si="2"/>
        <v>-110.79289850279592</v>
      </c>
      <c r="K72">
        <f t="shared" si="3"/>
        <v>-9.2180560168621781</v>
      </c>
      <c r="M72">
        <f t="shared" si="4"/>
        <v>-9.2180560168621781</v>
      </c>
      <c r="N72" s="13">
        <f t="shared" si="5"/>
        <v>2.1566464562651055E-4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2.611226198404752</v>
      </c>
      <c r="H73" s="10">
        <f t="shared" si="6"/>
        <v>-9.2207246322724767</v>
      </c>
      <c r="I73">
        <f t="shared" si="2"/>
        <v>-110.64869558726971</v>
      </c>
      <c r="K73">
        <f t="shared" si="3"/>
        <v>-9.2020807477269493</v>
      </c>
      <c r="M73">
        <f t="shared" si="4"/>
        <v>-9.2020807477269493</v>
      </c>
      <c r="N73" s="13">
        <f t="shared" si="5"/>
        <v>3.4759443094695749E-4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2.6233193300873725</v>
      </c>
      <c r="H74" s="10">
        <f t="shared" si="6"/>
        <v>-9.205596023969207</v>
      </c>
      <c r="I74">
        <f t="shared" si="2"/>
        <v>-110.46715228763048</v>
      </c>
      <c r="K74">
        <f t="shared" si="3"/>
        <v>-9.1833375913751265</v>
      </c>
      <c r="M74">
        <f t="shared" si="4"/>
        <v>-9.1833375913751265</v>
      </c>
      <c r="N74" s="13">
        <f t="shared" si="5"/>
        <v>4.9543782154522274E-4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2.635412461769993</v>
      </c>
      <c r="H75" s="10">
        <f t="shared" si="6"/>
        <v>-9.1874909783228276</v>
      </c>
      <c r="I75">
        <f t="shared" si="2"/>
        <v>-110.24989173987393</v>
      </c>
      <c r="K75">
        <f t="shared" si="3"/>
        <v>-9.161952815739328</v>
      </c>
      <c r="M75">
        <f t="shared" si="4"/>
        <v>-9.161952815739328</v>
      </c>
      <c r="N75" s="13">
        <f t="shared" si="5"/>
        <v>6.5219774814125964E-4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2.6475055934526135</v>
      </c>
      <c r="H76" s="10">
        <f t="shared" si="6"/>
        <v>-9.166540317478896</v>
      </c>
      <c r="I76">
        <f t="shared" si="2"/>
        <v>-109.99848380974674</v>
      </c>
      <c r="K76">
        <f t="shared" si="3"/>
        <v>-9.1380481447470689</v>
      </c>
      <c r="M76">
        <f t="shared" si="4"/>
        <v>-9.1380481447470689</v>
      </c>
      <c r="N76" s="13">
        <f t="shared" si="5"/>
        <v>8.1180390698026752E-4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2.659598725135234</v>
      </c>
      <c r="H77" s="10">
        <f t="shared" si="6"/>
        <v>-9.1428705562767476</v>
      </c>
      <c r="I77">
        <f t="shared" si="2"/>
        <v>-109.71444667532097</v>
      </c>
      <c r="K77">
        <f t="shared" si="3"/>
        <v>-9.1117409165727494</v>
      </c>
      <c r="M77">
        <f t="shared" si="4"/>
        <v>-9.1117409165727494</v>
      </c>
      <c r="N77" s="13">
        <f t="shared" si="5"/>
        <v>9.6905446810073993E-4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2.6716918568178545</v>
      </c>
      <c r="H78" s="10">
        <f t="shared" si="6"/>
        <v>-9.1166040304061831</v>
      </c>
      <c r="I78">
        <f t="shared" si="2"/>
        <v>-109.3992483648742</v>
      </c>
      <c r="K78">
        <f t="shared" si="3"/>
        <v>-9.0831442362309751</v>
      </c>
      <c r="M78">
        <f t="shared" si="4"/>
        <v>-9.0831442362309751</v>
      </c>
      <c r="N78" s="13">
        <f t="shared" si="5"/>
        <v>1.1195578262472796E-3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2.6837849885004754</v>
      </c>
      <c r="H79" s="10">
        <f t="shared" si="6"/>
        <v>-9.0878590209414263</v>
      </c>
      <c r="I79">
        <f t="shared" si="2"/>
        <v>-109.05430825129712</v>
      </c>
      <c r="K79">
        <f t="shared" si="3"/>
        <v>-9.052367122722961</v>
      </c>
      <c r="M79">
        <f t="shared" si="4"/>
        <v>-9.052367122722961</v>
      </c>
      <c r="N79" s="13">
        <f t="shared" si="5"/>
        <v>1.259674839149902E-3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2.6958781201830959</v>
      </c>
      <c r="H80" s="10">
        <f t="shared" si="6"/>
        <v>-9.0567498753514784</v>
      </c>
      <c r="I80">
        <f t="shared" si="2"/>
        <v>-108.68099850421774</v>
      </c>
      <c r="K80">
        <f t="shared" si="3"/>
        <v>-9.0195146509396835</v>
      </c>
      <c r="M80">
        <f t="shared" si="4"/>
        <v>-9.0195146509396835</v>
      </c>
      <c r="N80" s="13">
        <f t="shared" si="5"/>
        <v>1.3864619369967218E-3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2.7079712518657164</v>
      </c>
      <c r="H81" s="10">
        <f t="shared" si="6"/>
        <v>-9.0233871250833015</v>
      </c>
      <c r="I81">
        <f t="shared" si="2"/>
        <v>-108.28064550099961</v>
      </c>
      <c r="K81">
        <f t="shared" si="3"/>
        <v>-8.9846880885171636</v>
      </c>
      <c r="M81">
        <f t="shared" si="4"/>
        <v>-8.9846880885171636</v>
      </c>
      <c r="N81" s="13">
        <f t="shared" si="5"/>
        <v>1.497615431147281E-3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2.7200643835483369</v>
      </c>
      <c r="H82" s="10">
        <f t="shared" si="6"/>
        <v>-8.9878775998117177</v>
      </c>
      <c r="I82">
        <f t="shared" si="2"/>
        <v>-107.85453119774061</v>
      </c>
      <c r="K82">
        <f t="shared" si="3"/>
        <v>-8.947985027831864</v>
      </c>
      <c r="M82">
        <f t="shared" si="4"/>
        <v>-8.947985027831864</v>
      </c>
      <c r="N82" s="13">
        <f t="shared" si="5"/>
        <v>1.591417299167812E-3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si="1"/>
        <v>2.7321575152309574</v>
      </c>
      <c r="H83" s="10">
        <f t="shared" si="6"/>
        <v>-8.9503245384474024</v>
      </c>
      <c r="I83">
        <f t="shared" si="2"/>
        <v>-107.40389446136882</v>
      </c>
      <c r="K83">
        <f t="shared" si="3"/>
        <v>-8.9094995133167014</v>
      </c>
      <c r="M83">
        <f t="shared" si="4"/>
        <v>-8.9094995133167014</v>
      </c>
      <c r="N83" s="13">
        <f t="shared" si="5"/>
        <v>1.6666826769223652E-3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ref="G84:G147" si="8">$E$11*(D84/$E$12+1)</f>
        <v>2.7442506469135779</v>
      </c>
      <c r="H84" s="10">
        <f t="shared" si="6"/>
        <v>-8.9108276969918663</v>
      </c>
      <c r="I84">
        <f t="shared" ref="I84:I147" si="9">H84*$E$6</f>
        <v>-106.9299323639024</v>
      </c>
      <c r="K84">
        <f t="shared" ref="K84:K147" si="10">$L$9*$L$4*EXP(-$L$7*$O$6*(G84/$O$6-1))+6*$L$4*EXP(-$L$7*$O$6*(SQRT(2)*G84/$O$6-1))+24*$L$4*EXP(-$L$7*$O$6*(SQRT(3)*G84/$O$6-1))+12*$L$4*EXP(-$L$7*$O$6*(SQRT(4)*G84/$O$6-1))+8*$L$4*EXP(-$L$7*$O$6*(SQRT(6)*G84/$O$6-1))-($L$9*$L$6*EXP(-$L$5*$O$6*(G84/$O$6-1))+6*$L$6*EXP(-$L$5*$O$6*(SQRT(2)*G84/$O$6-1))+24*$L$6*EXP(-$L$5*$O$6*(SQRT(3)*G84/$O$6-1))+12*$L$6*EXP(-$L$5*$O$6*(SQRT(4)*G84/$O$6-1))+8*$L$6*EXP(-$L$5*$O$6*(SQRT(6)*G84/$O$6-1)))</f>
        <v>-8.8693221642712139</v>
      </c>
      <c r="M84">
        <f t="shared" ref="M84:M147" si="11">$L$9*$O$4*EXP(-$O$8*$O$6*(G84/$O$6-1))+6*$O$4*EXP(-$O$8*$O$6*(SQRT(2)*G84/$O$6-1))+24*$O$4*EXP(-$O$8*$O$6*(SQRT(3)*G84/$O$6-1))+12*$O$4*EXP(-$O$8*$O$6*(SQRT(4)*G84/$O$6-1))+8*$O$4*EXP(-$O$8*$O$6*(SQRT(6)*G84/$O$6-1))-($L$9*$O$7*EXP(-$O$5*$O$6*(G84/$O$6-1))+6*$O$7*EXP(-$O$5*$O$6*(SQRT(2)*G84/$O$6-1))+24*$O$7*EXP(-$O$5*$O$6*(SQRT(3)*G84/$O$6-1))+12*$O$7*EXP(-$O$5*$O$6*(SQRT(4)*G84/$O$6-1))+8*$O$7*EXP(-$O$5*$O$6*(SQRT(6)*G84/$O$6-1)))</f>
        <v>-8.8693221642712139</v>
      </c>
      <c r="N84" s="13">
        <f t="shared" ref="N84:N147" si="12">(M84-H84)^2*O84</f>
        <v>1.7227092464251455E-3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2.7563437785961988</v>
      </c>
      <c r="H85" s="10">
        <f t="shared" ref="H85:H148" si="13">-(-$B$4)*(1+D85+$E$5*D85^3)*EXP(-D85)</f>
        <v>-8.8694834533260227</v>
      </c>
      <c r="I85">
        <f t="shared" si="9"/>
        <v>-106.43380143991227</v>
      </c>
      <c r="K85">
        <f t="shared" si="10"/>
        <v>-8.827540293332552</v>
      </c>
      <c r="M85">
        <f t="shared" si="11"/>
        <v>-8.827540293332552</v>
      </c>
      <c r="N85" s="13">
        <f t="shared" si="12"/>
        <v>1.7592286702378859E-3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2.7684369102788193</v>
      </c>
      <c r="H86" s="10">
        <f t="shared" si="13"/>
        <v>-8.8263849090165518</v>
      </c>
      <c r="I86">
        <f t="shared" si="9"/>
        <v>-105.91661890819861</v>
      </c>
      <c r="K86">
        <f t="shared" si="10"/>
        <v>-8.7842380207676687</v>
      </c>
      <c r="M86">
        <f t="shared" si="11"/>
        <v>-8.7842380207676687</v>
      </c>
      <c r="N86" s="13">
        <f t="shared" si="12"/>
        <v>1.7763601890638428E-3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2.7805300419614398</v>
      </c>
      <c r="H87" s="10">
        <f t="shared" si="13"/>
        <v>-8.7816219882220121</v>
      </c>
      <c r="I87">
        <f t="shared" si="9"/>
        <v>-105.37946385866414</v>
      </c>
      <c r="K87">
        <f t="shared" si="10"/>
        <v>-8.7394963847406331</v>
      </c>
      <c r="M87">
        <f t="shared" si="11"/>
        <v>-8.7394963847406331</v>
      </c>
      <c r="N87" s="13">
        <f t="shared" si="12"/>
        <v>1.7745664686703755E-3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2.7926231736440603</v>
      </c>
      <c r="H88" s="10">
        <f t="shared" si="13"/>
        <v>-8.7352815337785437</v>
      </c>
      <c r="I88">
        <f t="shared" si="9"/>
        <v>-104.82337840534252</v>
      </c>
      <c r="K88">
        <f t="shared" si="10"/>
        <v>-8.6933934477032277</v>
      </c>
      <c r="M88">
        <f t="shared" si="11"/>
        <v>-8.6933934477032277</v>
      </c>
      <c r="N88" s="13">
        <f t="shared" si="12"/>
        <v>1.7546117550530746E-3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2.8047163053266808</v>
      </c>
      <c r="H89" s="10">
        <f t="shared" si="13"/>
        <v>-8.6874474005427444</v>
      </c>
      <c r="I89">
        <f t="shared" si="9"/>
        <v>-104.24936880651293</v>
      </c>
      <c r="K89">
        <f t="shared" si="10"/>
        <v>-8.646004399051197</v>
      </c>
      <c r="M89">
        <f t="shared" si="11"/>
        <v>-8.646004399051197</v>
      </c>
      <c r="N89" s="13">
        <f t="shared" si="12"/>
        <v>1.717522372628404E-3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2.8168094370093013</v>
      </c>
      <c r="H90" s="10">
        <f t="shared" si="13"/>
        <v>-8.6382005460673223</v>
      </c>
      <c r="I90">
        <f t="shared" si="9"/>
        <v>-103.65840655280786</v>
      </c>
      <c r="K90">
        <f t="shared" si="10"/>
        <v>-8.5974016541829954</v>
      </c>
      <c r="M90">
        <f t="shared" si="11"/>
        <v>-8.5974016541829954</v>
      </c>
      <c r="N90" s="13">
        <f t="shared" si="12"/>
        <v>1.6645495789889993E-3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2.8289025686919222</v>
      </c>
      <c r="H91" s="10">
        <f t="shared" si="13"/>
        <v>-8.5876191186830422</v>
      </c>
      <c r="I91">
        <f t="shared" si="9"/>
        <v>-103.0514294241965</v>
      </c>
      <c r="K91">
        <f t="shared" si="10"/>
        <v>-8.5476549500925572</v>
      </c>
      <c r="M91">
        <f t="shared" si="11"/>
        <v>-8.5476549500925572</v>
      </c>
      <c r="N91" s="13">
        <f t="shared" si="12"/>
        <v>1.5971347711287091E-3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2.8409957003745427</v>
      </c>
      <c r="H92" s="10">
        <f t="shared" si="13"/>
        <v>-8.5357785430585214</v>
      </c>
      <c r="I92">
        <f t="shared" si="9"/>
        <v>-102.42934251670226</v>
      </c>
      <c r="K92">
        <f t="shared" si="10"/>
        <v>-8.4968314376228093</v>
      </c>
      <c r="M92">
        <f t="shared" si="11"/>
        <v>-8.4968314376228093</v>
      </c>
      <c r="N92" s="13">
        <f t="shared" si="12"/>
        <v>1.5168770218204676E-3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2.8530888320571632</v>
      </c>
      <c r="H93" s="10">
        <f t="shared" si="13"/>
        <v>-8.4827516033075145</v>
      </c>
      <c r="I93">
        <f t="shared" si="9"/>
        <v>-101.79301923969018</v>
      </c>
      <c r="K93">
        <f t="shared" si="10"/>
        <v>-8.4449957705014427</v>
      </c>
      <c r="M93">
        <f t="shared" si="11"/>
        <v>-8.4449957705014427</v>
      </c>
      <c r="N93" s="13">
        <f t="shared" si="12"/>
        <v>1.4255029108800525E-3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2.8651819637397837</v>
      </c>
      <c r="H94" s="10">
        <f t="shared" si="13"/>
        <v>-8.4286085237114676</v>
      </c>
      <c r="I94">
        <f t="shared" si="9"/>
        <v>-101.14330228453761</v>
      </c>
      <c r="K94">
        <f t="shared" si="10"/>
        <v>-8.3922101912760603</v>
      </c>
      <c r="M94">
        <f t="shared" si="11"/>
        <v>-8.3922101912760603</v>
      </c>
      <c r="N94" s="13">
        <f t="shared" si="12"/>
        <v>1.3248386040784271E-3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2.8772750954224042</v>
      </c>
      <c r="H95" s="10">
        <f t="shared" si="13"/>
        <v>-8.3734170471232439</v>
      </c>
      <c r="I95">
        <f t="shared" si="9"/>
        <v>-100.48100456547893</v>
      </c>
      <c r="K95">
        <f t="shared" si="10"/>
        <v>-8.338534614261242</v>
      </c>
      <c r="M95">
        <f t="shared" si="11"/>
        <v>-8.338534614261242</v>
      </c>
      <c r="N95" s="13">
        <f t="shared" si="12"/>
        <v>1.2167841223720685E-3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2.8893682271050247</v>
      </c>
      <c r="H96" s="10">
        <f t="shared" si="13"/>
        <v>-8.317242511116234</v>
      </c>
      <c r="I96">
        <f t="shared" si="9"/>
        <v>-99.806910133394808</v>
      </c>
      <c r="K96">
        <f t="shared" si="10"/>
        <v>-8.2840267056057932</v>
      </c>
      <c r="M96">
        <f t="shared" si="11"/>
        <v>-8.2840267056057932</v>
      </c>
      <c r="N96" s="13">
        <f t="shared" si="12"/>
        <v>1.1032897357074287E-3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2.9014613587876452</v>
      </c>
      <c r="H97" s="10">
        <f t="shared" si="13"/>
        <v>-8.2601479219412592</v>
      </c>
      <c r="I97">
        <f t="shared" si="9"/>
        <v>-99.121775063295104</v>
      </c>
      <c r="K97">
        <f t="shared" si="10"/>
        <v>-8.2287419605843048</v>
      </c>
      <c r="M97">
        <f t="shared" si="11"/>
        <v>-8.2287419605843048</v>
      </c>
      <c r="N97" s="13">
        <f t="shared" si="12"/>
        <v>9.8633440875451261E-4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2.9135544904702662</v>
      </c>
      <c r="H98" s="10">
        <f t="shared" si="13"/>
        <v>-8.2021940263520179</v>
      </c>
      <c r="I98">
        <f t="shared" si="9"/>
        <v>-98.426328316224215</v>
      </c>
      <c r="K98">
        <f t="shared" si="10"/>
        <v>-8.1727337782132423</v>
      </c>
      <c r="M98">
        <f t="shared" si="11"/>
        <v>-8.1727337782132423</v>
      </c>
      <c r="N98" s="13">
        <f t="shared" si="12"/>
        <v>8.6790622039822939E-4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2.9256476221528867</v>
      </c>
      <c r="H99" s="10">
        <f t="shared" si="13"/>
        <v>-8.1434393813582275</v>
      </c>
      <c r="I99">
        <f t="shared" si="9"/>
        <v>-97.72127257629873</v>
      </c>
      <c r="K99">
        <f t="shared" si="10"/>
        <v>-8.1160535332879249</v>
      </c>
      <c r="M99">
        <f t="shared" si="11"/>
        <v>-8.1160535332879249</v>
      </c>
      <c r="N99" s="13">
        <f t="shared" si="12"/>
        <v>7.49984674529699E-4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2.9377407538355071</v>
      </c>
      <c r="H100" s="10">
        <f t="shared" si="13"/>
        <v>-8.0839404219639501</v>
      </c>
      <c r="I100">
        <f t="shared" si="9"/>
        <v>-97.007285063567394</v>
      </c>
      <c r="K100">
        <f t="shared" si="10"/>
        <v>-8.0587506459331291</v>
      </c>
      <c r="M100">
        <f t="shared" si="11"/>
        <v>-8.0587506459331291</v>
      </c>
      <c r="N100" s="13">
        <f t="shared" si="12"/>
        <v>6.3452481648292741E-4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2.9498338855181276</v>
      </c>
      <c r="H101" s="10">
        <f t="shared" si="13"/>
        <v>-8.0237515269470769</v>
      </c>
      <c r="I101">
        <f t="shared" si="9"/>
        <v>-96.285018323364923</v>
      </c>
      <c r="K101">
        <f t="shared" si="10"/>
        <v>-8.0008726487565944</v>
      </c>
      <c r="M101">
        <f t="shared" si="11"/>
        <v>-8.0008726487565944</v>
      </c>
      <c r="N101" s="13">
        <f t="shared" si="12"/>
        <v>5.2344306725493628E-4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2.9619270172007481</v>
      </c>
      <c r="H102" s="10">
        <f t="shared" si="13"/>
        <v>-7.9629250827344507</v>
      </c>
      <c r="I102">
        <f t="shared" si="9"/>
        <v>-95.555100992813408</v>
      </c>
      <c r="K102">
        <f t="shared" si="10"/>
        <v>-7.9424652516912602</v>
      </c>
      <c r="M102">
        <f t="shared" si="11"/>
        <v>-7.9424652516912602</v>
      </c>
      <c r="N102" s="13">
        <f t="shared" si="12"/>
        <v>4.1860468631590129E-4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2.9740201488833686</v>
      </c>
      <c r="H103" s="10">
        <f t="shared" si="13"/>
        <v>-7.9015115454255831</v>
      </c>
      <c r="I103">
        <f t="shared" si="9"/>
        <v>-94.81813854510699</v>
      </c>
      <c r="K103">
        <f t="shared" si="10"/>
        <v>-7.8835724046088806</v>
      </c>
      <c r="M103">
        <f t="shared" si="11"/>
        <v>-7.8835724046088806</v>
      </c>
      <c r="N103" s="13">
        <f t="shared" si="12"/>
        <v>3.2181277324147979E-4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2.9861132805659896</v>
      </c>
      <c r="H104" s="10">
        <f t="shared" si="13"/>
        <v>-7.8395595010165335</v>
      </c>
      <c r="I104">
        <f t="shared" si="9"/>
        <v>-94.074714012198399</v>
      </c>
      <c r="K104">
        <f t="shared" si="10"/>
        <v>-7.8242363577845859</v>
      </c>
      <c r="M104">
        <f t="shared" si="11"/>
        <v>-7.8242363577845859</v>
      </c>
      <c r="N104" s="13">
        <f t="shared" si="12"/>
        <v>2.3479871850678189E-4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2.9982064122486101</v>
      </c>
      <c r="H105" s="10">
        <f t="shared" si="13"/>
        <v>-7.7771157238741102</v>
      </c>
      <c r="I105">
        <f t="shared" si="9"/>
        <v>-93.325388686489319</v>
      </c>
      <c r="K105">
        <f t="shared" si="10"/>
        <v>-7.7644977202888912</v>
      </c>
      <c r="M105">
        <f t="shared" si="11"/>
        <v>-7.7644977202888912</v>
      </c>
      <c r="N105" s="13">
        <f t="shared" si="12"/>
        <v>1.5921401447660025E-4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3.0102995439312306</v>
      </c>
      <c r="H106" s="10">
        <f t="shared" si="13"/>
        <v>-7.7142252335091772</v>
      </c>
      <c r="I106">
        <f t="shared" si="9"/>
        <v>-92.570702802110134</v>
      </c>
      <c r="K106">
        <f t="shared" si="10"/>
        <v>-7.7043955163808828</v>
      </c>
      <c r="M106">
        <f t="shared" si="11"/>
        <v>-7.7043955163808828</v>
      </c>
      <c r="N106" s="13">
        <f t="shared" si="12"/>
        <v>9.6623338822284126E-5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3.0223926756138511</v>
      </c>
      <c r="H107" s="10">
        <f t="shared" si="13"/>
        <v>-7.6509313496965587</v>
      </c>
      <c r="I107">
        <f t="shared" si="9"/>
        <v>-91.811176196358701</v>
      </c>
      <c r="K107">
        <f t="shared" si="10"/>
        <v>-7.6439672399735228</v>
      </c>
      <c r="M107">
        <f t="shared" si="11"/>
        <v>-7.6439672399735228</v>
      </c>
      <c r="N107" s="13">
        <f t="shared" si="12"/>
        <v>4.8498824234484005E-5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3.0344858072964715</v>
      </c>
      <c r="H108" s="10">
        <f t="shared" si="13"/>
        <v>-7.5872757459877169</v>
      </c>
      <c r="I108">
        <f t="shared" si="9"/>
        <v>-91.0473089518526</v>
      </c>
      <c r="K108">
        <f t="shared" si="10"/>
        <v>-7.5832489072393345</v>
      </c>
      <c r="M108">
        <f t="shared" si="11"/>
        <v>-7.5832489072393345</v>
      </c>
      <c r="N108" s="13">
        <f t="shared" si="12"/>
        <v>1.6215430305473843E-5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3.046578938979092</v>
      </c>
      <c r="H109" s="10">
        <f t="shared" si="13"/>
        <v>-7.5232985016611575</v>
      </c>
      <c r="I109">
        <f t="shared" si="9"/>
        <v>-90.279582019933883</v>
      </c>
      <c r="K109">
        <f t="shared" si="10"/>
        <v>-7.5222751074222423</v>
      </c>
      <c r="M109">
        <f t="shared" si="11"/>
        <v>-7.5222751074222423</v>
      </c>
      <c r="N109" s="13">
        <f t="shared" si="12"/>
        <v>1.0473357682450001E-6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3.058672070661713</v>
      </c>
      <c r="H110" s="10">
        <f t="shared" si="13"/>
        <v>-7.4590381521542426</v>
      </c>
      <c r="I110">
        <f t="shared" si="9"/>
        <v>-89.508457825850911</v>
      </c>
      <c r="K110">
        <f t="shared" si="10"/>
        <v>-7.4610790519188894</v>
      </c>
      <c r="M110">
        <f t="shared" si="11"/>
        <v>-7.4610790519188894</v>
      </c>
      <c r="N110" s="13">
        <f t="shared" si="12"/>
        <v>4.165271849335489E-6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3.0707652023443335</v>
      </c>
      <c r="H111" s="10">
        <f t="shared" si="13"/>
        <v>-7.3945317380189755</v>
      </c>
      <c r="I111">
        <f t="shared" si="9"/>
        <v>-88.734380856227702</v>
      </c>
      <c r="K111">
        <f t="shared" si="10"/>
        <v>-7.3996926216903702</v>
      </c>
      <c r="M111">
        <f t="shared" si="11"/>
        <v>-7.3996926216903702</v>
      </c>
      <c r="N111" s="13">
        <f t="shared" si="12"/>
        <v>2.6634720269669245E-5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3.082858334026954</v>
      </c>
      <c r="H112" s="10">
        <f t="shared" si="13"/>
        <v>-7.3298148524431213</v>
      </c>
      <c r="I112">
        <f t="shared" si="9"/>
        <v>-87.957778229317455</v>
      </c>
      <c r="K112">
        <f t="shared" si="10"/>
        <v>-7.3381464130631189</v>
      </c>
      <c r="M112">
        <f t="shared" si="11"/>
        <v>-7.3381464130631189</v>
      </c>
      <c r="N112" s="13">
        <f t="shared" si="12"/>
        <v>6.9414902364695191E-2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3.0949514657095745</v>
      </c>
      <c r="H113" s="10">
        <f t="shared" si="13"/>
        <v>-7.2649216873768854</v>
      </c>
      <c r="I113">
        <f t="shared" si="9"/>
        <v>-87.179060248522632</v>
      </c>
      <c r="K113">
        <f t="shared" si="10"/>
        <v>-7.2764697819754947</v>
      </c>
      <c r="M113">
        <f t="shared" si="11"/>
        <v>-7.2764697819754947</v>
      </c>
      <c r="N113" s="13">
        <f t="shared" si="12"/>
        <v>0.13335848885842888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3.107044597392195</v>
      </c>
      <c r="H114" s="10">
        <f t="shared" si="13"/>
        <v>-7.1998850783043302</v>
      </c>
      <c r="I114">
        <f t="shared" si="9"/>
        <v>-86.398620939651963</v>
      </c>
      <c r="K114">
        <f t="shared" si="10"/>
        <v>-7.2146908867244735</v>
      </c>
      <c r="M114">
        <f t="shared" si="11"/>
        <v>-7.2146908867244735</v>
      </c>
      <c r="N114" s="13">
        <f t="shared" si="12"/>
        <v>0.21921196297398415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3.1191377290748155</v>
      </c>
      <c r="H115" s="10">
        <f t="shared" si="13"/>
        <v>-7.1347365476975853</v>
      </c>
      <c r="I115">
        <f t="shared" si="9"/>
        <v>-85.616838572371023</v>
      </c>
      <c r="K115">
        <f t="shared" si="10"/>
        <v>-7.1528367292650277</v>
      </c>
      <c r="M115">
        <f t="shared" si="11"/>
        <v>-7.1528367292650277</v>
      </c>
      <c r="N115" s="13">
        <f t="shared" si="12"/>
        <v>3.2761657277438231E-4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3.1312308607574364</v>
      </c>
      <c r="H116" s="10">
        <f t="shared" si="13"/>
        <v>-7.0695063471909441</v>
      </c>
      <c r="I116">
        <f t="shared" si="9"/>
        <v>-84.834076166291325</v>
      </c>
      <c r="K116">
        <f t="shared" si="10"/>
        <v>-7.0909331951125534</v>
      </c>
      <c r="M116">
        <f t="shared" si="11"/>
        <v>-7.0909331951125534</v>
      </c>
      <c r="N116" s="13">
        <f t="shared" si="12"/>
        <v>4.5910981185577344E-4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3.1433239924400569</v>
      </c>
      <c r="H117" s="10">
        <f t="shared" si="13"/>
        <v>-7.0042234985108074</v>
      </c>
      <c r="I117">
        <f t="shared" si="9"/>
        <v>-84.050681982129689</v>
      </c>
      <c r="K117">
        <f t="shared" si="10"/>
        <v>-7.0290050918972238</v>
      </c>
      <c r="M117">
        <f t="shared" si="11"/>
        <v>-7.0290050918972238</v>
      </c>
      <c r="N117" s="13">
        <f t="shared" si="12"/>
        <v>6.1412737076967658E-4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3.1554171241226774</v>
      </c>
      <c r="H118" s="10">
        <f t="shared" si="13"/>
        <v>-6.9389158331966057</v>
      </c>
      <c r="I118">
        <f t="shared" si="9"/>
        <v>-83.266989998359264</v>
      </c>
      <c r="K118">
        <f t="shared" si="10"/>
        <v>-6.9670761866169908</v>
      </c>
      <c r="M118">
        <f t="shared" si="11"/>
        <v>-6.9670761866169908</v>
      </c>
      <c r="N118" s="13">
        <f t="shared" si="12"/>
        <v>7.9300550476099716E-4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3.1675102558052979</v>
      </c>
      <c r="H119" s="10">
        <f t="shared" si="13"/>
        <v>-6.8736100311467458</v>
      </c>
      <c r="I119">
        <f t="shared" si="9"/>
        <v>-82.483320373760947</v>
      </c>
      <c r="K119">
        <f t="shared" si="10"/>
        <v>-6.9051692416345638</v>
      </c>
      <c r="M119">
        <f t="shared" si="11"/>
        <v>-6.9051692416345638</v>
      </c>
      <c r="N119" s="13">
        <f t="shared" si="12"/>
        <v>9.959837666143989E-4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3.1796033874879184</v>
      </c>
      <c r="H120" s="10">
        <f t="shared" si="13"/>
        <v>-6.8083316580227491</v>
      </c>
      <c r="I120">
        <f t="shared" si="9"/>
        <v>-81.699979896272993</v>
      </c>
      <c r="K120">
        <f t="shared" si="10"/>
        <v>-6.8433060494618339</v>
      </c>
      <c r="M120">
        <f t="shared" si="11"/>
        <v>-6.8433060494618339</v>
      </c>
      <c r="N120" s="13">
        <f t="shared" si="12"/>
        <v>1.2232080565343255E-3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3.1916965191705389</v>
      </c>
      <c r="H121" s="10">
        <f t="shared" si="13"/>
        <v>-6.7431052015438588</v>
      </c>
      <c r="I121">
        <f t="shared" si="9"/>
        <v>-80.917262418526306</v>
      </c>
      <c r="K121">
        <f t="shared" si="10"/>
        <v>-6.7815074663737622</v>
      </c>
      <c r="M121">
        <f t="shared" si="11"/>
        <v>-6.7815074663737622</v>
      </c>
      <c r="N121" s="13">
        <f t="shared" si="12"/>
        <v>1.4747339440660348E-3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3.2037896508531594</v>
      </c>
      <c r="H122" s="10">
        <f t="shared" si="13"/>
        <v>-6.67795410670346</v>
      </c>
      <c r="I122">
        <f t="shared" si="9"/>
        <v>-80.13544928044152</v>
      </c>
      <c r="K122">
        <f t="shared" si="10"/>
        <v>-6.7197934448921064</v>
      </c>
      <c r="M122">
        <f t="shared" si="11"/>
        <v>-6.7197934448921064</v>
      </c>
      <c r="N122" s="13">
        <f t="shared" si="12"/>
        <v>1.7505302200639234E-3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3.2158827825357803</v>
      </c>
      <c r="H123" s="10">
        <f t="shared" si="13"/>
        <v>-6.6129008099378614</v>
      </c>
      <c r="I123">
        <f t="shared" si="9"/>
        <v>-79.354809719254334</v>
      </c>
      <c r="K123">
        <f t="shared" si="10"/>
        <v>-6.6581830651780347</v>
      </c>
      <c r="M123">
        <f t="shared" si="11"/>
        <v>-6.6581830651780347</v>
      </c>
      <c r="N123" s="13">
        <f t="shared" si="12"/>
        <v>2.0504826396361988E-3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3.2279759142184008</v>
      </c>
      <c r="H124" s="10">
        <f t="shared" si="13"/>
        <v>-6.5479667722770811</v>
      </c>
      <c r="I124">
        <f t="shared" si="9"/>
        <v>-78.57560126732497</v>
      </c>
      <c r="K124">
        <f t="shared" si="10"/>
        <v>-6.5966945653711875</v>
      </c>
      <c r="M124">
        <f t="shared" si="11"/>
        <v>-6.5966945653711875</v>
      </c>
      <c r="N124" s="13">
        <f t="shared" si="12"/>
        <v>2.3743978198220387E-3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3.2400690459010213</v>
      </c>
      <c r="H125" s="10">
        <f t="shared" si="13"/>
        <v>-6.4831725115065115</v>
      </c>
      <c r="I125">
        <f t="shared" si="9"/>
        <v>-77.798070138078145</v>
      </c>
      <c r="K125">
        <f t="shared" si="10"/>
        <v>-6.5353453709113278</v>
      </c>
      <c r="M125">
        <f t="shared" si="11"/>
        <v>-6.5353453709113278</v>
      </c>
      <c r="N125" s="13">
        <f t="shared" si="12"/>
        <v>2.7220072584747293E-3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3.2521621775836418</v>
      </c>
      <c r="H126" s="10">
        <f t="shared" si="13"/>
        <v>-6.4185376333675608</v>
      </c>
      <c r="I126">
        <f t="shared" si="9"/>
        <v>-77.022451600410733</v>
      </c>
      <c r="K126">
        <f t="shared" si="10"/>
        <v>-6.4741521228775945</v>
      </c>
      <c r="M126">
        <f t="shared" si="11"/>
        <v>-6.4741521228775945</v>
      </c>
      <c r="N126" s="13">
        <f t="shared" si="12"/>
        <v>3.0929714434616454E-3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3.2642553092662623</v>
      </c>
      <c r="H127" s="10">
        <f t="shared" si="13"/>
        <v>-6.3540808618245279</v>
      </c>
      <c r="I127">
        <f t="shared" si="9"/>
        <v>-76.248970341894335</v>
      </c>
      <c r="K127">
        <f t="shared" si="10"/>
        <v>-6.4131307053789586</v>
      </c>
      <c r="M127">
        <f t="shared" si="11"/>
        <v>-6.4131307053789586</v>
      </c>
      <c r="N127" s="13">
        <f t="shared" si="12"/>
        <v>3.4868840238027358E-3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3.2763484409488828</v>
      </c>
      <c r="H128" s="10">
        <f t="shared" si="13"/>
        <v>-6.2898200684242891</v>
      </c>
      <c r="I128">
        <f t="shared" si="9"/>
        <v>-75.477840821091462</v>
      </c>
      <c r="K128">
        <f t="shared" si="10"/>
        <v>-6.3522962720283553</v>
      </c>
      <c r="M128">
        <f t="shared" si="11"/>
        <v>-6.3522962720283553</v>
      </c>
      <c r="N128" s="13">
        <f t="shared" si="12"/>
        <v>3.9032760167767408E-3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3.2884415726315037</v>
      </c>
      <c r="H129" s="10">
        <f t="shared" si="13"/>
        <v>-6.2257723007746186</v>
      </c>
      <c r="I129">
        <f t="shared" si="9"/>
        <v>-74.709267609295424</v>
      </c>
      <c r="K129">
        <f t="shared" si="10"/>
        <v>-6.2916632715317462</v>
      </c>
      <c r="M129">
        <f t="shared" si="11"/>
        <v>-6.2916632715317462</v>
      </c>
      <c r="N129" s="13">
        <f t="shared" si="12"/>
        <v>4.3416200273166412E-3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3.3005347043141242</v>
      </c>
      <c r="H130" s="10">
        <f t="shared" si="13"/>
        <v>-6.1619538101662217</v>
      </c>
      <c r="I130">
        <f t="shared" si="9"/>
        <v>-73.943445721994664</v>
      </c>
      <c r="K130">
        <f t="shared" si="10"/>
        <v>-6.2312454724223656</v>
      </c>
      <c r="M130">
        <f t="shared" si="11"/>
        <v>-6.2312454724223656</v>
      </c>
      <c r="N130" s="13">
        <f t="shared" si="12"/>
        <v>4.8013344582195196E-3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3.3126278359967447</v>
      </c>
      <c r="H131" s="10">
        <f t="shared" si="13"/>
        <v>-6.0983800783629558</v>
      </c>
      <c r="I131">
        <f t="shared" si="9"/>
        <v>-73.180560940355463</v>
      </c>
      <c r="K131">
        <f t="shared" si="10"/>
        <v>-6.1710559869691455</v>
      </c>
      <c r="M131">
        <f t="shared" si="11"/>
        <v>-6.1710559869691455</v>
      </c>
      <c r="N131" s="13">
        <f t="shared" si="12"/>
        <v>5.2817876917352329E-3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3.3247209676793652</v>
      </c>
      <c r="H132" s="10">
        <f t="shared" si="13"/>
        <v>-6.0350658435839115</v>
      </c>
      <c r="I132">
        <f t="shared" si="9"/>
        <v>-72.420790123006938</v>
      </c>
      <c r="K132">
        <f t="shared" si="10"/>
        <v>-6.1111072942874607</v>
      </c>
      <c r="M132">
        <f t="shared" si="11"/>
        <v>-6.1111072942874607</v>
      </c>
      <c r="N132" s="13">
        <f t="shared" si="12"/>
        <v>5.7823022251002991E-3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3.3368140993619857</v>
      </c>
      <c r="H133" s="10">
        <f t="shared" si="13"/>
        <v>-5.9720251257005019</v>
      </c>
      <c r="I133">
        <f t="shared" si="9"/>
        <v>-71.664301508406027</v>
      </c>
      <c r="K133">
        <f t="shared" si="10"/>
        <v>-6.0514112626792329</v>
      </c>
      <c r="M133">
        <f t="shared" si="11"/>
        <v>-6.0514112626792329</v>
      </c>
      <c r="N133" s="13">
        <f t="shared" si="12"/>
        <v>6.3021587444058386E-3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3.3489072310446062</v>
      </c>
      <c r="H134" s="10">
        <f t="shared" si="13"/>
        <v>-5.9092712506709937</v>
      </c>
      <c r="I134">
        <f t="shared" si="9"/>
        <v>-70.911255008051924</v>
      </c>
      <c r="K134">
        <f t="shared" si="10"/>
        <v>-5.9919791712285058</v>
      </c>
      <c r="M134">
        <f t="shared" si="11"/>
        <v>-5.9919791712285058</v>
      </c>
      <c r="N134" s="13">
        <f t="shared" si="12"/>
        <v>6.8406001229477298E-3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3.3610003627272271</v>
      </c>
      <c r="H135" s="10">
        <f t="shared" si="13"/>
        <v>-5.8468168742343041</v>
      </c>
      <c r="I135">
        <f t="shared" si="9"/>
        <v>-70.161802490811652</v>
      </c>
      <c r="K135">
        <f t="shared" si="10"/>
        <v>-5.9328217306776505</v>
      </c>
      <c r="M135">
        <f t="shared" si="11"/>
        <v>-5.9328217306776505</v>
      </c>
      <c r="N135" s="13">
        <f t="shared" si="12"/>
        <v>7.3968353318406288E-3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3.3730934944098476</v>
      </c>
      <c r="H136" s="10">
        <f t="shared" si="13"/>
        <v>-5.7846740048842937</v>
      </c>
      <c r="I136">
        <f t="shared" si="9"/>
        <v>-69.416088058611521</v>
      </c>
      <c r="K136">
        <f t="shared" si="10"/>
        <v>-5.8739491036085667</v>
      </c>
      <c r="M136">
        <f t="shared" si="11"/>
        <v>-5.8739491036085667</v>
      </c>
      <c r="N136" s="13">
        <f t="shared" si="12"/>
        <v>7.9700432522286854E-3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3.3851866260924681</v>
      </c>
      <c r="H137" s="10">
        <f t="shared" si="13"/>
        <v>-5.7228540261452254</v>
      </c>
      <c r="I137">
        <f t="shared" si="9"/>
        <v>-68.674248313742709</v>
      </c>
      <c r="K137">
        <f t="shared" si="10"/>
        <v>-5.8153709239522025</v>
      </c>
      <c r="M137">
        <f t="shared" si="11"/>
        <v>-5.8153709239522025</v>
      </c>
      <c r="N137" s="13">
        <f t="shared" si="12"/>
        <v>8.5593763798266307E-3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3.3972797577750886</v>
      </c>
      <c r="H138" s="10">
        <f t="shared" si="13"/>
        <v>-5.6613677181684015</v>
      </c>
      <c r="I138">
        <f t="shared" si="9"/>
        <v>-67.936412618020825</v>
      </c>
      <c r="K138">
        <f t="shared" si="10"/>
        <v>-5.7570963158491422</v>
      </c>
      <c r="M138">
        <f t="shared" si="11"/>
        <v>-5.7570963158491422</v>
      </c>
      <c r="N138" s="13">
        <f t="shared" si="12"/>
        <v>9.1639644139211163E-3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3.4093728894577091</v>
      </c>
      <c r="H139" s="10">
        <f t="shared" si="13"/>
        <v>-5.6002252786695701</v>
      </c>
      <c r="I139">
        <f t="shared" si="9"/>
        <v>-67.202703344034845</v>
      </c>
      <c r="K139">
        <f t="shared" si="10"/>
        <v>-5.6991339118829698</v>
      </c>
      <c r="M139">
        <f t="shared" si="11"/>
        <v>-5.6991339118829698</v>
      </c>
      <c r="N139" s="13">
        <f t="shared" si="12"/>
        <v>9.7829177241428363E-3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3.4214660211403296</v>
      </c>
      <c r="H140" s="10">
        <f t="shared" si="13"/>
        <v>-5.5394363432260025</v>
      </c>
      <c r="I140">
        <f t="shared" si="9"/>
        <v>-66.473236118712038</v>
      </c>
      <c r="K140">
        <f t="shared" si="10"/>
        <v>-5.6414918707075445</v>
      </c>
      <c r="M140">
        <f t="shared" si="11"/>
        <v>-5.6414918707075445</v>
      </c>
      <c r="N140" s="13">
        <f t="shared" si="12"/>
        <v>1.0415330689535776E-2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3.4335591528229505</v>
      </c>
      <c r="H141" s="10">
        <f t="shared" si="13"/>
        <v>-5.4790100049517259</v>
      </c>
      <c r="I141">
        <f t="shared" si="9"/>
        <v>-65.748120059420714</v>
      </c>
      <c r="K141">
        <f t="shared" si="10"/>
        <v>-5.5841778940884641</v>
      </c>
      <c r="M141">
        <f t="shared" si="11"/>
        <v>-5.5841778940884641</v>
      </c>
      <c r="N141" s="13">
        <f t="shared" si="12"/>
        <v>1.1060284905477266E-2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3.445652284505571</v>
      </c>
      <c r="H142" s="10">
        <f t="shared" si="13"/>
        <v>-5.4189548335688551</v>
      </c>
      <c r="I142">
        <f t="shared" si="9"/>
        <v>-65.027458002826265</v>
      </c>
      <c r="K142">
        <f t="shared" si="10"/>
        <v>-5.5271992433783366</v>
      </c>
      <c r="M142">
        <f t="shared" si="11"/>
        <v>-5.5271992433783366</v>
      </c>
      <c r="N142" s="13">
        <f t="shared" si="12"/>
        <v>1.1716852255002968E-2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3.4577454161881915</v>
      </c>
      <c r="H143" s="10">
        <f t="shared" si="13"/>
        <v>-5.3592788938924141</v>
      </c>
      <c r="I143">
        <f t="shared" si="9"/>
        <v>-64.311346726708962</v>
      </c>
      <c r="K143">
        <f t="shared" si="10"/>
        <v>-5.4705627554448002</v>
      </c>
      <c r="M143">
        <f t="shared" si="11"/>
        <v>-5.4705627554448002</v>
      </c>
      <c r="N143" s="13">
        <f t="shared" si="12"/>
        <v>1.2384097842010642E-2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3.469838547870812</v>
      </c>
      <c r="H144" s="10">
        <f t="shared" si="13"/>
        <v>-5.2999897637456579</v>
      </c>
      <c r="I144">
        <f t="shared" si="9"/>
        <v>-63.599877164947898</v>
      </c>
      <c r="K144">
        <f t="shared" si="10"/>
        <v>-5.4142748580695539</v>
      </c>
      <c r="M144">
        <f t="shared" si="11"/>
        <v>-5.4142748580695539</v>
      </c>
      <c r="N144" s="13">
        <f t="shared" si="12"/>
        <v>1.3061082784621805E-2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3.4819316795534325</v>
      </c>
      <c r="H145" s="10">
        <f t="shared" si="13"/>
        <v>-5.2410945513223259</v>
      </c>
      <c r="I145">
        <f t="shared" si="9"/>
        <v>-62.893134615867908</v>
      </c>
      <c r="K145">
        <f t="shared" si="10"/>
        <v>-5.3583415848360278</v>
      </c>
      <c r="M145">
        <f t="shared" si="11"/>
        <v>-5.3583415848360278</v>
      </c>
      <c r="N145" s="13">
        <f t="shared" si="12"/>
        <v>1.3746866867763141E-2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3.494024811236053</v>
      </c>
      <c r="H146" s="10">
        <f t="shared" si="13"/>
        <v>-5.1825999120118738</v>
      </c>
      <c r="I146">
        <f t="shared" si="9"/>
        <v>-62.191198944142485</v>
      </c>
      <c r="K146">
        <f t="shared" si="10"/>
        <v>-5.3027685895227421</v>
      </c>
      <c r="M146">
        <f t="shared" si="11"/>
        <v>-5.3027685895227421</v>
      </c>
      <c r="N146" s="13">
        <f t="shared" si="12"/>
        <v>1.4440511054711077E-2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si="8"/>
        <v>3.5061179429186735</v>
      </c>
      <c r="H147" s="10">
        <f t="shared" si="13"/>
        <v>-5.1245120647032447</v>
      </c>
      <c r="I147">
        <f t="shared" si="9"/>
        <v>-61.494144776438937</v>
      </c>
      <c r="K147">
        <f t="shared" si="10"/>
        <v>-5.2475611600187584</v>
      </c>
      <c r="M147">
        <f t="shared" si="11"/>
        <v>-5.2475611600187584</v>
      </c>
      <c r="N147" s="13">
        <f t="shared" si="12"/>
        <v>1.5141079857966368E-2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ref="G148:G211" si="15">$E$11*(D148/$E$12+1)</f>
        <v>3.5182110746012945</v>
      </c>
      <c r="H148" s="10">
        <f t="shared" si="13"/>
        <v>-5.0668368075823311</v>
      </c>
      <c r="I148">
        <f t="shared" ref="I148:I211" si="16">H148*$E$6</f>
        <v>-60.802041690987977</v>
      </c>
      <c r="K148">
        <f t="shared" ref="K148:K211" si="17">$L$9*$L$4*EXP(-$L$7*$O$6*(G148/$O$6-1))+6*$L$4*EXP(-$L$7*$O$6*(SQRT(2)*G148/$O$6-1))+24*$L$4*EXP(-$L$7*$O$6*(SQRT(3)*G148/$O$6-1))+12*$L$4*EXP(-$L$7*$O$6*(SQRT(4)*G148/$O$6-1))+8*$L$4*EXP(-$L$7*$O$6*(SQRT(6)*G148/$O$6-1))-($L$9*$L$6*EXP(-$L$5*$O$6*(G148/$O$6-1))+6*$L$6*EXP(-$L$5*$O$6*(SQRT(2)*G148/$O$6-1))+24*$L$6*EXP(-$L$5*$O$6*(SQRT(3)*G148/$O$6-1))+12*$L$6*EXP(-$L$5*$O$6*(SQRT(4)*G148/$O$6-1))+8*$L$6*EXP(-$L$5*$O$6*(SQRT(6)*G148/$O$6-1)))</f>
        <v>-5.192724231777115</v>
      </c>
      <c r="M148">
        <f t="shared" ref="M148:M211" si="18">$L$9*$O$4*EXP(-$O$8*$O$6*(G148/$O$6-1))+6*$O$4*EXP(-$O$8*$O$6*(SQRT(2)*G148/$O$6-1))+24*$O$4*EXP(-$O$8*$O$6*(SQRT(3)*G148/$O$6-1))+12*$O$4*EXP(-$O$8*$O$6*(SQRT(4)*G148/$O$6-1))+8*$O$4*EXP(-$O$8*$O$6*(SQRT(6)*G148/$O$6-1))-($L$9*$O$7*EXP(-$O$5*$O$6*(G148/$O$6-1))+6*$O$7*EXP(-$O$5*$O$6*(SQRT(2)*G148/$O$6-1))+24*$O$7*EXP(-$O$5*$O$6*(SQRT(3)*G148/$O$6-1))+12*$O$7*EXP(-$O$5*$O$6*(SQRT(4)*G148/$O$6-1))+8*$O$7*EXP(-$O$5*$O$6*(SQRT(6)*G148/$O$6-1)))</f>
        <v>-5.192724231777115</v>
      </c>
      <c r="N148" s="13">
        <f t="shared" ref="N148:N211" si="19">(M148-H148)^2*O148</f>
        <v>1.5847643570397443E-2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3.5303042062839149</v>
      </c>
      <c r="H149" s="10">
        <f t="shared" ref="H149:H212" si="20">-(-$B$4)*(1+D149+$E$5*D149^3)*EXP(-D149)</f>
        <v>-5.0095795334378295</v>
      </c>
      <c r="I149">
        <f t="shared" si="16"/>
        <v>-60.114954401253954</v>
      </c>
      <c r="K149">
        <f t="shared" si="17"/>
        <v>-5.1382624008215769</v>
      </c>
      <c r="M149">
        <f t="shared" si="18"/>
        <v>-5.1382624008215769</v>
      </c>
      <c r="N149" s="13">
        <f t="shared" si="19"/>
        <v>1.6559280358103137E-2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3.5423973379665354</v>
      </c>
      <c r="H150" s="10">
        <f t="shared" si="20"/>
        <v>-4.952745244489817</v>
      </c>
      <c r="I150">
        <f t="shared" si="16"/>
        <v>-59.432942933877804</v>
      </c>
      <c r="K150">
        <f t="shared" si="17"/>
        <v>-5.0841799363214619</v>
      </c>
      <c r="M150">
        <f t="shared" si="18"/>
        <v>-5.0841799363214619</v>
      </c>
      <c r="N150" s="13">
        <f t="shared" si="19"/>
        <v>1.7275078216879465E-2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3.5544904696491559</v>
      </c>
      <c r="H151" s="10">
        <f t="shared" si="20"/>
        <v>-4.8963385667549142</v>
      </c>
      <c r="I151">
        <f t="shared" si="16"/>
        <v>-58.756062801058974</v>
      </c>
      <c r="K151">
        <f t="shared" si="17"/>
        <v>-5.0304807927488673</v>
      </c>
      <c r="M151">
        <f t="shared" si="18"/>
        <v>-5.0304807927488673</v>
      </c>
      <c r="N151" s="13">
        <f t="shared" si="19"/>
        <v>1.7994136794612783E-2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3.5665836013317764</v>
      </c>
      <c r="H152" s="10">
        <f t="shared" si="20"/>
        <v>-4.8403637639616042</v>
      </c>
      <c r="I152">
        <f t="shared" si="16"/>
        <v>-58.084365167539246</v>
      </c>
      <c r="K152">
        <f t="shared" si="17"/>
        <v>-4.9771686216320701</v>
      </c>
      <c r="M152">
        <f t="shared" si="18"/>
        <v>-4.9771686216320701</v>
      </c>
      <c r="N152" s="13">
        <f t="shared" si="19"/>
        <v>1.8715569082236434E-2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3.5786767330143969</v>
      </c>
      <c r="H153" s="10">
        <f t="shared" si="20"/>
        <v>-4.784824751028796</v>
      </c>
      <c r="I153">
        <f t="shared" si="16"/>
        <v>-57.417897012345549</v>
      </c>
      <c r="K153">
        <f t="shared" si="17"/>
        <v>-4.9242467829184591</v>
      </c>
      <c r="M153">
        <f t="shared" si="18"/>
        <v>-4.9242467829184591</v>
      </c>
      <c r="N153" s="13">
        <f t="shared" si="19"/>
        <v>1.9438502976242226E-2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3.5907698646970179</v>
      </c>
      <c r="H154" s="10">
        <f t="shared" si="20"/>
        <v>-4.7297251071204425</v>
      </c>
      <c r="I154">
        <f t="shared" si="16"/>
        <v>-56.75670128544531</v>
      </c>
      <c r="K154">
        <f t="shared" si="17"/>
        <v>-4.8717183559598194</v>
      </c>
      <c r="M154">
        <f t="shared" si="18"/>
        <v>-4.8717183559598194</v>
      </c>
      <c r="N154" s="13">
        <f t="shared" si="19"/>
        <v>2.0162082715961215E-2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3.6028629963796384</v>
      </c>
      <c r="H155" s="10">
        <f t="shared" si="20"/>
        <v>-4.6750680882885813</v>
      </c>
      <c r="I155">
        <f t="shared" si="16"/>
        <v>-56.100817059462976</v>
      </c>
      <c r="K155">
        <f t="shared" si="17"/>
        <v>-4.8195861501324657</v>
      </c>
      <c r="M155">
        <f t="shared" si="18"/>
        <v>-4.8195861501324657</v>
      </c>
      <c r="N155" s="13">
        <f t="shared" si="19"/>
        <v>2.0885470199112792E-2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3.6149561280622589</v>
      </c>
      <c r="H156" s="10">
        <f t="shared" si="20"/>
        <v>-4.6208566397169122</v>
      </c>
      <c r="I156">
        <f t="shared" si="16"/>
        <v>-55.450279676602946</v>
      </c>
      <c r="K156">
        <f t="shared" si="17"/>
        <v>-4.7678527151041621</v>
      </c>
      <c r="M156">
        <f t="shared" si="18"/>
        <v>-4.7678527151041621</v>
      </c>
      <c r="N156" s="13">
        <f t="shared" si="19"/>
        <v>2.1607846179254056E-2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3.6270492597448794</v>
      </c>
      <c r="H157" s="10">
        <f t="shared" si="20"/>
        <v>-4.5670934075765803</v>
      </c>
      <c r="I157">
        <f t="shared" si="16"/>
        <v>-54.805120890918964</v>
      </c>
      <c r="K157">
        <f t="shared" si="17"/>
        <v>-4.7165203507595148</v>
      </c>
      <c r="M157">
        <f t="shared" si="18"/>
        <v>-4.7165203507595148</v>
      </c>
      <c r="N157" s="13">
        <f t="shared" si="19"/>
        <v>2.2328411348995929E-2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3.6391423914274998</v>
      </c>
      <c r="H158" s="10">
        <f t="shared" si="20"/>
        <v>-4.5137807505056111</v>
      </c>
      <c r="I158">
        <f t="shared" si="16"/>
        <v>-54.165369006067337</v>
      </c>
      <c r="K158">
        <f t="shared" si="17"/>
        <v>-4.665591116794972</v>
      </c>
      <c r="M158">
        <f t="shared" si="18"/>
        <v>-4.665591116794972</v>
      </c>
      <c r="N158" s="13">
        <f t="shared" si="19"/>
        <v>2.3046387312909908E-2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3.6512355231101203</v>
      </c>
      <c r="H159" s="10">
        <f t="shared" si="20"/>
        <v>-4.4609207507230213</v>
      </c>
      <c r="I159">
        <f t="shared" si="16"/>
        <v>-53.531049008676256</v>
      </c>
      <c r="K159">
        <f t="shared" si="17"/>
        <v>-4.6150668419943024</v>
      </c>
      <c r="M159">
        <f t="shared" si="18"/>
        <v>-4.6150668419943024</v>
      </c>
      <c r="N159" s="13">
        <f t="shared" si="19"/>
        <v>2.376101745421412E-2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3.6633286547927413</v>
      </c>
      <c r="H160" s="10">
        <f t="shared" si="20"/>
        <v>-4.4085152247884132</v>
      </c>
      <c r="I160">
        <f t="shared" si="16"/>
        <v>-52.902182697460958</v>
      </c>
      <c r="K160">
        <f t="shared" si="17"/>
        <v>-4.5649491331949994</v>
      </c>
      <c r="M160">
        <f t="shared" si="18"/>
        <v>-4.5649491331949994</v>
      </c>
      <c r="N160" s="13">
        <f t="shared" si="19"/>
        <v>2.4471567699360208E-2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3.6754217864753618</v>
      </c>
      <c r="H161" s="10">
        <f t="shared" si="20"/>
        <v>-4.3565657340174644</v>
      </c>
      <c r="I161">
        <f t="shared" si="16"/>
        <v>-52.278788808209569</v>
      </c>
      <c r="K161">
        <f t="shared" si="17"/>
        <v>-4.5152393839557536</v>
      </c>
      <c r="M161">
        <f t="shared" si="18"/>
        <v>-4.5152393839557536</v>
      </c>
      <c r="N161" s="13">
        <f t="shared" si="19"/>
        <v>2.5177327184738762E-2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3.6875149181579823</v>
      </c>
      <c r="H162" s="10">
        <f t="shared" si="20"/>
        <v>-4.3050735945635221</v>
      </c>
      <c r="I162">
        <f t="shared" si="16"/>
        <v>-51.660883134762265</v>
      </c>
      <c r="K162">
        <f t="shared" si="17"/>
        <v>-4.4659387829346944</v>
      </c>
      <c r="M162">
        <f t="shared" si="18"/>
        <v>-4.4659387829346944</v>
      </c>
      <c r="N162" s="13">
        <f t="shared" si="19"/>
        <v>2.5877608829692731E-2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3.6996080498406028</v>
      </c>
      <c r="H163" s="10">
        <f t="shared" si="20"/>
        <v>-4.2540398871751277</v>
      </c>
      <c r="I163">
        <f t="shared" si="16"/>
        <v>-51.048478646101529</v>
      </c>
      <c r="K163">
        <f t="shared" si="17"/>
        <v>-4.4170483219879255</v>
      </c>
      <c r="M163">
        <f t="shared" si="18"/>
        <v>-4.4170483219879255</v>
      </c>
      <c r="N163" s="13">
        <f t="shared" si="19"/>
        <v>2.6571749820118153E-2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3.7117011815232233</v>
      </c>
      <c r="H164" s="10">
        <f t="shared" si="20"/>
        <v>-4.2034654666391154</v>
      </c>
      <c r="I164">
        <f t="shared" si="16"/>
        <v>-50.441585599669381</v>
      </c>
      <c r="K164">
        <f t="shared" si="17"/>
        <v>-4.3685688039974364</v>
      </c>
      <c r="M164">
        <f t="shared" si="18"/>
        <v>-4.3685688039974364</v>
      </c>
      <c r="N164" s="13">
        <f t="shared" si="19"/>
        <v>2.7259112006855574E-2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3.7237943132058438</v>
      </c>
      <c r="H165" s="10">
        <f t="shared" si="20"/>
        <v>-4.1533509709185799</v>
      </c>
      <c r="I165">
        <f t="shared" si="16"/>
        <v>-49.840211651022955</v>
      </c>
      <c r="K165">
        <f t="shared" si="17"/>
        <v>-4.3205008504372024</v>
      </c>
      <c r="M165">
        <f t="shared" si="18"/>
        <v>-4.3205008504372024</v>
      </c>
      <c r="N165" s="13">
        <f t="shared" si="19"/>
        <v>2.7939082223090047E-2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3.7358874448884647</v>
      </c>
      <c r="H166" s="10">
        <f t="shared" si="20"/>
        <v>-4.1036968299947691</v>
      </c>
      <c r="I166">
        <f t="shared" si="16"/>
        <v>-49.24436195993723</v>
      </c>
      <c r="K166">
        <f t="shared" si="17"/>
        <v>-4.2728449086860287</v>
      </c>
      <c r="M166">
        <f t="shared" si="18"/>
        <v>-4.2728449086860287</v>
      </c>
      <c r="N166" s="13">
        <f t="shared" si="19"/>
        <v>2.8611072524944544E-2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3.7479805765710852</v>
      </c>
      <c r="H167" s="10">
        <f t="shared" si="20"/>
        <v>-4.0545032744217417</v>
      </c>
      <c r="I167">
        <f t="shared" si="16"/>
        <v>-48.654039293060904</v>
      </c>
      <c r="K167">
        <f t="shared" si="17"/>
        <v>-4.2256012590953533</v>
      </c>
      <c r="M167">
        <f t="shared" si="18"/>
        <v>-4.2256012590953533</v>
      </c>
      <c r="N167" s="13">
        <f t="shared" si="19"/>
        <v>2.9274520359371427E-2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3.7600737082537057</v>
      </c>
      <c r="H168" s="10">
        <f t="shared" si="20"/>
        <v>-4.0057703436022942</v>
      </c>
      <c r="I168">
        <f t="shared" si="16"/>
        <v>-48.069244123227534</v>
      </c>
      <c r="K168">
        <f t="shared" si="17"/>
        <v>-4.1787700218199912</v>
      </c>
      <c r="M168">
        <f t="shared" si="18"/>
        <v>-4.1787700218199912</v>
      </c>
      <c r="N168" s="13">
        <f t="shared" si="19"/>
        <v>2.992888866342671E-2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3.7721668399363262</v>
      </c>
      <c r="H169" s="10">
        <f t="shared" si="20"/>
        <v>-3.9574978937935037</v>
      </c>
      <c r="I169">
        <f t="shared" si="16"/>
        <v>-47.489974725522046</v>
      </c>
      <c r="K169">
        <f t="shared" si="17"/>
        <v>-4.1323511634195036</v>
      </c>
      <c r="M169">
        <f t="shared" si="18"/>
        <v>-4.1323511634195036</v>
      </c>
      <c r="N169" s="13">
        <f t="shared" si="19"/>
        <v>3.0573665898902619E-2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3.7842599716189467</v>
      </c>
      <c r="H170" s="10">
        <f t="shared" si="20"/>
        <v>-3.9096856058499543</v>
      </c>
      <c r="I170">
        <f t="shared" si="16"/>
        <v>-46.91622727019945</v>
      </c>
      <c r="K170">
        <f t="shared" si="17"/>
        <v>-4.0863445032376671</v>
      </c>
      <c r="M170">
        <f t="shared" si="18"/>
        <v>-4.0863445032376671</v>
      </c>
      <c r="N170" s="13">
        <f t="shared" si="19"/>
        <v>3.1208366026242437E-2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3.7963531033015672</v>
      </c>
      <c r="H171" s="10">
        <f t="shared" si="20"/>
        <v>-3.8623329927124801</v>
      </c>
      <c r="I171">
        <f t="shared" si="16"/>
        <v>-46.347995912549763</v>
      </c>
      <c r="K171">
        <f t="shared" si="17"/>
        <v>-4.0407497195672022</v>
      </c>
      <c r="M171">
        <f t="shared" si="18"/>
        <v>-4.0407497195672022</v>
      </c>
      <c r="N171" s="13">
        <f t="shared" si="19"/>
        <v>3.1832528421552514E-2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3.8084462349841877</v>
      </c>
      <c r="H172" s="10">
        <f t="shared" si="20"/>
        <v>-3.8154394066500514</v>
      </c>
      <c r="I172">
        <f t="shared" si="16"/>
        <v>-45.785272879800615</v>
      </c>
      <c r="K172">
        <f t="shared" si="17"/>
        <v>-3.9955663556067487</v>
      </c>
      <c r="M172">
        <f t="shared" si="18"/>
        <v>-3.9955663556067487</v>
      </c>
      <c r="N172" s="13">
        <f t="shared" si="19"/>
        <v>3.2445717740448611E-2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3.8205393666668086</v>
      </c>
      <c r="H173" s="10">
        <f t="shared" si="20"/>
        <v>-3.7690040462622165</v>
      </c>
      <c r="I173">
        <f t="shared" si="16"/>
        <v>-45.2280485551466</v>
      </c>
      <c r="K173">
        <f t="shared" si="17"/>
        <v>-3.9507938252168167</v>
      </c>
      <c r="M173">
        <f t="shared" si="18"/>
        <v>-3.9507938252168167</v>
      </c>
      <c r="N173" s="13">
        <f t="shared" si="19"/>
        <v>3.3047523732362374E-2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3.8326324983494291</v>
      </c>
      <c r="H174" s="10">
        <f t="shared" si="20"/>
        <v>-3.7230259632492824</v>
      </c>
      <c r="I174">
        <f t="shared" si="16"/>
        <v>-44.676311558991387</v>
      </c>
      <c r="K174">
        <f t="shared" si="17"/>
        <v>-3.9064314184812128</v>
      </c>
      <c r="M174">
        <f t="shared" si="18"/>
        <v>-3.9064314184812128</v>
      </c>
      <c r="N174" s="13">
        <f t="shared" si="19"/>
        <v>3.3637561008831633E-2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3.8447256300320496</v>
      </c>
      <c r="H175" s="10">
        <f t="shared" si="20"/>
        <v>-3.6775040689572207</v>
      </c>
      <c r="I175">
        <f t="shared" si="16"/>
        <v>-44.130048827486647</v>
      </c>
      <c r="K175">
        <f t="shared" si="17"/>
        <v>-3.8624783070802118</v>
      </c>
      <c r="M175">
        <f t="shared" si="18"/>
        <v>-3.8624783070802118</v>
      </c>
      <c r="N175" s="13">
        <f t="shared" si="19"/>
        <v>3.4215468769181002E-2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3.8568187617146701</v>
      </c>
      <c r="H176" s="10">
        <f t="shared" si="20"/>
        <v>-3.632437140704095</v>
      </c>
      <c r="I176">
        <f t="shared" si="16"/>
        <v>-43.589245688449139</v>
      </c>
      <c r="K176">
        <f t="shared" si="17"/>
        <v>-3.8189335494816232</v>
      </c>
      <c r="M176">
        <f t="shared" si="18"/>
        <v>-3.8189335494816232</v>
      </c>
      <c r="N176" s="13">
        <f t="shared" si="19"/>
        <v>3.4780910486914923E-2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3.8689118933972906</v>
      </c>
      <c r="H177" s="10">
        <f t="shared" si="20"/>
        <v>-3.5878238278945922</v>
      </c>
      <c r="I177">
        <f t="shared" si="16"/>
        <v>-43.053885934735106</v>
      </c>
      <c r="K177">
        <f t="shared" si="17"/>
        <v>-3.7757960959555694</v>
      </c>
      <c r="M177">
        <f t="shared" si="18"/>
        <v>-3.7757960959555694</v>
      </c>
      <c r="N177" s="13">
        <f t="shared" si="19"/>
        <v>3.5333573559987876E-2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3.8810050250799111</v>
      </c>
      <c r="H178" s="10">
        <f t="shared" si="20"/>
        <v>-3.543662657929072</v>
      </c>
      <c r="I178">
        <f t="shared" si="16"/>
        <v>-42.523951895148862</v>
      </c>
      <c r="K178">
        <f t="shared" si="17"/>
        <v>-3.7330647934187109</v>
      </c>
      <c r="M178">
        <f t="shared" si="18"/>
        <v>-3.7330647934187109</v>
      </c>
      <c r="N178" s="13">
        <f t="shared" si="19"/>
        <v>3.5873168928035534E-2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3.893098156762532</v>
      </c>
      <c r="H179" s="10">
        <f t="shared" si="20"/>
        <v>-3.4999520419133452</v>
      </c>
      <c r="I179">
        <f t="shared" si="16"/>
        <v>-41.999424502960139</v>
      </c>
      <c r="K179">
        <f t="shared" si="17"/>
        <v>-3.6907383901134132</v>
      </c>
      <c r="M179">
        <f t="shared" si="18"/>
        <v>-3.6907383901134132</v>
      </c>
      <c r="N179" s="13">
        <f t="shared" si="19"/>
        <v>3.6399430659517597E-2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3.9051912884451525</v>
      </c>
      <c r="H180" s="10">
        <f t="shared" si="20"/>
        <v>-3.4566902801752333</v>
      </c>
      <c r="I180">
        <f t="shared" si="16"/>
        <v>-41.480283362102796</v>
      </c>
      <c r="K180">
        <f t="shared" si="17"/>
        <v>-3.6488155401271767</v>
      </c>
      <c r="M180">
        <f t="shared" si="18"/>
        <v>-3.6488155401271767</v>
      </c>
      <c r="N180" s="13">
        <f t="shared" si="19"/>
        <v>3.6912115511601826E-2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3.917284420127773</v>
      </c>
      <c r="H181" s="10">
        <f t="shared" si="20"/>
        <v>-3.4138755675937671</v>
      </c>
      <c r="I181">
        <f t="shared" si="16"/>
        <v>-40.966506811125207</v>
      </c>
      <c r="K181">
        <f t="shared" si="17"/>
        <v>-3.6072948077574818</v>
      </c>
      <c r="M181">
        <f t="shared" si="18"/>
        <v>-3.6072948077574818</v>
      </c>
      <c r="N181" s="13">
        <f t="shared" si="19"/>
        <v>3.7411002465508748E-2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3.9293775518103935</v>
      </c>
      <c r="H182" s="10">
        <f t="shared" si="20"/>
        <v>-3.3715059987467342</v>
      </c>
      <c r="I182">
        <f t="shared" si="16"/>
        <v>-40.45807198496081</v>
      </c>
      <c r="K182">
        <f t="shared" si="17"/>
        <v>-3.5661746717270502</v>
      </c>
      <c r="M182">
        <f t="shared" si="18"/>
        <v>-3.5661746717270502</v>
      </c>
      <c r="N182" s="13">
        <f t="shared" si="19"/>
        <v>3.7895892239917205E-2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3.941470683493014</v>
      </c>
      <c r="H183" s="10">
        <f t="shared" si="20"/>
        <v>-3.3295795728820985</v>
      </c>
      <c r="I183">
        <f t="shared" si="16"/>
        <v>-39.954954874585184</v>
      </c>
      <c r="K183">
        <f t="shared" si="17"/>
        <v>-3.525453529254321</v>
      </c>
      <c r="M183">
        <f t="shared" si="18"/>
        <v>-3.525453529254321</v>
      </c>
      <c r="N183" s="13">
        <f t="shared" si="19"/>
        <v>3.8366606784907317E-2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3.9535638151756345</v>
      </c>
      <c r="H184" s="10">
        <f t="shared" si="20"/>
        <v>-3.2880941987186878</v>
      </c>
      <c r="I184">
        <f t="shared" si="16"/>
        <v>-39.45713038462425</v>
      </c>
      <c r="K184">
        <f t="shared" si="17"/>
        <v>-3.4851296999838186</v>
      </c>
      <c r="M184">
        <f t="shared" si="18"/>
        <v>-3.4851296999838186</v>
      </c>
      <c r="N184" s="13">
        <f t="shared" si="19"/>
        <v>3.8822988758801365E-2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3.9656569468582554</v>
      </c>
      <c r="H185" s="10">
        <f t="shared" si="20"/>
        <v>-3.2470476990813388</v>
      </c>
      <c r="I185">
        <f t="shared" si="16"/>
        <v>-38.964572388976066</v>
      </c>
      <c r="K185">
        <f t="shared" si="17"/>
        <v>-3.4452014297809264</v>
      </c>
      <c r="M185">
        <f t="shared" si="18"/>
        <v>-3.4452014297809264</v>
      </c>
      <c r="N185" s="13">
        <f t="shared" si="19"/>
        <v>3.9264900990164657E-2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3.9777500785408759</v>
      </c>
      <c r="H186" s="10">
        <f t="shared" si="20"/>
        <v>-3.2064378153756099</v>
      </c>
      <c r="I186">
        <f t="shared" si="16"/>
        <v>-38.477253784507319</v>
      </c>
      <c r="K186">
        <f t="shared" si="17"/>
        <v>-3.4056668943954316</v>
      </c>
      <c r="M186">
        <f t="shared" si="18"/>
        <v>-3.4056668943954316</v>
      </c>
      <c r="N186" s="13">
        <f t="shared" si="19"/>
        <v>3.969222592708635E-2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3.9898432102234964</v>
      </c>
      <c r="H187" s="10">
        <f t="shared" si="20"/>
        <v>-3.1662622119069428</v>
      </c>
      <c r="I187">
        <f t="shared" si="16"/>
        <v>-37.995146542883312</v>
      </c>
      <c r="K187">
        <f t="shared" si="17"/>
        <v>-3.3665242029980584</v>
      </c>
      <c r="M187">
        <f t="shared" si="18"/>
        <v>-3.3665242029980584</v>
      </c>
      <c r="N187" s="13">
        <f t="shared" si="19"/>
        <v>4.0104865075778082E-2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4.0019363419061174</v>
      </c>
      <c r="H188" s="10">
        <f t="shared" si="20"/>
        <v>-3.1265184800490871</v>
      </c>
      <c r="I188">
        <f t="shared" si="16"/>
        <v>-37.518221760589043</v>
      </c>
      <c r="K188">
        <f t="shared" si="17"/>
        <v>-3.3277714015940956</v>
      </c>
      <c r="M188">
        <f t="shared" si="18"/>
        <v>-3.3277714015940956</v>
      </c>
      <c r="N188" s="13">
        <f t="shared" si="19"/>
        <v>4.050273843040135E-2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4.0140294735887379</v>
      </c>
      <c r="H189" s="10">
        <f t="shared" si="20"/>
        <v>-3.0872041422664163</v>
      </c>
      <c r="I189">
        <f t="shared" si="16"/>
        <v>-37.046449707196999</v>
      </c>
      <c r="K189">
        <f t="shared" si="17"/>
        <v>-3.2894064763180557</v>
      </c>
      <c r="M189">
        <f t="shared" si="18"/>
        <v>-3.2894064763180557</v>
      </c>
      <c r="N189" s="13">
        <f t="shared" si="19"/>
        <v>4.088578389593079E-2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4.0261226052713583</v>
      </c>
      <c r="H190" s="10">
        <f t="shared" si="20"/>
        <v>-3.0483166559946384</v>
      </c>
      <c r="I190">
        <f t="shared" si="16"/>
        <v>-36.579799871935663</v>
      </c>
      <c r="K190">
        <f t="shared" si="17"/>
        <v>-3.2514273566132106</v>
      </c>
      <c r="M190">
        <f t="shared" si="18"/>
        <v>-3.2514273566132106</v>
      </c>
      <c r="N190" s="13">
        <f t="shared" si="19"/>
        <v>4.1253956705767252E-2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4.0382157369539788</v>
      </c>
      <c r="H191" s="10">
        <f t="shared" si="20"/>
        <v>-3.009853417384289</v>
      </c>
      <c r="I191">
        <f t="shared" si="16"/>
        <v>-36.11824100861147</v>
      </c>
      <c r="K191">
        <f t="shared" si="17"/>
        <v>-3.2138319182996922</v>
      </c>
      <c r="M191">
        <f t="shared" si="18"/>
        <v>-3.2138319182996922</v>
      </c>
      <c r="N191" s="13">
        <f t="shared" si="19"/>
        <v>4.160722883569512E-2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4.0503088686365993</v>
      </c>
      <c r="H192" s="10">
        <f t="shared" si="20"/>
        <v>-2.9718117649112474</v>
      </c>
      <c r="I192">
        <f t="shared" si="16"/>
        <v>-35.661741178934967</v>
      </c>
      <c r="K192">
        <f t="shared" si="17"/>
        <v>-3.1766179865347728</v>
      </c>
      <c r="M192">
        <f t="shared" si="18"/>
        <v>-3.1766179865347728</v>
      </c>
      <c r="N192" s="13">
        <f t="shared" si="19"/>
        <v>4.1945588415704581E-2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4.0624020003192198</v>
      </c>
      <c r="H193" s="10">
        <f t="shared" si="20"/>
        <v>-2.9341889828584082</v>
      </c>
      <c r="I193">
        <f t="shared" si="16"/>
        <v>-35.210267794300897</v>
      </c>
      <c r="K193">
        <f t="shared" si="17"/>
        <v>-3.1397833386687557</v>
      </c>
      <c r="M193">
        <f t="shared" si="18"/>
        <v>-3.1397833386687557</v>
      </c>
      <c r="N193" s="13">
        <f t="shared" si="19"/>
        <v>4.2269039141071753E-2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4.0744951320018403</v>
      </c>
      <c r="H194" s="10">
        <f t="shared" si="20"/>
        <v>-2.8969823046725094</v>
      </c>
      <c r="I194">
        <f t="shared" si="16"/>
        <v>-34.763787656070114</v>
      </c>
      <c r="K194">
        <f t="shared" si="17"/>
        <v>-3.103325706999863</v>
      </c>
      <c r="M194">
        <f t="shared" si="18"/>
        <v>-3.103325706999863</v>
      </c>
      <c r="N194" s="13">
        <f t="shared" si="19"/>
        <v>4.2577599684028113E-2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4.0865882636844608</v>
      </c>
      <c r="H195" s="10">
        <f t="shared" si="20"/>
        <v>-2.8601889162000065</v>
      </c>
      <c r="I195">
        <f t="shared" si="16"/>
        <v>-34.322266994400081</v>
      </c>
      <c r="K195">
        <f t="shared" si="17"/>
        <v>-3.0672427814313741</v>
      </c>
      <c r="M195">
        <f t="shared" si="18"/>
        <v>-3.0672427814313741</v>
      </c>
      <c r="N195" s="13">
        <f t="shared" si="19"/>
        <v>4.2871303107249334E-2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4.0986813953670813</v>
      </c>
      <c r="H196" s="10">
        <f t="shared" si="20"/>
        <v>-2.8238059588057691</v>
      </c>
      <c r="I196">
        <f t="shared" si="16"/>
        <v>-33.885671505669229</v>
      </c>
      <c r="K196">
        <f t="shared" si="17"/>
        <v>-3.0315322120341457</v>
      </c>
      <c r="M196">
        <f t="shared" si="18"/>
        <v>-3.0315322120341457</v>
      </c>
      <c r="N196" s="13">
        <f t="shared" si="19"/>
        <v>4.3150196280299626E-2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4.1107745270497018</v>
      </c>
      <c r="H197" s="10">
        <f t="shared" si="20"/>
        <v>-2.7878305323782673</v>
      </c>
      <c r="I197">
        <f t="shared" si="16"/>
        <v>-33.453966388539207</v>
      </c>
      <c r="K197">
        <f t="shared" si="17"/>
        <v>-2.9961916115175664</v>
      </c>
      <c r="M197">
        <f t="shared" si="18"/>
        <v>-2.9961916115175664</v>
      </c>
      <c r="N197" s="13">
        <f t="shared" si="19"/>
        <v>4.3414339300093273E-2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4.1228676587323223</v>
      </c>
      <c r="H198" s="10">
        <f t="shared" si="20"/>
        <v>-2.7522596982247958</v>
      </c>
      <c r="I198">
        <f t="shared" si="16"/>
        <v>-33.027116378697549</v>
      </c>
      <c r="K198">
        <f t="shared" si="17"/>
        <v>-2.9612185576119048</v>
      </c>
      <c r="M198">
        <f t="shared" si="18"/>
        <v>-2.9612185576119048</v>
      </c>
      <c r="N198" s="13">
        <f t="shared" si="19"/>
        <v>4.3663804916361591E-2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4.1349607904149428</v>
      </c>
      <c r="H199" s="10">
        <f t="shared" si="20"/>
        <v>-2.7170904818602026</v>
      </c>
      <c r="I199">
        <f t="shared" si="16"/>
        <v>-32.605085782322433</v>
      </c>
      <c r="K199">
        <f t="shared" si="17"/>
        <v>-2.926610595364878</v>
      </c>
      <c r="M199">
        <f t="shared" si="18"/>
        <v>-2.926610595364878</v>
      </c>
      <c r="N199" s="13">
        <f t="shared" si="19"/>
        <v>4.3898677963012049E-2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4.1470539220975633</v>
      </c>
      <c r="H200" s="10">
        <f t="shared" si="20"/>
        <v>-2.6823198756924627</v>
      </c>
      <c r="I200">
        <f t="shared" si="16"/>
        <v>-32.187838508309554</v>
      </c>
      <c r="K200">
        <f t="shared" si="17"/>
        <v>-2.8923652393552532</v>
      </c>
      <c r="M200">
        <f t="shared" si="18"/>
        <v>-2.8923652393552532</v>
      </c>
      <c r="N200" s="13">
        <f t="shared" si="19"/>
        <v>4.4119054796233945E-2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4.1591470537801847</v>
      </c>
      <c r="H201" s="10">
        <f t="shared" si="20"/>
        <v>-2.6479448416083571</v>
      </c>
      <c r="I201">
        <f t="shared" si="16"/>
        <v>-31.775338099300285</v>
      </c>
      <c r="K201">
        <f t="shared" si="17"/>
        <v>-2.8584799758260919</v>
      </c>
      <c r="M201">
        <f t="shared" si="18"/>
        <v>-2.8584799758260919</v>
      </c>
      <c r="N201" s="13">
        <f t="shared" si="19"/>
        <v>4.4325042740079625E-2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4.1712401854628052</v>
      </c>
      <c r="H202" s="10">
        <f t="shared" si="20"/>
        <v>-2.6139623134624124</v>
      </c>
      <c r="I202">
        <f t="shared" si="16"/>
        <v>-31.367547761548948</v>
      </c>
      <c r="K202">
        <f t="shared" si="17"/>
        <v>-2.8249522647403076</v>
      </c>
      <c r="M202">
        <f t="shared" si="18"/>
        <v>-2.8249522647403076</v>
      </c>
      <c r="N202" s="13">
        <f t="shared" si="19"/>
        <v>4.4516759540248599E-2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4.1833333171454257</v>
      </c>
      <c r="H203" s="10">
        <f t="shared" si="20"/>
        <v>-2.580369199472162</v>
      </c>
      <c r="I203">
        <f t="shared" si="16"/>
        <v>-30.964430393665943</v>
      </c>
      <c r="K203">
        <f t="shared" si="17"/>
        <v>-2.7917795417609441</v>
      </c>
      <c r="M203">
        <f t="shared" si="18"/>
        <v>-2.7917795417609441</v>
      </c>
      <c r="N203" s="13">
        <f t="shared" si="19"/>
        <v>4.4694332826660001E-2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4.1954264488280462</v>
      </c>
      <c r="H204" s="10">
        <f t="shared" si="20"/>
        <v>-2.5471623845227138</v>
      </c>
      <c r="I204">
        <f t="shared" si="16"/>
        <v>-30.565948614272564</v>
      </c>
      <c r="K204">
        <f t="shared" si="17"/>
        <v>-2.7589592201587165</v>
      </c>
      <c r="M204">
        <f t="shared" si="18"/>
        <v>-2.7589592201587165</v>
      </c>
      <c r="N204" s="13">
        <f t="shared" si="19"/>
        <v>4.4857899585423945E-2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4.2075195805106667</v>
      </c>
      <c r="H205" s="10">
        <f t="shared" si="20"/>
        <v>-2.5143387323834987</v>
      </c>
      <c r="I205">
        <f t="shared" si="16"/>
        <v>-30.172064788601986</v>
      </c>
      <c r="K205">
        <f t="shared" si="17"/>
        <v>-2.7264886926490717</v>
      </c>
      <c r="M205">
        <f t="shared" si="18"/>
        <v>-2.7264886926490717</v>
      </c>
      <c r="N205" s="13">
        <f t="shared" si="19"/>
        <v>4.5007605640684192E-2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4.2196127121932872</v>
      </c>
      <c r="H206" s="10">
        <f t="shared" si="20"/>
        <v>-2.481895087840011</v>
      </c>
      <c r="I206">
        <f t="shared" si="16"/>
        <v>-29.782741054080134</v>
      </c>
      <c r="K206">
        <f t="shared" si="17"/>
        <v>-2.6943653331610888</v>
      </c>
      <c r="M206">
        <f t="shared" si="18"/>
        <v>-2.6943653331610888</v>
      </c>
      <c r="N206" s="13">
        <f t="shared" si="19"/>
        <v>4.5143605146799E-2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4.2317058438759076</v>
      </c>
      <c r="H207" s="10">
        <f t="shared" si="20"/>
        <v>-2.4498282787432513</v>
      </c>
      <c r="I207">
        <f t="shared" si="16"/>
        <v>-29.397939344919017</v>
      </c>
      <c r="K207">
        <f t="shared" si="17"/>
        <v>-2.6625864985404313</v>
      </c>
      <c r="M207">
        <f t="shared" si="18"/>
        <v>-2.6625864985404313</v>
      </c>
      <c r="N207" s="13">
        <f t="shared" si="19"/>
        <v>4.5266060091265159E-2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4.2437989755585281</v>
      </c>
      <c r="H208" s="10">
        <f t="shared" si="20"/>
        <v>-2.4181351179795145</v>
      </c>
      <c r="I208">
        <f t="shared" si="16"/>
        <v>-29.017621415754174</v>
      </c>
      <c r="K208">
        <f t="shared" si="17"/>
        <v>-2.6311495301884551</v>
      </c>
      <c r="M208">
        <f t="shared" si="18"/>
        <v>-2.6311495301884551</v>
      </c>
      <c r="N208" s="13">
        <f t="shared" si="19"/>
        <v>4.5375139808720454E-2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4.2558921072411486</v>
      </c>
      <c r="H209" s="10">
        <f t="shared" si="20"/>
        <v>-2.3868124053630835</v>
      </c>
      <c r="I209">
        <f t="shared" si="16"/>
        <v>-28.641748864357002</v>
      </c>
      <c r="K209">
        <f t="shared" si="17"/>
        <v>-2.600051755639555</v>
      </c>
      <c r="M209">
        <f t="shared" si="18"/>
        <v>-2.600051755639555</v>
      </c>
      <c r="N209" s="13">
        <f t="shared" si="19"/>
        <v>4.5471020506331734E-2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4.2679852389237691</v>
      </c>
      <c r="H210" s="10">
        <f t="shared" si="20"/>
        <v>-2.3558569294543048</v>
      </c>
      <c r="I210">
        <f t="shared" si="16"/>
        <v>-28.270283153451658</v>
      </c>
      <c r="K210">
        <f t="shared" si="17"/>
        <v>-2.5692904900787741</v>
      </c>
      <c r="M210">
        <f t="shared" si="18"/>
        <v>-2.5692904900787741</v>
      </c>
      <c r="N210" s="13">
        <f t="shared" si="19"/>
        <v>4.5553884800839002E-2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si="15"/>
        <v>4.2800783706063896</v>
      </c>
      <c r="H211" s="10">
        <f t="shared" si="20"/>
        <v>-2.3252654693054637</v>
      </c>
      <c r="I211">
        <f t="shared" si="16"/>
        <v>-27.903185631665565</v>
      </c>
      <c r="K211">
        <f t="shared" si="17"/>
        <v>-2.5388630378015526</v>
      </c>
      <c r="M211">
        <f t="shared" si="18"/>
        <v>-2.5388630378015526</v>
      </c>
      <c r="N211" s="13">
        <f t="shared" si="19"/>
        <v>4.5623921267441393E-2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ref="G212:G275" si="22">$E$11*(D212/$E$12+1)</f>
        <v>4.2921715022890101</v>
      </c>
      <c r="H212" s="10">
        <f t="shared" si="20"/>
        <v>-2.2950347961367936</v>
      </c>
      <c r="I212">
        <f t="shared" ref="I212:I275" si="23">H212*$E$6</f>
        <v>-27.540417553641525</v>
      </c>
      <c r="K212">
        <f t="shared" ref="K212:K275" si="24">$L$9*$L$4*EXP(-$L$7*$O$6*(G212/$O$6-1))+6*$L$4*EXP(-$L$7*$O$6*(SQRT(2)*G212/$O$6-1))+24*$L$4*EXP(-$L$7*$O$6*(SQRT(3)*G212/$O$6-1))+12*$L$4*EXP(-$L$7*$O$6*(SQRT(4)*G212/$O$6-1))+8*$L$4*EXP(-$L$7*$O$6*(SQRT(6)*G212/$O$6-1))-($L$9*$L$6*EXP(-$L$5*$O$6*(G212/$O$6-1))+6*$L$6*EXP(-$L$5*$O$6*(SQRT(2)*G212/$O$6-1))+24*$L$6*EXP(-$L$5*$O$6*(SQRT(3)*G212/$O$6-1))+12*$L$6*EXP(-$L$5*$O$6*(SQRT(4)*G212/$O$6-1))+8*$L$6*EXP(-$L$5*$O$6*(SQRT(6)*G212/$O$6-1)))</f>
        <v>-2.5087666936175785</v>
      </c>
      <c r="M212">
        <f t="shared" ref="M212:M275" si="25">$L$9*$O$4*EXP(-$O$8*$O$6*(G212/$O$6-1))+6*$O$4*EXP(-$O$8*$O$6*(SQRT(2)*G212/$O$6-1))+24*$O$4*EXP(-$O$8*$O$6*(SQRT(3)*G212/$O$6-1))+12*$O$4*EXP(-$O$8*$O$6*(SQRT(4)*G212/$O$6-1))+8*$O$4*EXP(-$O$8*$O$6*(SQRT(6)*G212/$O$6-1))-($L$9*$O$7*EXP(-$O$5*$O$6*(G212/$O$6-1))+6*$O$7*EXP(-$O$5*$O$6*(SQRT(2)*G212/$O$6-1))+24*$O$7*EXP(-$O$5*$O$6*(SQRT(3)*G212/$O$6-1))+12*$O$7*EXP(-$O$5*$O$6*(SQRT(4)*G212/$O$6-1))+8*$O$7*EXP(-$O$5*$O$6*(SQRT(6)*G212/$O$6-1)))</f>
        <v>-2.5087666936175785</v>
      </c>
      <c r="N212" s="13">
        <f t="shared" ref="N212:N275" si="26">(M212-H212)^2*O212</f>
        <v>4.5681324000736753E-2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4.3042646339716315</v>
      </c>
      <c r="H213" s="10">
        <f t="shared" ref="H213:H276" si="27">-(-$B$4)*(1+D213+$E$5*D213^3)*EXP(-D213)</f>
        <v>-2.2651616749448862</v>
      </c>
      <c r="I213">
        <f t="shared" si="23"/>
        <v>-27.181940099338632</v>
      </c>
      <c r="K213">
        <f t="shared" si="24"/>
        <v>-2.4789987442004695</v>
      </c>
      <c r="M213">
        <f t="shared" si="25"/>
        <v>-2.4789987442004695</v>
      </c>
      <c r="N213" s="13">
        <f t="shared" si="26"/>
        <v>4.5726292187817139E-2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4.316357765654252</v>
      </c>
      <c r="H214" s="10">
        <f t="shared" si="27"/>
        <v>-2.2356428660457013</v>
      </c>
      <c r="I214">
        <f t="shared" si="23"/>
        <v>-26.827714392548415</v>
      </c>
      <c r="K214">
        <f t="shared" si="24"/>
        <v>-2.4495564693851262</v>
      </c>
      <c r="M214">
        <f t="shared" si="25"/>
        <v>-2.4495564693851262</v>
      </c>
      <c r="N214" s="13">
        <f t="shared" si="26"/>
        <v>4.5759029693656812E-2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4.3284508973368725</v>
      </c>
      <c r="H215" s="10">
        <f t="shared" si="27"/>
        <v>-2.2064751265543188</v>
      </c>
      <c r="I215">
        <f t="shared" si="23"/>
        <v>-26.477701518651827</v>
      </c>
      <c r="K215">
        <f t="shared" si="24"/>
        <v>-2.4204371434143903</v>
      </c>
      <c r="M215">
        <f t="shared" si="25"/>
        <v>-2.4204371434143903</v>
      </c>
      <c r="N215" s="13">
        <f t="shared" si="26"/>
        <v>4.5779744658829544E-2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4.340544029019493</v>
      </c>
      <c r="H216" s="10">
        <f t="shared" si="27"/>
        <v>-2.1776552118034931</v>
      </c>
      <c r="I216">
        <f t="shared" si="23"/>
        <v>-26.131862541641915</v>
      </c>
      <c r="K216">
        <f t="shared" si="24"/>
        <v>-2.3916380361367251</v>
      </c>
      <c r="M216">
        <f t="shared" si="25"/>
        <v>-2.3916380361367251</v>
      </c>
      <c r="N216" s="13">
        <f t="shared" si="26"/>
        <v>4.5788649109626829E-2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4.3526371607021135</v>
      </c>
      <c r="H217" s="10">
        <f t="shared" si="27"/>
        <v>-2.1491798767030241</v>
      </c>
      <c r="I217">
        <f t="shared" si="23"/>
        <v>-25.79015852043629</v>
      </c>
      <c r="K217">
        <f t="shared" si="24"/>
        <v>-2.3631564141564647</v>
      </c>
      <c r="M217">
        <f t="shared" si="25"/>
        <v>-2.3631564141564647</v>
      </c>
      <c r="N217" s="13">
        <f t="shared" si="26"/>
        <v>4.5785958580563661E-2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4.364730292384734</v>
      </c>
      <c r="H218" s="10">
        <f t="shared" si="27"/>
        <v>-2.121045877041893</v>
      </c>
      <c r="I218">
        <f t="shared" si="23"/>
        <v>-25.452550524502715</v>
      </c>
      <c r="K218">
        <f t="shared" si="24"/>
        <v>-2.3349895419382074</v>
      </c>
      <c r="M218">
        <f t="shared" si="25"/>
        <v>-2.3349895419382074</v>
      </c>
      <c r="N218" s="13">
        <f t="shared" si="26"/>
        <v>4.5771891749266491E-2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4.3768234240673545</v>
      </c>
      <c r="H219" s="10">
        <f t="shared" si="27"/>
        <v>-2.0932499707350476</v>
      </c>
      <c r="I219">
        <f t="shared" si="23"/>
        <v>-25.118999648820569</v>
      </c>
      <c r="K219">
        <f t="shared" si="24"/>
        <v>-2.3071346828668635</v>
      </c>
      <c r="M219">
        <f t="shared" si="25"/>
        <v>-2.3071346828668635</v>
      </c>
      <c r="N219" s="13">
        <f t="shared" si="26"/>
        <v>4.5746670083709765E-2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4.388916555749975</v>
      </c>
      <c r="H220" s="10">
        <f t="shared" si="27"/>
        <v>-2.0657889190166765</v>
      </c>
      <c r="I220">
        <f t="shared" si="23"/>
        <v>-24.789467028200118</v>
      </c>
      <c r="K220">
        <f t="shared" si="24"/>
        <v>-2.2795891002647739</v>
      </c>
      <c r="M220">
        <f t="shared" si="25"/>
        <v>-2.2795891002647739</v>
      </c>
      <c r="N220" s="13">
        <f t="shared" si="26"/>
        <v>4.5710517501719304E-2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4.4010096874325955</v>
      </c>
      <c r="H221" s="10">
        <f t="shared" si="27"/>
        <v>-2.0386594875817416</v>
      </c>
      <c r="I221">
        <f t="shared" si="23"/>
        <v>-24.463913850980902</v>
      </c>
      <c r="K221">
        <f t="shared" si="24"/>
        <v>-2.2523500583673428</v>
      </c>
      <c r="M221">
        <f t="shared" si="25"/>
        <v>-2.2523500583673428</v>
      </c>
      <c r="N221" s="13">
        <f t="shared" si="26"/>
        <v>4.5663660042676024E-2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4.413102819115216</v>
      </c>
      <c r="H222" s="10">
        <f t="shared" si="27"/>
        <v>-2.0118584476774974</v>
      </c>
      <c r="I222">
        <f t="shared" si="23"/>
        <v>-24.142301372129971</v>
      </c>
      <c r="K222">
        <f t="shared" si="24"/>
        <v>-2.2254148232585345</v>
      </c>
      <c r="M222">
        <f t="shared" si="25"/>
        <v>-2.2254148232585345</v>
      </c>
      <c r="N222" s="13">
        <f t="shared" si="26"/>
        <v>4.5606325551308946E-2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4.4251959507978365</v>
      </c>
      <c r="H223" s="10">
        <f t="shared" si="27"/>
        <v>-1.9853825771466709</v>
      </c>
      <c r="I223">
        <f t="shared" si="23"/>
        <v>-23.824590925760049</v>
      </c>
      <c r="K223">
        <f t="shared" si="24"/>
        <v>-2.1987806637675544</v>
      </c>
      <c r="M223">
        <f t="shared" si="25"/>
        <v>-2.1987806637675544</v>
      </c>
      <c r="N223" s="13">
        <f t="shared" si="26"/>
        <v>4.5538743373454121E-2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4.4372890824804569</v>
      </c>
      <c r="H224" s="10">
        <f t="shared" si="27"/>
        <v>-1.9592286614239123</v>
      </c>
      <c r="I224">
        <f t="shared" si="23"/>
        <v>-23.510743937086946</v>
      </c>
      <c r="K224">
        <f t="shared" si="24"/>
        <v>-2.1724448523279865</v>
      </c>
      <c r="M224">
        <f t="shared" si="25"/>
        <v>-2.1724448523279865</v>
      </c>
      <c r="N224" s="13">
        <f t="shared" si="26"/>
        <v>4.5461144063642607E-2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4.4493822141630774</v>
      </c>
      <c r="H225" s="10">
        <f t="shared" si="27"/>
        <v>-1.9333934944871005</v>
      </c>
      <c r="I225">
        <f t="shared" si="23"/>
        <v>-23.200721933845205</v>
      </c>
      <c r="K225">
        <f t="shared" si="24"/>
        <v>-2.1464046658006461</v>
      </c>
      <c r="M225">
        <f t="shared" si="25"/>
        <v>-2.1464046658006461</v>
      </c>
      <c r="N225" s="13">
        <f t="shared" si="26"/>
        <v>4.5373759104368687E-2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4.4614753458456988</v>
      </c>
      <c r="H226" s="10">
        <f t="shared" si="27"/>
        <v>-1.9078738797650154</v>
      </c>
      <c r="I226">
        <f t="shared" si="23"/>
        <v>-22.894486557180187</v>
      </c>
      <c r="K226">
        <f t="shared" si="24"/>
        <v>-2.1206573862613336</v>
      </c>
      <c r="M226">
        <f t="shared" si="25"/>
        <v>-2.1206573862613336</v>
      </c>
      <c r="N226" s="13">
        <f t="shared" si="26"/>
        <v>4.5276820636868671E-2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4.4735684775283193</v>
      </c>
      <c r="H227" s="10">
        <f t="shared" si="27"/>
        <v>-1.8826666310028637</v>
      </c>
      <c r="I227">
        <f t="shared" si="23"/>
        <v>-22.591999572034364</v>
      </c>
      <c r="K227">
        <f t="shared" si="24"/>
        <v>-2.0952003017546437</v>
      </c>
      <c r="M227">
        <f t="shared" si="25"/>
        <v>-2.0952003017546437</v>
      </c>
      <c r="N227" s="13">
        <f t="shared" si="26"/>
        <v>4.5170561203226017E-2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4.4856616092109398</v>
      </c>
      <c r="H228" s="10">
        <f t="shared" si="27"/>
        <v>-1.8577685730870845</v>
      </c>
      <c r="I228">
        <f t="shared" si="23"/>
        <v>-22.293222877045014</v>
      </c>
      <c r="K228">
        <f t="shared" si="24"/>
        <v>-2.0700307070149826</v>
      </c>
      <c r="M228">
        <f t="shared" si="25"/>
        <v>-2.0700307070149826</v>
      </c>
      <c r="N228" s="13">
        <f t="shared" si="26"/>
        <v>4.5055213499624928E-2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4.4977547408935603</v>
      </c>
      <c r="H229" s="10">
        <f t="shared" si="27"/>
        <v>-1.833176542830828</v>
      </c>
      <c r="I229">
        <f t="shared" si="23"/>
        <v>-21.998118513969935</v>
      </c>
      <c r="K229">
        <f t="shared" si="24"/>
        <v>-2.0451459041558602</v>
      </c>
      <c r="M229">
        <f t="shared" si="25"/>
        <v>-2.0451459041558602</v>
      </c>
      <c r="N229" s="13">
        <f t="shared" si="26"/>
        <v>4.4931010140542051E-2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4.5098478725761808</v>
      </c>
      <c r="H230" s="10">
        <f t="shared" si="27"/>
        <v>-1.8088873897214406</v>
      </c>
      <c r="I230">
        <f t="shared" si="23"/>
        <v>-21.706648676657288</v>
      </c>
      <c r="K230">
        <f t="shared" si="24"/>
        <v>-2.0205432033285202</v>
      </c>
      <c r="M230">
        <f t="shared" si="25"/>
        <v>-2.0205432033285202</v>
      </c>
      <c r="N230" s="13">
        <f t="shared" si="26"/>
        <v>4.4798183433674837E-2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4.5219410042588013</v>
      </c>
      <c r="H231" s="10">
        <f t="shared" si="27"/>
        <v>-1.7848979766312822</v>
      </c>
      <c r="I231">
        <f t="shared" si="23"/>
        <v>-21.418775719575386</v>
      </c>
      <c r="K231">
        <f t="shared" si="24"/>
        <v>-1.9962199233509477</v>
      </c>
      <c r="M231">
        <f t="shared" si="25"/>
        <v>-1.9962199233509477</v>
      </c>
      <c r="N231" s="13">
        <f t="shared" si="26"/>
        <v>4.4656965165389112E-2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4.5340341359414218</v>
      </c>
      <c r="H232" s="10">
        <f t="shared" si="27"/>
        <v>-1.7612051804931195</v>
      </c>
      <c r="I232">
        <f t="shared" si="23"/>
        <v>-21.134462165917434</v>
      </c>
      <c r="K232">
        <f t="shared" si="24"/>
        <v>-1.9721733923082176</v>
      </c>
      <c r="M232">
        <f t="shared" si="25"/>
        <v>-1.9721733923082176</v>
      </c>
      <c r="N232" s="13">
        <f t="shared" si="26"/>
        <v>4.450758639646013E-2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4.5461272676240423</v>
      </c>
      <c r="H233" s="10">
        <f t="shared" si="27"/>
        <v>-1.7378058929413314</v>
      </c>
      <c r="I233">
        <f t="shared" si="23"/>
        <v>-20.853670715295976</v>
      </c>
      <c r="K233">
        <f t="shared" si="24"/>
        <v>-1.9484009481251667</v>
      </c>
      <c r="M233">
        <f t="shared" si="25"/>
        <v>-1.9484009481251667</v>
      </c>
      <c r="N233" s="13">
        <f t="shared" si="26"/>
        <v>4.4350277267882661E-2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4.5582203993066628</v>
      </c>
      <c r="H234" s="10">
        <f t="shared" si="27"/>
        <v>-1.7146970209201164</v>
      </c>
      <c r="I234">
        <f t="shared" si="23"/>
        <v>-20.576364251041397</v>
      </c>
      <c r="K234">
        <f t="shared" si="24"/>
        <v>-1.924899939112316</v>
      </c>
      <c r="M234">
        <f t="shared" si="25"/>
        <v>-1.924899939112316</v>
      </c>
      <c r="N234" s="13">
        <f t="shared" si="26"/>
        <v>4.4185266816516564E-2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4.5703135309892833</v>
      </c>
      <c r="H235" s="10">
        <f t="shared" si="27"/>
        <v>-1.6918754872598425</v>
      </c>
      <c r="I235">
        <f t="shared" si="23"/>
        <v>-20.302505847118109</v>
      </c>
      <c r="K235">
        <f t="shared" si="24"/>
        <v>-1.9016677244859406</v>
      </c>
      <c r="M235">
        <f t="shared" si="25"/>
        <v>-1.9016677244859406</v>
      </c>
      <c r="N235" s="13">
        <f t="shared" si="26"/>
        <v>4.4012782800331413E-2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4.5824066626719038</v>
      </c>
      <c r="H236" s="10">
        <f t="shared" si="27"/>
        <v>-1.6693382312226666</v>
      </c>
      <c r="I236">
        <f t="shared" si="23"/>
        <v>-20.032058774671999</v>
      </c>
      <c r="K236">
        <f t="shared" si="24"/>
        <v>-1.8787016748631473</v>
      </c>
      <c r="M236">
        <f t="shared" si="25"/>
        <v>-1.8787016748631473</v>
      </c>
      <c r="N236" s="13">
        <f t="shared" si="26"/>
        <v>4.3833051533000766E-2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4.5944997943545243</v>
      </c>
      <c r="H237" s="10">
        <f t="shared" si="27"/>
        <v>-1.6470822090184976</v>
      </c>
      <c r="I237">
        <f t="shared" si="23"/>
        <v>-19.76498650822197</v>
      </c>
      <c r="K237">
        <f t="shared" si="24"/>
        <v>-1.8559991727328502</v>
      </c>
      <c r="M237">
        <f t="shared" si="25"/>
        <v>-1.8559991727328502</v>
      </c>
      <c r="N237" s="13">
        <f t="shared" si="26"/>
        <v>4.3646297727624142E-2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4.6065929260371457</v>
      </c>
      <c r="H238" s="10">
        <f t="shared" si="27"/>
        <v>-1.6251043942923515</v>
      </c>
      <c r="I238">
        <f t="shared" si="23"/>
        <v>-19.501252731508217</v>
      </c>
      <c r="K238">
        <f t="shared" si="24"/>
        <v>-1.8335576129034021</v>
      </c>
      <c r="M238">
        <f t="shared" si="25"/>
        <v>-1.8335576129034021</v>
      </c>
      <c r="N238" s="13">
        <f t="shared" si="26"/>
        <v>4.3452744349306453E-2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4.6186860577197661</v>
      </c>
      <c r="H239" s="10">
        <f t="shared" si="27"/>
        <v>-1.6034017785841161</v>
      </c>
      <c r="I239">
        <f t="shared" si="23"/>
        <v>-19.240821343009394</v>
      </c>
      <c r="K239">
        <f t="shared" si="24"/>
        <v>-1.8113744029277341</v>
      </c>
      <c r="M239">
        <f t="shared" si="25"/>
        <v>-1.8113744029277341</v>
      </c>
      <c r="N239" s="13">
        <f t="shared" si="26"/>
        <v>4.3252612476371632E-2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4.6307791894023866</v>
      </c>
      <c r="H240" s="10">
        <f t="shared" si="27"/>
        <v>-1.5819713717617037</v>
      </c>
      <c r="I240">
        <f t="shared" si="23"/>
        <v>-18.983656461140445</v>
      </c>
      <c r="K240">
        <f t="shared" si="24"/>
        <v>-1.7894469635067198</v>
      </c>
      <c r="M240">
        <f t="shared" si="25"/>
        <v>-1.7894469635067198</v>
      </c>
      <c r="N240" s="13">
        <f t="shared" si="26"/>
        <v>4.3046121169944621E-2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4.6428723210850071</v>
      </c>
      <c r="H241" s="10">
        <f t="shared" si="27"/>
        <v>-1.5608102024285486</v>
      </c>
      <c r="I241">
        <f t="shared" si="23"/>
        <v>-18.729722429142583</v>
      </c>
      <c r="K241">
        <f t="shared" si="24"/>
        <v>-1.7677727288715608</v>
      </c>
      <c r="M241">
        <f t="shared" si="25"/>
        <v>-1.7677727288715608</v>
      </c>
      <c r="N241" s="13">
        <f t="shared" si="26"/>
        <v>4.2833487351674505E-2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4.6549654527676276</v>
      </c>
      <c r="H242" s="10">
        <f t="shared" si="27"/>
        <v>-1.5399153183063743</v>
      </c>
      <c r="I242">
        <f t="shared" si="23"/>
        <v>-18.478983819676493</v>
      </c>
      <c r="K242">
        <f t="shared" si="24"/>
        <v>-1.7463491471458648</v>
      </c>
      <c r="M242">
        <f t="shared" si="25"/>
        <v>-1.7463491471458648</v>
      </c>
      <c r="N242" s="13">
        <f t="shared" si="26"/>
        <v>4.2614925689332048E-2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4.6670585844502481</v>
      </c>
      <c r="H243" s="10">
        <f t="shared" si="27"/>
        <v>-1.51928378659411</v>
      </c>
      <c r="I243">
        <f t="shared" si="23"/>
        <v>-18.231405439129318</v>
      </c>
      <c r="K243">
        <f t="shared" si="24"/>
        <v>-1.7251736806881623</v>
      </c>
      <c r="M243">
        <f t="shared" si="25"/>
        <v>-1.7251736806881623</v>
      </c>
      <c r="N243" s="13">
        <f t="shared" si="26"/>
        <v>4.2390648490060086E-2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4.6791517161328686</v>
      </c>
      <c r="H244" s="10">
        <f t="shared" si="27"/>
        <v>-1.4989126943038436</v>
      </c>
      <c r="I244">
        <f t="shared" si="23"/>
        <v>-17.986952331646123</v>
      </c>
      <c r="K244">
        <f t="shared" si="24"/>
        <v>-1.7042438064155012</v>
      </c>
      <c r="M244">
        <f t="shared" si="25"/>
        <v>-1.7042438064155012</v>
      </c>
      <c r="N244" s="13">
        <f t="shared" si="26"/>
        <v>4.2160865601010129E-2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4.6912448478154891</v>
      </c>
      <c r="H245" s="10">
        <f t="shared" si="27"/>
        <v>-1.4787991485746317</v>
      </c>
      <c r="I245">
        <f t="shared" si="23"/>
        <v>-17.745589782895578</v>
      </c>
      <c r="K245">
        <f t="shared" si="24"/>
        <v>-1.6835570161087892</v>
      </c>
      <c r="M245">
        <f t="shared" si="25"/>
        <v>-1.6835570161087892</v>
      </c>
      <c r="N245" s="13">
        <f t="shared" si="26"/>
        <v>4.1925784317135582E-2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4.7033379794981096</v>
      </c>
      <c r="H246" s="10">
        <f t="shared" si="27"/>
        <v>-1.458940276964988</v>
      </c>
      <c r="I246">
        <f t="shared" si="23"/>
        <v>-17.507283323579856</v>
      </c>
      <c r="K246">
        <f t="shared" si="24"/>
        <v>-1.663110816700534</v>
      </c>
      <c r="M246">
        <f t="shared" si="25"/>
        <v>-1.663110816700534</v>
      </c>
      <c r="N246" s="13">
        <f t="shared" si="26"/>
        <v>4.1685609295904168E-2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4.7154311111807301</v>
      </c>
      <c r="H247" s="10">
        <f t="shared" si="27"/>
        <v>-1.439333227724831</v>
      </c>
      <c r="I247">
        <f t="shared" si="23"/>
        <v>-17.271998732697973</v>
      </c>
      <c r="K247">
        <f t="shared" si="24"/>
        <v>-1.642902730545569</v>
      </c>
      <c r="M247">
        <f t="shared" si="25"/>
        <v>-1.642902730545569</v>
      </c>
      <c r="N247" s="13">
        <f t="shared" si="26"/>
        <v>4.1440542478682472E-2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4.7275242428633506</v>
      </c>
      <c r="H248" s="10">
        <f t="shared" si="27"/>
        <v>-1.4199751700476568</v>
      </c>
      <c r="I248">
        <f t="shared" si="23"/>
        <v>-17.039702040571882</v>
      </c>
      <c r="K248">
        <f t="shared" si="24"/>
        <v>-1.6229302956753817</v>
      </c>
      <c r="M248">
        <f t="shared" si="25"/>
        <v>-1.6229302956753817</v>
      </c>
      <c r="N248" s="13">
        <f t="shared" si="26"/>
        <v>4.1190783018565588E-2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4.7396173745459711</v>
      </c>
      <c r="H249" s="10">
        <f t="shared" si="27"/>
        <v>-1.4008632943036758</v>
      </c>
      <c r="I249">
        <f t="shared" si="23"/>
        <v>-16.81035953164411</v>
      </c>
      <c r="K249">
        <f t="shared" si="24"/>
        <v>-1.6031910660366147</v>
      </c>
      <c r="M249">
        <f t="shared" si="25"/>
        <v>-1.6031910660366147</v>
      </c>
      <c r="N249" s="13">
        <f t="shared" si="26"/>
        <v>4.0936527214416193E-2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4.7517105062285916</v>
      </c>
      <c r="H250" s="10">
        <f t="shared" si="27"/>
        <v>-1.3819948122546162</v>
      </c>
      <c r="I250">
        <f t="shared" si="23"/>
        <v>-16.583937747055394</v>
      </c>
      <c r="K250">
        <f t="shared" si="24"/>
        <v>-1.5836826117142964</v>
      </c>
      <c r="M250">
        <f t="shared" si="25"/>
        <v>-1.5836826117142964</v>
      </c>
      <c r="N250" s="13">
        <f t="shared" si="26"/>
        <v>4.0677968450888169E-2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4.763803637911213</v>
      </c>
      <c r="H251" s="10">
        <f t="shared" si="27"/>
        <v>-1.3633669572508986</v>
      </c>
      <c r="I251">
        <f t="shared" si="23"/>
        <v>-16.360403487010785</v>
      </c>
      <c r="K251">
        <f t="shared" si="24"/>
        <v>-1.564402519140343</v>
      </c>
      <c r="M251">
        <f t="shared" si="25"/>
        <v>-1.564402519140343</v>
      </c>
      <c r="N251" s="13">
        <f t="shared" si="26"/>
        <v>4.0415297144204623E-2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4.7758967695938335</v>
      </c>
      <c r="H252" s="10">
        <f t="shared" si="27"/>
        <v>-1.3449769844118442</v>
      </c>
      <c r="I252">
        <f t="shared" si="23"/>
        <v>-16.13972381294213</v>
      </c>
      <c r="K252">
        <f t="shared" si="24"/>
        <v>-1.5453483912878745</v>
      </c>
      <c r="M252">
        <f t="shared" si="25"/>
        <v>-1.5453483912878745</v>
      </c>
      <c r="N252" s="13">
        <f t="shared" si="26"/>
        <v>4.0148700693479672E-2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4.787989901276454</v>
      </c>
      <c r="H253" s="10">
        <f t="shared" si="27"/>
        <v>-1.3268221707895631</v>
      </c>
      <c r="I253">
        <f t="shared" si="23"/>
        <v>-15.921866049474758</v>
      </c>
      <c r="K253">
        <f t="shared" si="24"/>
        <v>-1.5265178478518122</v>
      </c>
      <c r="M253">
        <f t="shared" si="25"/>
        <v>-1.5265178478518122</v>
      </c>
      <c r="N253" s="13">
        <f t="shared" si="26"/>
        <v>3.9878363437350087E-2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4.8000830329590745</v>
      </c>
      <c r="H254" s="10">
        <f t="shared" si="27"/>
        <v>-1.3088998155171523</v>
      </c>
      <c r="I254">
        <f t="shared" si="23"/>
        <v>-15.706797786205827</v>
      </c>
      <c r="K254">
        <f t="shared" si="24"/>
        <v>-1.5079085254162949</v>
      </c>
      <c r="M254">
        <f t="shared" si="25"/>
        <v>-1.5079085254162949</v>
      </c>
      <c r="N254" s="13">
        <f t="shared" si="26"/>
        <v>3.9604466615721118E-2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4.812176164641695</v>
      </c>
      <c r="H255" s="10">
        <f t="shared" si="27"/>
        <v>-1.2912072399418089</v>
      </c>
      <c r="I255">
        <f t="shared" si="23"/>
        <v>-15.494486879301707</v>
      </c>
      <c r="K255">
        <f t="shared" si="24"/>
        <v>-1.4895180776093606</v>
      </c>
      <c r="M255">
        <f t="shared" si="25"/>
        <v>-1.4895180776093606</v>
      </c>
      <c r="N255" s="13">
        <f t="shared" si="26"/>
        <v>3.9327188336406062E-2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4.8242692963243154</v>
      </c>
      <c r="H256" s="10">
        <f t="shared" si="27"/>
        <v>-1.2737417877434449</v>
      </c>
      <c r="I256">
        <f t="shared" si="23"/>
        <v>-15.284901452921339</v>
      </c>
      <c r="K256">
        <f t="shared" si="24"/>
        <v>-1.4713441752453735</v>
      </c>
      <c r="M256">
        <f t="shared" si="25"/>
        <v>-1.4713441752453735</v>
      </c>
      <c r="N256" s="13">
        <f t="shared" si="26"/>
        <v>3.904670354646235E-2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4.8363624280069359</v>
      </c>
      <c r="H257" s="10">
        <f t="shared" si="27"/>
        <v>-1.2565008250393748</v>
      </c>
      <c r="I257">
        <f t="shared" si="23"/>
        <v>-15.078009900472498</v>
      </c>
      <c r="K257">
        <f t="shared" si="24"/>
        <v>-1.4533845064556203</v>
      </c>
      <c r="M257">
        <f t="shared" si="25"/>
        <v>-1.4533845064556203</v>
      </c>
      <c r="N257" s="13">
        <f t="shared" si="26"/>
        <v>3.8763184008013679E-2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4.8484555596895564</v>
      </c>
      <c r="H258" s="10">
        <f t="shared" si="27"/>
        <v>-1.2394817404756158</v>
      </c>
      <c r="I258">
        <f t="shared" si="23"/>
        <v>-14.87378088570739</v>
      </c>
      <c r="K258">
        <f t="shared" si="24"/>
        <v>-1.4356367768075406</v>
      </c>
      <c r="M258">
        <f t="shared" si="25"/>
        <v>-1.4356367768075406</v>
      </c>
      <c r="N258" s="13">
        <f t="shared" si="26"/>
        <v>3.8476798278378771E-2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4.8605486913721769</v>
      </c>
      <c r="H259" s="10">
        <f t="shared" si="27"/>
        <v>-1.2226819453053499</v>
      </c>
      <c r="I259">
        <f t="shared" si="23"/>
        <v>-14.672183343664198</v>
      </c>
      <c r="K259">
        <f t="shared" si="24"/>
        <v>-1.4180987094129818</v>
      </c>
      <c r="M259">
        <f t="shared" si="25"/>
        <v>-1.4180987094129818</v>
      </c>
      <c r="N259" s="13">
        <f t="shared" si="26"/>
        <v>3.8187711694297841E-2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4.8726418230547974</v>
      </c>
      <c r="H260" s="10">
        <f t="shared" si="27"/>
        <v>-1.2060988734550437</v>
      </c>
      <c r="I260">
        <f t="shared" si="23"/>
        <v>-14.473186481460525</v>
      </c>
      <c r="K260">
        <f t="shared" si="24"/>
        <v>-1.4007680450258939</v>
      </c>
      <c r="M260">
        <f t="shared" si="25"/>
        <v>-1.4007680450258939</v>
      </c>
      <c r="N260" s="13">
        <f t="shared" si="26"/>
        <v>3.7896086360081099E-2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4.8847349547374179</v>
      </c>
      <c r="H261" s="10">
        <f t="shared" si="27"/>
        <v>-1.1897299815787352</v>
      </c>
      <c r="I261">
        <f t="shared" si="23"/>
        <v>-14.276759778944822</v>
      </c>
      <c r="K261">
        <f t="shared" si="24"/>
        <v>-1.3836425421298721</v>
      </c>
      <c r="M261">
        <f t="shared" si="25"/>
        <v>-1.3836425421298721</v>
      </c>
      <c r="N261" s="13">
        <f t="shared" si="26"/>
        <v>3.7602081139498346E-2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4.8968280864200384</v>
      </c>
      <c r="H262" s="10">
        <f t="shared" si="27"/>
        <v>-1.1735727491009651</v>
      </c>
      <c r="I262">
        <f t="shared" si="23"/>
        <v>-14.08287298921158</v>
      </c>
      <c r="K262">
        <f t="shared" si="24"/>
        <v>-1.3667199770159026</v>
      </c>
      <c r="M262">
        <f t="shared" si="25"/>
        <v>-1.3667199770159026</v>
      </c>
      <c r="N262" s="13">
        <f t="shared" si="26"/>
        <v>3.7305851651224832E-2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4.9089212181026598</v>
      </c>
      <c r="H263" s="10">
        <f t="shared" si="27"/>
        <v>-1.1576246782488193</v>
      </c>
      <c r="I263">
        <f t="shared" si="23"/>
        <v>-13.891496138985833</v>
      </c>
      <c r="K263">
        <f t="shared" si="24"/>
        <v>-1.3499981438506929</v>
      </c>
      <c r="M263">
        <f t="shared" si="25"/>
        <v>-1.3499981438506929</v>
      </c>
      <c r="N263" s="13">
        <f t="shared" si="26"/>
        <v>3.7007550267675257E-2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4.9210143497852803</v>
      </c>
      <c r="H264" s="10">
        <f t="shared" si="27"/>
        <v>-1.14188329407353</v>
      </c>
      <c r="I264">
        <f t="shared" si="23"/>
        <v>-13.702599528882359</v>
      </c>
      <c r="K264">
        <f t="shared" si="24"/>
        <v>-1.3334748547359563</v>
      </c>
      <c r="M264">
        <f t="shared" si="25"/>
        <v>-1.3334748547359563</v>
      </c>
      <c r="N264" s="13">
        <f t="shared" si="26"/>
        <v>3.670732611706419E-2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4.9331074814679008</v>
      </c>
      <c r="H265" s="10">
        <f t="shared" si="27"/>
        <v>-1.1263461444620737</v>
      </c>
      <c r="I265">
        <f t="shared" si="23"/>
        <v>-13.516153733544884</v>
      </c>
      <c r="K265">
        <f t="shared" si="24"/>
        <v>-1.3171479397589612</v>
      </c>
      <c r="M265">
        <f t="shared" si="25"/>
        <v>-1.3171479397589612</v>
      </c>
      <c r="N265" s="13">
        <f t="shared" si="26"/>
        <v>3.6405325088515343E-2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4.9452006131505213</v>
      </c>
      <c r="H266" s="10">
        <f t="shared" si="27"/>
        <v>-1.1110108001391887</v>
      </c>
      <c r="I266">
        <f t="shared" si="23"/>
        <v>-13.332129601670264</v>
      </c>
      <c r="K266">
        <f t="shared" si="24"/>
        <v>-1.3010152470347223</v>
      </c>
      <c r="M266">
        <f t="shared" si="25"/>
        <v>-1.3010152470347223</v>
      </c>
      <c r="N266" s="13">
        <f t="shared" si="26"/>
        <v>3.6101689840077618E-2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4.9572937448331418</v>
      </c>
      <c r="H267" s="10">
        <f t="shared" si="27"/>
        <v>-1.0958748546602113</v>
      </c>
      <c r="I267">
        <f t="shared" si="23"/>
        <v>-13.150498255922535</v>
      </c>
      <c r="K267">
        <f t="shared" si="24"/>
        <v>-1.285074642740119</v>
      </c>
      <c r="M267">
        <f t="shared" si="25"/>
        <v>-1.285074642740119</v>
      </c>
      <c r="N267" s="13">
        <f t="shared" si="26"/>
        <v>3.5796559809481973E-2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4.9693868765157623</v>
      </c>
      <c r="H268" s="10">
        <f t="shared" si="27"/>
        <v>-1.0809359243951335</v>
      </c>
      <c r="I268">
        <f t="shared" si="23"/>
        <v>-12.971231092741602</v>
      </c>
      <c r="K268">
        <f t="shared" si="24"/>
        <v>-1.2693240111402853</v>
      </c>
      <c r="M268">
        <f t="shared" si="25"/>
        <v>-1.2693240111402853</v>
      </c>
      <c r="N268" s="13">
        <f t="shared" si="26"/>
        <v>3.5490071227498809E-2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4.9814800081983828</v>
      </c>
      <c r="H269" s="10">
        <f t="shared" si="27"/>
        <v>-1.0661916485042555</v>
      </c>
      <c r="I269">
        <f t="shared" si="23"/>
        <v>-12.794299782051066</v>
      </c>
      <c r="K269">
        <f t="shared" si="24"/>
        <v>-1.2537612546075523</v>
      </c>
      <c r="M269">
        <f t="shared" si="25"/>
        <v>-1.2537612546075523</v>
      </c>
      <c r="N269" s="13">
        <f t="shared" si="26"/>
        <v>3.5182357133745901E-2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4.9935731398810024</v>
      </c>
      <c r="H270" s="10">
        <f t="shared" si="27"/>
        <v>-1.0516396889058055</v>
      </c>
      <c r="I270">
        <f t="shared" si="23"/>
        <v>-12.619676266869666</v>
      </c>
      <c r="K270">
        <f t="shared" si="24"/>
        <v>-1.2383842936332468</v>
      </c>
      <c r="M270">
        <f t="shared" si="25"/>
        <v>-1.2383842936332468</v>
      </c>
      <c r="N270" s="13">
        <f t="shared" si="26"/>
        <v>3.4873547394808274E-2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5.0056662715636238</v>
      </c>
      <c r="H271" s="10">
        <f t="shared" si="27"/>
        <v>-1.0372777302358753</v>
      </c>
      <c r="I271">
        <f t="shared" si="23"/>
        <v>-12.447332762830504</v>
      </c>
      <c r="K271">
        <f t="shared" si="24"/>
        <v>-1.22319106683263</v>
      </c>
      <c r="M271">
        <f t="shared" si="25"/>
        <v>-1.22319106683263</v>
      </c>
      <c r="N271" s="13">
        <f t="shared" si="26"/>
        <v>3.4563768724538202E-2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5.0177594032462443</v>
      </c>
      <c r="H272" s="10">
        <f t="shared" si="27"/>
        <v>-1.0231034798010263</v>
      </c>
      <c r="I272">
        <f t="shared" si="23"/>
        <v>-12.277241757612316</v>
      </c>
      <c r="K272">
        <f t="shared" si="24"/>
        <v>-1.2081795309432586</v>
      </c>
      <c r="M272">
        <f t="shared" si="25"/>
        <v>-1.2081795309432586</v>
      </c>
      <c r="N272" s="13">
        <f t="shared" si="26"/>
        <v>3.4253144706402165E-2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5.0298525349288647</v>
      </c>
      <c r="H273" s="10">
        <f t="shared" si="27"/>
        <v>-1.0091146675238805</v>
      </c>
      <c r="I273">
        <f t="shared" si="23"/>
        <v>-12.109376010286566</v>
      </c>
      <c r="K273">
        <f t="shared" si="24"/>
        <v>-1.1933476608170064</v>
      </c>
      <c r="M273">
        <f t="shared" si="25"/>
        <v>-1.1933476608170064</v>
      </c>
      <c r="N273" s="13">
        <f t="shared" si="26"/>
        <v>3.394179581774498E-2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5.0419456666114852</v>
      </c>
      <c r="H274" s="10">
        <f t="shared" si="27"/>
        <v>-0.99530904588203584</v>
      </c>
      <c r="I274">
        <f t="shared" si="23"/>
        <v>-11.94370855058443</v>
      </c>
      <c r="K274">
        <f t="shared" si="24"/>
        <v>-1.1786934494060466</v>
      </c>
      <c r="M274">
        <f t="shared" si="25"/>
        <v>-1.1786934494060466</v>
      </c>
      <c r="N274" s="13">
        <f t="shared" si="26"/>
        <v>3.3629839455857208E-2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si="22"/>
        <v>5.0540387982941057</v>
      </c>
      <c r="H275" s="10">
        <f t="shared" si="27"/>
        <v>-0.98168438984059903</v>
      </c>
      <c r="I275">
        <f t="shared" si="23"/>
        <v>-11.780212678087189</v>
      </c>
      <c r="K275">
        <f t="shared" si="24"/>
        <v>-1.1642149077430031</v>
      </c>
      <c r="M275">
        <f t="shared" si="25"/>
        <v>-1.1642149077430031</v>
      </c>
      <c r="N275" s="13">
        <f t="shared" si="26"/>
        <v>3.331738996571984E-2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ref="G276:G339" si="29">$E$11*(D276/$E$12+1)</f>
        <v>5.0661319299767262</v>
      </c>
      <c r="H276" s="10">
        <f t="shared" si="27"/>
        <v>-0.96823849677864748</v>
      </c>
      <c r="I276">
        <f t="shared" ref="I276:I339" si="30">H276*$E$6</f>
        <v>-11.61886196134377</v>
      </c>
      <c r="K276">
        <f t="shared" ref="K276:K339" si="31">$L$9*$L$4*EXP(-$L$7*$O$6*(G276/$O$6-1))+6*$L$4*EXP(-$L$7*$O$6*(SQRT(2)*G276/$O$6-1))+24*$L$4*EXP(-$L$7*$O$6*(SQRT(3)*G276/$O$6-1))+12*$L$4*EXP(-$L$7*$O$6*(SQRT(4)*G276/$O$6-1))+8*$L$4*EXP(-$L$7*$O$6*(SQRT(6)*G276/$O$6-1))-($L$9*$L$6*EXP(-$L$5*$O$6*(G276/$O$6-1))+6*$L$6*EXP(-$L$5*$O$6*(SQRT(2)*G276/$O$6-1))+24*$L$6*EXP(-$L$5*$O$6*(SQRT(3)*G276/$O$6-1))+12*$L$6*EXP(-$L$5*$O$6*(SQRT(4)*G276/$O$6-1))+8*$L$6*EXP(-$L$5*$O$6*(SQRT(6)*G276/$O$6-1)))</f>
        <v>-1.1499100649155478</v>
      </c>
      <c r="M276">
        <f t="shared" ref="M276:M339" si="32">$L$9*$O$4*EXP(-$O$8*$O$6*(G276/$O$6-1))+6*$O$4*EXP(-$O$8*$O$6*(SQRT(2)*G276/$O$6-1))+24*$O$4*EXP(-$O$8*$O$6*(SQRT(3)*G276/$O$6-1))+12*$O$4*EXP(-$O$8*$O$6*(SQRT(4)*G276/$O$6-1))+8*$O$4*EXP(-$O$8*$O$6*(SQRT(6)*G276/$O$6-1))-($L$9*$O$7*EXP(-$O$5*$O$6*(G276/$O$6-1))+6*$O$7*EXP(-$O$5*$O$6*(SQRT(2)*G276/$O$6-1))+24*$O$7*EXP(-$O$5*$O$6*(SQRT(3)*G276/$O$6-1))+12*$O$7*EXP(-$O$5*$O$6*(SQRT(4)*G276/$O$6-1))+8*$O$7*EXP(-$O$5*$O$6*(SQRT(6)*G276/$O$6-1)))</f>
        <v>-1.1499100649155478</v>
      </c>
      <c r="N276" s="13">
        <f t="shared" ref="N276:N339" si="33">(M276-H276)^2*O276</f>
        <v>3.3004558669320422E-2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5.0782250616593476</v>
      </c>
      <c r="H277" s="10">
        <f t="shared" ref="H277:H340" si="34">-(-$B$4)*(1+D277+$E$5*D277^3)*EXP(-D277)</f>
        <v>-0.95496918640989525</v>
      </c>
      <c r="I277">
        <f t="shared" si="30"/>
        <v>-11.459630236918743</v>
      </c>
      <c r="K277">
        <f t="shared" si="31"/>
        <v>-1.1357769680356415</v>
      </c>
      <c r="M277">
        <f t="shared" si="32"/>
        <v>-1.1357769680356415</v>
      </c>
      <c r="N277" s="13">
        <f t="shared" si="33"/>
        <v>3.2691453896423556E-2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5.0903181933419743</v>
      </c>
      <c r="H278" s="10">
        <f t="shared" si="34"/>
        <v>-0.94187430069785227</v>
      </c>
      <c r="I278">
        <f t="shared" si="30"/>
        <v>-11.302491608374227</v>
      </c>
      <c r="K278">
        <f t="shared" si="31"/>
        <v>-1.1218136822036737</v>
      </c>
      <c r="M278">
        <f t="shared" si="32"/>
        <v>-1.1218136822036737</v>
      </c>
      <c r="N278" s="13">
        <f t="shared" si="33"/>
        <v>3.2378181016697559E-2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5.1024113250245886</v>
      </c>
      <c r="H279" s="10">
        <f t="shared" si="34"/>
        <v>-0.92895170376577463</v>
      </c>
      <c r="I279">
        <f t="shared" si="30"/>
        <v>-11.147420445189296</v>
      </c>
      <c r="K279">
        <f t="shared" si="31"/>
        <v>-1.1080182904677365</v>
      </c>
      <c r="M279">
        <f t="shared" si="32"/>
        <v>-1.1080182904677365</v>
      </c>
      <c r="N279" s="13">
        <f t="shared" si="33"/>
        <v>3.2064842473091222E-2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5.1145044567072082</v>
      </c>
      <c r="H280" s="10">
        <f t="shared" si="34"/>
        <v>-0.91619928180153887</v>
      </c>
      <c r="I280">
        <f t="shared" si="30"/>
        <v>-10.994391381618467</v>
      </c>
      <c r="K280">
        <f t="shared" si="31"/>
        <v>-1.0943888937781205</v>
      </c>
      <c r="M280">
        <f t="shared" si="32"/>
        <v>-1.0943888937781205</v>
      </c>
      <c r="N280" s="13">
        <f t="shared" si="33"/>
        <v>3.1751537816364736E-2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5.1265975883898296</v>
      </c>
      <c r="H281" s="10">
        <f t="shared" si="34"/>
        <v>-0.90361494295791522</v>
      </c>
      <c r="I281">
        <f t="shared" si="30"/>
        <v>-10.843379315494982</v>
      </c>
      <c r="K281">
        <f t="shared" si="31"/>
        <v>-1.0809236109374654</v>
      </c>
      <c r="M281">
        <f t="shared" si="32"/>
        <v>-1.0809236109374654</v>
      </c>
      <c r="N281" s="13">
        <f t="shared" si="33"/>
        <v>3.1438363740682346E-2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5.1386907200724563</v>
      </c>
      <c r="H282" s="10">
        <f t="shared" si="34"/>
        <v>-0.89119661724825405</v>
      </c>
      <c r="I282">
        <f t="shared" si="30"/>
        <v>-10.694359406979048</v>
      </c>
      <c r="K282">
        <f t="shared" si="31"/>
        <v>-1.0676205785465331</v>
      </c>
      <c r="M282">
        <f t="shared" si="32"/>
        <v>-1.0676205785465331</v>
      </c>
      <c r="N282" s="13">
        <f t="shared" si="33"/>
        <v>3.1125414120176678E-2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5.1507838517550706</v>
      </c>
      <c r="H283" s="10">
        <f t="shared" si="34"/>
        <v>-0.87894225643798185</v>
      </c>
      <c r="I283">
        <f t="shared" si="30"/>
        <v>-10.547307077255782</v>
      </c>
      <c r="K283">
        <f t="shared" si="31"/>
        <v>-1.0544779509459568</v>
      </c>
      <c r="M283">
        <f t="shared" si="32"/>
        <v>-1.0544779509459568</v>
      </c>
      <c r="N283" s="13">
        <f t="shared" si="33"/>
        <v>3.0812780046397092E-2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5.162876983437692</v>
      </c>
      <c r="H284" s="10">
        <f t="shared" si="34"/>
        <v>-0.86684983393198234</v>
      </c>
      <c r="I284">
        <f t="shared" si="30"/>
        <v>-10.402198007183788</v>
      </c>
      <c r="K284">
        <f t="shared" si="31"/>
        <v>-1.0414939001539878</v>
      </c>
      <c r="M284">
        <f t="shared" si="32"/>
        <v>-1.0414939001539878</v>
      </c>
      <c r="N284" s="13">
        <f t="shared" si="33"/>
        <v>3.0500549866556228E-2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5.1749701151203116</v>
      </c>
      <c r="H285" s="10">
        <f t="shared" si="34"/>
        <v>-0.85491734465827518</v>
      </c>
      <c r="I285">
        <f t="shared" si="30"/>
        <v>-10.259008135899302</v>
      </c>
      <c r="K285">
        <f t="shared" si="31"/>
        <v>-1.0286666158006559</v>
      </c>
      <c r="M285">
        <f t="shared" si="32"/>
        <v>-1.0286666158006559</v>
      </c>
      <c r="N285" s="13">
        <f t="shared" si="33"/>
        <v>3.0188809222508526E-2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5.1870632468029383</v>
      </c>
      <c r="H286" s="10">
        <f t="shared" si="34"/>
        <v>-0.84314280494800442</v>
      </c>
      <c r="I286">
        <f t="shared" si="30"/>
        <v>-10.117713659376053</v>
      </c>
      <c r="K286">
        <f t="shared" si="31"/>
        <v>-1.0159943050582554</v>
      </c>
      <c r="M286">
        <f t="shared" si="32"/>
        <v>-1.0159943050582554</v>
      </c>
      <c r="N286" s="13">
        <f t="shared" si="33"/>
        <v>2.9877641090364091E-2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5.1991563784855526</v>
      </c>
      <c r="H287" s="10">
        <f t="shared" si="34"/>
        <v>-0.83152425241208805</v>
      </c>
      <c r="I287">
        <f t="shared" si="30"/>
        <v>-9.9782910289450566</v>
      </c>
      <c r="K287">
        <f t="shared" si="31"/>
        <v>-1.0034751925685463</v>
      </c>
      <c r="M287">
        <f t="shared" si="32"/>
        <v>-1.0034751925685463</v>
      </c>
      <c r="N287" s="13">
        <f t="shared" si="33"/>
        <v>2.9567125820689898E-2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5.2112495101681739</v>
      </c>
      <c r="H288" s="10">
        <f t="shared" si="34"/>
        <v>-0.82005974581457697</v>
      </c>
      <c r="I288">
        <f t="shared" si="30"/>
        <v>-9.8407169497749241</v>
      </c>
      <c r="K288">
        <f t="shared" si="31"/>
        <v>-0.99110752036661121</v>
      </c>
      <c r="M288">
        <f t="shared" si="32"/>
        <v>-0.99110752036661121</v>
      </c>
      <c r="N288" s="13">
        <f t="shared" si="33"/>
        <v>2.925734117920353E-2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5.2233426418507944</v>
      </c>
      <c r="H289" s="10">
        <f t="shared" si="34"/>
        <v>-0.80874736494310229</v>
      </c>
      <c r="I289">
        <f t="shared" si="30"/>
        <v>-9.7049683793172274</v>
      </c>
      <c r="K289">
        <f t="shared" si="31"/>
        <v>-0.97888954780178639</v>
      </c>
      <c r="M289">
        <f t="shared" si="32"/>
        <v>-0.97888954780178639</v>
      </c>
      <c r="N289" s="13">
        <f t="shared" si="33"/>
        <v>2.8948362387917898E-2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5.2354357735334212</v>
      </c>
      <c r="H290" s="10">
        <f t="shared" si="34"/>
        <v>-0.79758521047640263</v>
      </c>
      <c r="I290">
        <f t="shared" si="30"/>
        <v>-9.5710225257168311</v>
      </c>
      <c r="K290">
        <f t="shared" si="31"/>
        <v>-0.96681955145556231</v>
      </c>
      <c r="M290">
        <f t="shared" si="32"/>
        <v>-0.96681955145556231</v>
      </c>
      <c r="N290" s="13">
        <f t="shared" si="33"/>
        <v>2.8640262166650485E-2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5.2475289052160354</v>
      </c>
      <c r="H291" s="10">
        <f t="shared" si="34"/>
        <v>-0.78657140384924495</v>
      </c>
      <c r="I291">
        <f t="shared" si="30"/>
        <v>-9.438856846190939</v>
      </c>
      <c r="K291">
        <f t="shared" si="31"/>
        <v>-0.95489582505680226</v>
      </c>
      <c r="M291">
        <f t="shared" si="32"/>
        <v>-0.95489582505680226</v>
      </c>
      <c r="N291" s="13">
        <f t="shared" si="33"/>
        <v>2.8333110774859168E-2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5.2596220368986559</v>
      </c>
      <c r="H292" s="10">
        <f t="shared" si="34"/>
        <v>-0.77570408711477346</v>
      </c>
      <c r="I292">
        <f t="shared" si="30"/>
        <v>-9.3084490453772819</v>
      </c>
      <c r="K292">
        <f t="shared" si="31"/>
        <v>-0.94311667939422361</v>
      </c>
      <c r="M292">
        <f t="shared" si="32"/>
        <v>-0.94311667939422361</v>
      </c>
      <c r="N292" s="13">
        <f t="shared" si="33"/>
        <v>2.8026976053725415E-2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5.2717151685812764</v>
      </c>
      <c r="H293" s="10">
        <f t="shared" si="34"/>
        <v>-0.76498142280462433</v>
      </c>
      <c r="I293">
        <f t="shared" si="30"/>
        <v>-9.179777073655492</v>
      </c>
      <c r="K293">
        <f t="shared" si="31"/>
        <v>-0.93148044222651605</v>
      </c>
      <c r="M293">
        <f t="shared" si="32"/>
        <v>-0.93148044222651605</v>
      </c>
      <c r="N293" s="13">
        <f t="shared" si="33"/>
        <v>2.7721923468451475E-2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5.2838083002639031</v>
      </c>
      <c r="H294" s="10">
        <f t="shared" si="34"/>
        <v>-0.75440159378678651</v>
      </c>
      <c r="I294">
        <f t="shared" si="30"/>
        <v>-9.0528191254414381</v>
      </c>
      <c r="K294">
        <f t="shared" si="31"/>
        <v>-0.91998545818999533</v>
      </c>
      <c r="M294">
        <f t="shared" si="32"/>
        <v>-0.91998545818999533</v>
      </c>
      <c r="N294" s="13">
        <f t="shared" si="33"/>
        <v>2.7418016150700247E-2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5.2959014319465174</v>
      </c>
      <c r="H295" s="10">
        <f t="shared" si="34"/>
        <v>-0.74396280312148777</v>
      </c>
      <c r="I295">
        <f t="shared" si="30"/>
        <v>-8.9275536374578532</v>
      </c>
      <c r="K295">
        <f t="shared" si="31"/>
        <v>-0.90863008870409856</v>
      </c>
      <c r="M295">
        <f t="shared" si="32"/>
        <v>-0.90863008870409856</v>
      </c>
      <c r="N295" s="13">
        <f t="shared" si="33"/>
        <v>2.7115314941145101E-2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5.3079945636291388</v>
      </c>
      <c r="H296" s="10">
        <f t="shared" si="34"/>
        <v>-0.73366327391512531</v>
      </c>
      <c r="I296">
        <f t="shared" si="30"/>
        <v>-8.8039592869815042</v>
      </c>
      <c r="K296">
        <f t="shared" si="31"/>
        <v>-0.89741271187467442</v>
      </c>
      <c r="M296">
        <f t="shared" si="32"/>
        <v>-0.89741271187467442</v>
      </c>
      <c r="N296" s="13">
        <f t="shared" si="33"/>
        <v>2.6813878432068221E-2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5.3200876953117584</v>
      </c>
      <c r="H297" s="10">
        <f t="shared" si="34"/>
        <v>-0.7235012491725511</v>
      </c>
      <c r="I297">
        <f t="shared" si="30"/>
        <v>-8.6820149900706127</v>
      </c>
      <c r="K297">
        <f t="shared" si="31"/>
        <v>-0.88633172239539915</v>
      </c>
      <c r="M297">
        <f t="shared" si="32"/>
        <v>-0.88633172239539915</v>
      </c>
      <c r="N297" s="13">
        <f t="shared" si="33"/>
        <v>2.6513763009976637E-2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5.3321808269943851</v>
      </c>
      <c r="H298" s="10">
        <f t="shared" si="34"/>
        <v>-0.71347499164766481</v>
      </c>
      <c r="I298">
        <f t="shared" si="30"/>
        <v>-8.5616998997719769</v>
      </c>
      <c r="K298">
        <f t="shared" si="31"/>
        <v>-0.87538553144721054</v>
      </c>
      <c r="M298">
        <f t="shared" si="32"/>
        <v>-0.87538553144721054</v>
      </c>
      <c r="N298" s="13">
        <f t="shared" si="33"/>
        <v>2.6215022898180281E-2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5.3442739586769994</v>
      </c>
      <c r="H299" s="10">
        <f t="shared" si="34"/>
        <v>-0.70358278369258942</v>
      </c>
      <c r="I299">
        <f t="shared" si="30"/>
        <v>-8.442993404311073</v>
      </c>
      <c r="K299">
        <f t="shared" si="31"/>
        <v>-0.86457256659606363</v>
      </c>
      <c r="M299">
        <f t="shared" si="32"/>
        <v>-0.86457256659606363</v>
      </c>
      <c r="N299" s="13">
        <f t="shared" si="33"/>
        <v>2.5917710199307758E-2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5.3563670903596208</v>
      </c>
      <c r="H300" s="10">
        <f t="shared" si="34"/>
        <v>-0.69382292710540805</v>
      </c>
      <c r="I300">
        <f t="shared" si="30"/>
        <v>-8.325875125264897</v>
      </c>
      <c r="K300">
        <f t="shared" si="31"/>
        <v>-0.85389127168891488</v>
      </c>
      <c r="M300">
        <f t="shared" si="32"/>
        <v>-0.85389127168891488</v>
      </c>
      <c r="N300" s="13">
        <f t="shared" si="33"/>
        <v>2.5621874937704278E-2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5.3684602220422475</v>
      </c>
      <c r="H301" s="10">
        <f t="shared" si="34"/>
        <v>-0.68419374297675994</v>
      </c>
      <c r="I301">
        <f t="shared" si="30"/>
        <v>-8.2103249157211202</v>
      </c>
      <c r="K301">
        <f t="shared" si="31"/>
        <v>-0.84334010674827253</v>
      </c>
      <c r="M301">
        <f t="shared" si="32"/>
        <v>-0.84334010674827253</v>
      </c>
      <c r="N301" s="13">
        <f t="shared" si="33"/>
        <v>2.5327565101694614E-2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5.380553353724868</v>
      </c>
      <c r="H302" s="10">
        <f t="shared" si="34"/>
        <v>-0.67469357153525966</v>
      </c>
      <c r="I302">
        <f t="shared" si="30"/>
        <v>-8.0963228584231164</v>
      </c>
      <c r="K302">
        <f t="shared" si="31"/>
        <v>-0.83291754786521932</v>
      </c>
      <c r="M302">
        <f t="shared" si="32"/>
        <v>-0.83291754786521932</v>
      </c>
      <c r="N302" s="13">
        <f t="shared" si="33"/>
        <v>2.5034826685663633E-2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5.3926464854074876</v>
      </c>
      <c r="H303" s="10">
        <f t="shared" si="34"/>
        <v>-0.66532077199188744</v>
      </c>
      <c r="I303">
        <f t="shared" si="30"/>
        <v>-7.9838492639026493</v>
      </c>
      <c r="K303">
        <f t="shared" si="31"/>
        <v>-0.822622087091059</v>
      </c>
      <c r="M303">
        <f t="shared" si="32"/>
        <v>-0.822622087091059</v>
      </c>
      <c r="N303" s="13">
        <f t="shared" si="33"/>
        <v>2.4743703731928857E-2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5.4047396170901028</v>
      </c>
      <c r="H304" s="10">
        <f t="shared" si="34"/>
        <v>-0.65607372238352046</v>
      </c>
      <c r="I304">
        <f t="shared" si="30"/>
        <v>-7.8728846686022456</v>
      </c>
      <c r="K304">
        <f t="shared" si="31"/>
        <v>-0.81245223232774344</v>
      </c>
      <c r="M304">
        <f t="shared" si="32"/>
        <v>-0.81245223232774344</v>
      </c>
      <c r="N304" s="13">
        <f t="shared" si="33"/>
        <v>2.4454238372375443E-2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5.4168327487727304</v>
      </c>
      <c r="H305" s="10">
        <f t="shared" si="34"/>
        <v>-0.64695081941560406</v>
      </c>
      <c r="I305">
        <f t="shared" si="30"/>
        <v>-7.7634098329872483</v>
      </c>
      <c r="K305">
        <f t="shared" si="31"/>
        <v>-0.80240650721707074</v>
      </c>
      <c r="M305">
        <f t="shared" si="32"/>
        <v>-0.80240650721707074</v>
      </c>
      <c r="N305" s="13">
        <f t="shared" si="33"/>
        <v>2.4166470869827077E-2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5.42892588045535</v>
      </c>
      <c r="H306" s="10">
        <f t="shared" si="34"/>
        <v>-0.6379504783041926</v>
      </c>
      <c r="I306">
        <f t="shared" si="30"/>
        <v>-7.6554057396503108</v>
      </c>
      <c r="K306">
        <f t="shared" si="31"/>
        <v>-0.79248345102885964</v>
      </c>
      <c r="M306">
        <f t="shared" si="32"/>
        <v>-0.79248345102885964</v>
      </c>
      <c r="N306" s="13">
        <f t="shared" si="33"/>
        <v>2.3880439659122687E-2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5.4410190121379696</v>
      </c>
      <c r="H307" s="10">
        <f t="shared" si="34"/>
        <v>-0.62907113261727987</v>
      </c>
      <c r="I307">
        <f t="shared" si="30"/>
        <v>-7.548853591407358</v>
      </c>
      <c r="K307">
        <f t="shared" si="31"/>
        <v>-0.78268161854801288</v>
      </c>
      <c r="M307">
        <f t="shared" si="32"/>
        <v>-0.78268161854801288</v>
      </c>
      <c r="N307" s="13">
        <f t="shared" si="33"/>
        <v>2.3596181387875923E-2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5.4531121438205856</v>
      </c>
      <c r="H308" s="10">
        <f t="shared" si="34"/>
        <v>-0.62031123411568201</v>
      </c>
      <c r="I308">
        <f t="shared" si="30"/>
        <v>-7.4437348093881841</v>
      </c>
      <c r="K308">
        <f t="shared" si="31"/>
        <v>-0.77299957996073865</v>
      </c>
      <c r="M308">
        <f t="shared" si="32"/>
        <v>-0.77299957996073865</v>
      </c>
      <c r="N308" s="13">
        <f t="shared" si="33"/>
        <v>2.3313730956899623E-2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5.4652052755032114</v>
      </c>
      <c r="H309" s="10">
        <f t="shared" si="34"/>
        <v>-0.61166925259342952</v>
      </c>
      <c r="I309">
        <f t="shared" si="30"/>
        <v>-7.3400310311211543</v>
      </c>
      <c r="K309">
        <f t="shared" si="31"/>
        <v>-0.76343592073985778</v>
      </c>
      <c r="M309">
        <f t="shared" si="32"/>
        <v>-0.76343592073985778</v>
      </c>
      <c r="N309" s="13">
        <f t="shared" si="33"/>
        <v>2.3033121560268079E-2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5.4772984071858319</v>
      </c>
      <c r="H310" s="10">
        <f t="shared" si="34"/>
        <v>-0.6031436757178672</v>
      </c>
      <c r="I310">
        <f t="shared" si="30"/>
        <v>-7.2377241086144064</v>
      </c>
      <c r="K310">
        <f t="shared" si="31"/>
        <v>-0.75398924152939328</v>
      </c>
      <c r="M310">
        <f t="shared" si="32"/>
        <v>-0.75398924152939328</v>
      </c>
      <c r="N310" s="13">
        <f t="shared" si="33"/>
        <v>2.2754384724999448E-2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5.4893915388684524</v>
      </c>
      <c r="H311" s="10">
        <f t="shared" si="34"/>
        <v>-0.5947330088694015</v>
      </c>
      <c r="I311">
        <f t="shared" si="30"/>
        <v>-7.1367961064328185</v>
      </c>
      <c r="K311">
        <f t="shared" si="31"/>
        <v>-0.74465815802837976</v>
      </c>
      <c r="M311">
        <f t="shared" si="32"/>
        <v>-0.74465815802837976</v>
      </c>
      <c r="N311" s="13">
        <f t="shared" si="33"/>
        <v>2.2477550350341879E-2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5.5014846705510676</v>
      </c>
      <c r="H312" s="10">
        <f t="shared" si="34"/>
        <v>-0.58643577498110788</v>
      </c>
      <c r="I312">
        <f t="shared" si="30"/>
        <v>-7.0372292997732941</v>
      </c>
      <c r="K312">
        <f t="shared" si="31"/>
        <v>-0.73544130087409265</v>
      </c>
      <c r="M312">
        <f t="shared" si="32"/>
        <v>-0.73544130087409265</v>
      </c>
      <c r="N312" s="13">
        <f t="shared" si="33"/>
        <v>2.2202646746644954E-2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5.5135778022336934</v>
      </c>
      <c r="H313" s="10">
        <f t="shared" si="34"/>
        <v>-0.57825051437816888</v>
      </c>
      <c r="I313">
        <f t="shared" si="30"/>
        <v>-6.9390061725380265</v>
      </c>
      <c r="K313">
        <f t="shared" si="31"/>
        <v>-0.72633731552465886</v>
      </c>
      <c r="M313">
        <f t="shared" si="32"/>
        <v>-0.72633731552465886</v>
      </c>
      <c r="N313" s="13">
        <f t="shared" si="33"/>
        <v>2.1929700673800064E-2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5.5256709339163148</v>
      </c>
      <c r="H314" s="10">
        <f t="shared" si="34"/>
        <v>-0.57017578461731322</v>
      </c>
      <c r="I314">
        <f t="shared" si="30"/>
        <v>-6.8421094154077586</v>
      </c>
      <c r="K314">
        <f t="shared" si="31"/>
        <v>-0.71734486214122528</v>
      </c>
      <c r="M314">
        <f t="shared" si="32"/>
        <v>-0.71734486214122528</v>
      </c>
      <c r="N314" s="13">
        <f t="shared" si="33"/>
        <v>2.1658737379239238E-2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5.5377640655989344</v>
      </c>
      <c r="H315" s="10">
        <f t="shared" si="34"/>
        <v>-0.56221016032619053</v>
      </c>
      <c r="I315">
        <f t="shared" si="30"/>
        <v>-6.7465219239142868</v>
      </c>
      <c r="K315">
        <f t="shared" si="31"/>
        <v>-0.70846261546960065</v>
      </c>
      <c r="M315">
        <f t="shared" si="32"/>
        <v>-0.70846261546960065</v>
      </c>
      <c r="N315" s="13">
        <f t="shared" si="33"/>
        <v>2.138978063547519E-2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5.5498571972815496</v>
      </c>
      <c r="H316" s="10">
        <f t="shared" si="34"/>
        <v>-0.55435223304287862</v>
      </c>
      <c r="I316">
        <f t="shared" si="30"/>
        <v>-6.6522267965145438</v>
      </c>
      <c r="K316">
        <f t="shared" si="31"/>
        <v>-0.69968926472156734</v>
      </c>
      <c r="M316">
        <f t="shared" si="32"/>
        <v>-0.69968926472156734</v>
      </c>
      <c r="N316" s="13">
        <f t="shared" si="33"/>
        <v>2.1122852777172168E-2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5.5619503289641754</v>
      </c>
      <c r="H317" s="10">
        <f t="shared" si="34"/>
        <v>-0.54660061105548396</v>
      </c>
      <c r="I317">
        <f t="shared" si="30"/>
        <v>-6.5592073326658076</v>
      </c>
      <c r="K317">
        <f t="shared" si="31"/>
        <v>-0.69102351345582935</v>
      </c>
      <c r="M317">
        <f t="shared" si="32"/>
        <v>-0.69102351345582935</v>
      </c>
      <c r="N317" s="13">
        <f t="shared" si="33"/>
        <v>2.085797473773969E-2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5.5740434606467968</v>
      </c>
      <c r="H318" s="10">
        <f t="shared" si="34"/>
        <v>-0.53895391924199165</v>
      </c>
      <c r="I318">
        <f t="shared" si="30"/>
        <v>-6.4674470309038998</v>
      </c>
      <c r="K318">
        <f t="shared" si="31"/>
        <v>-0.68246407945873233</v>
      </c>
      <c r="M318">
        <f t="shared" si="32"/>
        <v>-0.68246407945873233</v>
      </c>
      <c r="N318" s="13">
        <f t="shared" si="33"/>
        <v>2.0595166085434578E-2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5.5861365923294164</v>
      </c>
      <c r="H319" s="10">
        <f t="shared" si="34"/>
        <v>-0.53141079891029452</v>
      </c>
      <c r="I319">
        <f t="shared" si="30"/>
        <v>-6.3769295869235343</v>
      </c>
      <c r="K319">
        <f t="shared" si="31"/>
        <v>-0.67400969462469895</v>
      </c>
      <c r="M319">
        <f t="shared" si="32"/>
        <v>-0.67400969462469895</v>
      </c>
      <c r="N319" s="13">
        <f t="shared" si="33"/>
        <v>2.0334445058967591E-2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5.5982297240120324</v>
      </c>
      <c r="H320" s="10">
        <f t="shared" si="34"/>
        <v>-0.52396990763858053</v>
      </c>
      <c r="I320">
        <f t="shared" si="30"/>
        <v>-6.2876388916629669</v>
      </c>
      <c r="K320">
        <f t="shared" si="31"/>
        <v>-0.6656591048365389</v>
      </c>
      <c r="M320">
        <f t="shared" si="32"/>
        <v>-0.6656591048365389</v>
      </c>
      <c r="N320" s="13">
        <f t="shared" si="33"/>
        <v>2.0075828602601931E-2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5.6103228556946583</v>
      </c>
      <c r="H321" s="10">
        <f t="shared" si="34"/>
        <v>-0.51662991911603318</v>
      </c>
      <c r="I321">
        <f t="shared" si="30"/>
        <v>-6.1995590293923986</v>
      </c>
      <c r="K321">
        <f t="shared" si="31"/>
        <v>-0.65741106984560704</v>
      </c>
      <c r="M321">
        <f t="shared" si="32"/>
        <v>-0.65741106984560704</v>
      </c>
      <c r="N321" s="13">
        <f t="shared" si="33"/>
        <v>1.9819332400742996E-2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5.6224159873772788</v>
      </c>
      <c r="H322" s="10">
        <f t="shared" si="34"/>
        <v>-0.50938952298399165</v>
      </c>
      <c r="I322">
        <f t="shared" si="30"/>
        <v>-6.1126742758078993</v>
      </c>
      <c r="K322">
        <f t="shared" si="31"/>
        <v>-0.64926436315193048</v>
      </c>
      <c r="M322">
        <f t="shared" si="32"/>
        <v>-0.64926436315193048</v>
      </c>
      <c r="N322" s="13">
        <f t="shared" si="33"/>
        <v>1.9564970912006433E-2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5.6345091190598993</v>
      </c>
      <c r="H323" s="10">
        <f t="shared" si="34"/>
        <v>-0.5022474246774874</v>
      </c>
      <c r="I323">
        <f t="shared" si="30"/>
        <v>-6.0269690961298483</v>
      </c>
      <c r="K323">
        <f t="shared" si="31"/>
        <v>-0.641217771884242</v>
      </c>
      <c r="M323">
        <f t="shared" si="32"/>
        <v>-0.641217771884242</v>
      </c>
      <c r="N323" s="13">
        <f t="shared" si="33"/>
        <v>1.9312757402765928E-2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5.6466022507425144</v>
      </c>
      <c r="H324" s="10">
        <f t="shared" si="34"/>
        <v>-0.49520234526733103</v>
      </c>
      <c r="I324">
        <f t="shared" si="30"/>
        <v>-5.9424281432079722</v>
      </c>
      <c r="K324">
        <f t="shared" si="31"/>
        <v>-0.63327009668008005</v>
      </c>
      <c r="M324">
        <f t="shared" si="32"/>
        <v>-0.63327009668008005</v>
      </c>
      <c r="N324" s="13">
        <f t="shared" si="33"/>
        <v>1.9062703980172659E-2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5.6586953824251411</v>
      </c>
      <c r="H325" s="10">
        <f t="shared" si="34"/>
        <v>-0.48825302130269421</v>
      </c>
      <c r="I325">
        <f t="shared" si="30"/>
        <v>-5.859036255632331</v>
      </c>
      <c r="K325">
        <f t="shared" si="31"/>
        <v>-0.62542015156589748</v>
      </c>
      <c r="M325">
        <f t="shared" si="32"/>
        <v>-0.62542015156589748</v>
      </c>
      <c r="N325" s="13">
        <f t="shared" si="33"/>
        <v>1.8814821624642573E-2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5.6707885141077616</v>
      </c>
      <c r="H326" s="10">
        <f t="shared" si="34"/>
        <v>-0.48139820465432109</v>
      </c>
      <c r="I326">
        <f t="shared" si="30"/>
        <v>-5.7767784558518533</v>
      </c>
      <c r="K326">
        <f t="shared" si="31"/>
        <v>-0.61766676383733021</v>
      </c>
      <c r="M326">
        <f t="shared" si="32"/>
        <v>-0.61766676383733021</v>
      </c>
      <c r="N326" s="13">
        <f t="shared" si="33"/>
        <v>1.856912022181326E-2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5.6828816457903812</v>
      </c>
      <c r="H327" s="10">
        <f t="shared" si="34"/>
        <v>-0.47463666235828461</v>
      </c>
      <c r="I327">
        <f t="shared" si="30"/>
        <v>-5.6956399482994158</v>
      </c>
      <c r="K327">
        <f t="shared" si="31"/>
        <v>-0.61000877393951547</v>
      </c>
      <c r="M327">
        <f t="shared" si="32"/>
        <v>-0.61000877393951547</v>
      </c>
      <c r="N327" s="13">
        <f t="shared" si="33"/>
        <v>1.8325608593961217E-2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5.6949747774730026</v>
      </c>
      <c r="H328" s="10">
        <f t="shared" si="34"/>
        <v>-0.4679671764604435</v>
      </c>
      <c r="I328">
        <f t="shared" si="30"/>
        <v>-5.6156061175253225</v>
      </c>
      <c r="K328">
        <f t="shared" si="31"/>
        <v>-0.60244503534763783</v>
      </c>
      <c r="M328">
        <f t="shared" si="32"/>
        <v>-0.60244503534763783</v>
      </c>
      <c r="N328" s="13">
        <f t="shared" si="33"/>
        <v>1.808429453088415E-2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5.707067909155624</v>
      </c>
      <c r="H329" s="10">
        <f t="shared" si="34"/>
        <v>-0.46138854386156636</v>
      </c>
      <c r="I329">
        <f t="shared" si="30"/>
        <v>-5.5366625263387963</v>
      </c>
      <c r="K329">
        <f t="shared" si="31"/>
        <v>-0.59497441444766264</v>
      </c>
      <c r="M329">
        <f t="shared" si="32"/>
        <v>-0.59497441444766264</v>
      </c>
      <c r="N329" s="13">
        <f t="shared" si="33"/>
        <v>1.7845184820245264E-2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5.7191610408382436</v>
      </c>
      <c r="H330" s="10">
        <f t="shared" si="34"/>
        <v>-0.45489957616317089</v>
      </c>
      <c r="I330">
        <f t="shared" si="30"/>
        <v>-5.4587949139580507</v>
      </c>
      <c r="K330">
        <f t="shared" si="31"/>
        <v>-0.58759579041730248</v>
      </c>
      <c r="M330">
        <f t="shared" si="32"/>
        <v>-0.58759579041730248</v>
      </c>
      <c r="N330" s="13">
        <f t="shared" si="33"/>
        <v>1.7608285277378392E-2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5.7312541725208632</v>
      </c>
      <c r="H331" s="10">
        <f t="shared" si="34"/>
        <v>-0.44849909951411693</v>
      </c>
      <c r="I331">
        <f t="shared" si="30"/>
        <v>-5.3819891941694031</v>
      </c>
      <c r="K331">
        <f t="shared" si="31"/>
        <v>-0.58030805510725503</v>
      </c>
      <c r="M331">
        <f t="shared" si="32"/>
        <v>-0.58030805510725503</v>
      </c>
      <c r="N331" s="13">
        <f t="shared" si="33"/>
        <v>1.7373600774553851E-2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5.7433473042034837</v>
      </c>
      <c r="H332" s="10">
        <f t="shared" si="34"/>
        <v>-0.44218595445797182</v>
      </c>
      <c r="I332">
        <f t="shared" si="30"/>
        <v>-5.3062314534956618</v>
      </c>
      <c r="K332">
        <f t="shared" si="31"/>
        <v>-0.57311011292274694</v>
      </c>
      <c r="M332">
        <f t="shared" si="32"/>
        <v>-0.57311011292274694</v>
      </c>
      <c r="N332" s="13">
        <f t="shared" si="33"/>
        <v>1.7141135269709548E-2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5.755440435886106</v>
      </c>
      <c r="H333" s="10">
        <f t="shared" si="34"/>
        <v>-0.43595899578118363</v>
      </c>
      <c r="I333">
        <f t="shared" si="30"/>
        <v>-5.2315079493742038</v>
      </c>
      <c r="K333">
        <f t="shared" si="31"/>
        <v>-0.56600088070540133</v>
      </c>
      <c r="M333">
        <f t="shared" si="32"/>
        <v>-0.56600088070540133</v>
      </c>
      <c r="N333" s="13">
        <f t="shared" si="33"/>
        <v>1.691089183464348E-2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5.7675335675687256</v>
      </c>
      <c r="H334" s="10">
        <f t="shared" si="34"/>
        <v>-0.42981709236208632</v>
      </c>
      <c r="I334">
        <f t="shared" si="30"/>
        <v>-5.1578051083450358</v>
      </c>
      <c r="K334">
        <f t="shared" si="31"/>
        <v>-0.55897928761547433</v>
      </c>
      <c r="M334">
        <f t="shared" si="32"/>
        <v>-0.55897928761547433</v>
      </c>
      <c r="N334" s="13">
        <f t="shared" si="33"/>
        <v>1.6682872682674328E-2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5.7796266992513461</v>
      </c>
      <c r="H335" s="10">
        <f t="shared" si="34"/>
        <v>-0.42375912702075724</v>
      </c>
      <c r="I335">
        <f t="shared" si="30"/>
        <v>-5.0851095242490869</v>
      </c>
      <c r="K335">
        <f t="shared" si="31"/>
        <v>-0.55204427501445663</v>
      </c>
      <c r="M335">
        <f t="shared" si="32"/>
        <v>-0.55204427501445663</v>
      </c>
      <c r="N335" s="13">
        <f t="shared" si="33"/>
        <v>1.6457079195765355E-2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5.7917198309339657</v>
      </c>
      <c r="H336" s="10">
        <f t="shared" si="34"/>
        <v>-0.4177839963697596</v>
      </c>
      <c r="I336">
        <f t="shared" si="30"/>
        <v>-5.0134079564371152</v>
      </c>
      <c r="K336">
        <f t="shared" si="31"/>
        <v>-0.54519479634811163</v>
      </c>
      <c r="M336">
        <f t="shared" si="32"/>
        <v>-0.54519479634811163</v>
      </c>
      <c r="N336" s="13">
        <f t="shared" si="33"/>
        <v>1.623351195112363E-2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5.803812962616588</v>
      </c>
      <c r="H337" s="10">
        <f t="shared" si="34"/>
        <v>-0.41189061066577981</v>
      </c>
      <c r="I337">
        <f t="shared" si="30"/>
        <v>-4.9426873279893577</v>
      </c>
      <c r="K337">
        <f t="shared" si="31"/>
        <v>-0.53842981702992609</v>
      </c>
      <c r="M337">
        <f t="shared" si="32"/>
        <v>-0.53842981702992609</v>
      </c>
      <c r="N337" s="13">
        <f t="shared" si="33"/>
        <v>1.6012170747268E-2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5.8159060942992085</v>
      </c>
      <c r="H338" s="10">
        <f t="shared" si="34"/>
        <v>-0.40607789366219393</v>
      </c>
      <c r="I338">
        <f t="shared" si="30"/>
        <v>-4.8729347239463277</v>
      </c>
      <c r="K338">
        <f t="shared" si="31"/>
        <v>-0.53174831432504188</v>
      </c>
      <c r="M338">
        <f t="shared" si="32"/>
        <v>-0.53174831432504188</v>
      </c>
      <c r="N338" s="13">
        <f t="shared" si="33"/>
        <v>1.5793054629577162E-2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si="29"/>
        <v>5.8279992259818281</v>
      </c>
      <c r="H339" s="10">
        <f t="shared" si="34"/>
        <v>-0.40034478246256905</v>
      </c>
      <c r="I339">
        <f t="shared" si="30"/>
        <v>-4.8041373895508288</v>
      </c>
      <c r="K339">
        <f t="shared" si="31"/>
        <v>-0.52514927723464866</v>
      </c>
      <c r="M339">
        <f t="shared" si="32"/>
        <v>-0.52514927723464866</v>
      </c>
      <c r="N339" s="13">
        <f t="shared" si="33"/>
        <v>1.5576161915314047E-2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ref="G340:G403" si="36">$E$11*(D340/$E$12+1)</f>
        <v>5.8400923576644477</v>
      </c>
      <c r="H340" s="10">
        <f t="shared" si="34"/>
        <v>-0.39469022737512954</v>
      </c>
      <c r="I340">
        <f t="shared" ref="I340:I403" si="37">H340*$E$6</f>
        <v>-4.7362827285015543</v>
      </c>
      <c r="K340">
        <f t="shared" ref="K340:K403" si="38">$L$9*$L$4*EXP(-$L$7*$O$6*(G340/$O$6-1))+6*$L$4*EXP(-$L$7*$O$6*(SQRT(2)*G340/$O$6-1))+24*$L$4*EXP(-$L$7*$O$6*(SQRT(3)*G340/$O$6-1))+12*$L$4*EXP(-$L$7*$O$6*(SQRT(4)*G340/$O$6-1))+8*$L$4*EXP(-$L$7*$O$6*(SQRT(6)*G340/$O$6-1))-($L$9*$L$6*EXP(-$L$5*$O$6*(G340/$O$6-1))+6*$L$6*EXP(-$L$5*$O$6*(SQRT(2)*G340/$O$6-1))+24*$L$6*EXP(-$L$5*$O$6*(SQRT(3)*G340/$O$6-1))+12*$L$6*EXP(-$L$5*$O$6*(SQRT(4)*G340/$O$6-1))+8*$L$6*EXP(-$L$5*$O$6*(SQRT(6)*G340/$O$6-1)))</f>
        <v>-0.51863170638089051</v>
      </c>
      <c r="M340">
        <f t="shared" ref="M340:M403" si="39">$L$9*$O$4*EXP(-$O$8*$O$6*(G340/$O$6-1))+6*$O$4*EXP(-$O$8*$O$6*(SQRT(2)*G340/$O$6-1))+24*$O$4*EXP(-$O$8*$O$6*(SQRT(3)*G340/$O$6-1))+12*$O$4*EXP(-$O$8*$O$6*(SQRT(4)*G340/$O$6-1))+8*$O$4*EXP(-$O$8*$O$6*(SQRT(6)*G340/$O$6-1))-($L$9*$O$7*EXP(-$O$5*$O$6*(G340/$O$6-1))+6*$O$7*EXP(-$O$5*$O$6*(SQRT(2)*G340/$O$6-1))+24*$O$7*EXP(-$O$5*$O$6*(SQRT(3)*G340/$O$6-1))+12*$O$7*EXP(-$O$5*$O$6*(SQRT(4)*G340/$O$6-1))+8*$O$7*EXP(-$O$5*$O$6*(SQRT(6)*G340/$O$6-1)))</f>
        <v>-0.51863170638089051</v>
      </c>
      <c r="N340" s="13">
        <f t="shared" ref="N340:N403" si="40">(M340-H340)^2*O340</f>
        <v>1.5361490218135487E-2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5.8521854893470699</v>
      </c>
      <c r="H341" s="10">
        <f t="shared" ref="H341:H404" si="41">-(-$B$4)*(1+D341+$E$5*D341^3)*EXP(-D341)</f>
        <v>-0.38911319176819598</v>
      </c>
      <c r="I341">
        <f t="shared" si="37"/>
        <v>-4.6693583012183515</v>
      </c>
      <c r="K341">
        <f t="shared" si="38"/>
        <v>-0.51219461389229504</v>
      </c>
      <c r="M341">
        <f t="shared" si="39"/>
        <v>-0.51219461389229504</v>
      </c>
      <c r="N341" s="13">
        <f t="shared" si="40"/>
        <v>1.5149036472090661E-2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5.8642786210296904</v>
      </c>
      <c r="H342" s="10">
        <f t="shared" si="41"/>
        <v>-0.38361265192662058</v>
      </c>
      <c r="I342">
        <f t="shared" si="37"/>
        <v>-4.6033518231194472</v>
      </c>
      <c r="K342">
        <f t="shared" si="38"/>
        <v>-0.50583702328974645</v>
      </c>
      <c r="M342">
        <f t="shared" si="39"/>
        <v>-0.50583702328974645</v>
      </c>
      <c r="N342" s="13">
        <f t="shared" si="40"/>
        <v>1.4938796955111302E-2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5.87637175271231</v>
      </c>
      <c r="H343" s="10">
        <f t="shared" si="41"/>
        <v>-0.37818759690922504</v>
      </c>
      <c r="I343">
        <f t="shared" si="37"/>
        <v>-4.5382511629107007</v>
      </c>
      <c r="K343">
        <f t="shared" si="38"/>
        <v>-0.49955796937300972</v>
      </c>
      <c r="M343">
        <f t="shared" si="39"/>
        <v>-0.49955796937300972</v>
      </c>
      <c r="N343" s="13">
        <f t="shared" si="40"/>
        <v>1.4730767311997822E-2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5.8884648843949305</v>
      </c>
      <c r="H344" s="10">
        <f t="shared" si="41"/>
        <v>-0.37283702840726529</v>
      </c>
      <c r="I344">
        <f t="shared" si="37"/>
        <v>-4.4740443408871835</v>
      </c>
      <c r="K344">
        <f t="shared" si="38"/>
        <v>-0.49335649810784232</v>
      </c>
      <c r="M344">
        <f t="shared" si="39"/>
        <v>-0.49335649810784232</v>
      </c>
      <c r="N344" s="13">
        <f t="shared" si="40"/>
        <v>1.4524942576908305E-2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5.9005580160775528</v>
      </c>
      <c r="H345" s="10">
        <f t="shared" si="41"/>
        <v>-0.36755996060392432</v>
      </c>
      <c r="I345">
        <f t="shared" si="37"/>
        <v>-4.4107195272470916</v>
      </c>
      <c r="K345">
        <f t="shared" si="38"/>
        <v>-0.48723166651369659</v>
      </c>
      <c r="M345">
        <f t="shared" si="39"/>
        <v>-0.48723166651369659</v>
      </c>
      <c r="N345" s="13">
        <f t="shared" si="40"/>
        <v>1.4321317195355024E-2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5.9126511477601724</v>
      </c>
      <c r="H346" s="10">
        <f t="shared" si="41"/>
        <v>-0.3623554200348556</v>
      </c>
      <c r="I346">
        <f t="shared" si="37"/>
        <v>-4.3482650404182674</v>
      </c>
      <c r="K346">
        <f t="shared" si="38"/>
        <v>-0.48118254255203768</v>
      </c>
      <c r="M346">
        <f t="shared" si="39"/>
        <v>-0.48118254255203768</v>
      </c>
      <c r="N346" s="13">
        <f t="shared" si="40"/>
        <v>1.4119885045713401E-2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5.9247442794427929</v>
      </c>
      <c r="H347" s="10">
        <f t="shared" si="41"/>
        <v>-0.35722244544977888</v>
      </c>
      <c r="I347">
        <f t="shared" si="37"/>
        <v>-4.2866693453973461</v>
      </c>
      <c r="K347">
        <f t="shared" si="38"/>
        <v>-0.47520820501527256</v>
      </c>
      <c r="M347">
        <f t="shared" si="39"/>
        <v>-0.47520820501527256</v>
      </c>
      <c r="N347" s="13">
        <f t="shared" si="40"/>
        <v>1.3920639460246482E-2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5.9368374111254125</v>
      </c>
      <c r="H348" s="10">
        <f t="shared" si="41"/>
        <v>-0.35216008767514601</v>
      </c>
      <c r="I348">
        <f t="shared" si="37"/>
        <v>-4.2259210521017518</v>
      </c>
      <c r="K348">
        <f t="shared" si="38"/>
        <v>-0.46930774341633474</v>
      </c>
      <c r="M348">
        <f t="shared" si="39"/>
        <v>-0.46930774341633474</v>
      </c>
      <c r="N348" s="13">
        <f t="shared" si="40"/>
        <v>1.3723573245656071E-2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5.9489305428080348</v>
      </c>
      <c r="H349" s="10">
        <f t="shared" si="41"/>
        <v>-0.347167409477878</v>
      </c>
      <c r="I349">
        <f t="shared" si="37"/>
        <v>-4.1660089137345357</v>
      </c>
      <c r="K349">
        <f t="shared" si="38"/>
        <v>-0.46348025787890768</v>
      </c>
      <c r="M349">
        <f t="shared" si="39"/>
        <v>-0.46348025787890768</v>
      </c>
      <c r="N349" s="13">
        <f t="shared" si="40"/>
        <v>1.3528678703160912E-2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5.9610236744906553</v>
      </c>
      <c r="H350" s="10">
        <f t="shared" si="41"/>
        <v>-0.3422434854301909</v>
      </c>
      <c r="I350">
        <f t="shared" si="37"/>
        <v>-4.1069218251622903</v>
      </c>
      <c r="K350">
        <f t="shared" si="38"/>
        <v>-0.4577248590283246</v>
      </c>
      <c r="M350">
        <f t="shared" si="39"/>
        <v>-0.4577248590283246</v>
      </c>
      <c r="N350" s="13">
        <f t="shared" si="40"/>
        <v>1.3335947648111733E-2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5.9731168061732749</v>
      </c>
      <c r="H351" s="10">
        <f t="shared" si="41"/>
        <v>-0.33738740177550752</v>
      </c>
      <c r="I351">
        <f t="shared" si="37"/>
        <v>-4.0486488213060898</v>
      </c>
      <c r="K351">
        <f t="shared" si="38"/>
        <v>-0.45204066788313318</v>
      </c>
      <c r="M351">
        <f t="shared" si="39"/>
        <v>-0.45204066788313318</v>
      </c>
      <c r="N351" s="13">
        <f t="shared" si="40"/>
        <v>1.3145371429146024E-2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5.9852099378558963</v>
      </c>
      <c r="H352" s="10">
        <f t="shared" si="41"/>
        <v>-0.33259825629547185</v>
      </c>
      <c r="I352">
        <f t="shared" si="37"/>
        <v>-3.991179075545662</v>
      </c>
      <c r="K352">
        <f t="shared" si="38"/>
        <v>-0.44642681574735171</v>
      </c>
      <c r="M352">
        <f t="shared" si="39"/>
        <v>-0.44642681574735171</v>
      </c>
      <c r="N352" s="13">
        <f t="shared" si="40"/>
        <v>1.2956940946890148E-2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5.9973030695385168</v>
      </c>
      <c r="H353" s="10">
        <f t="shared" si="41"/>
        <v>-0.32787515817806284</v>
      </c>
      <c r="I353">
        <f t="shared" si="37"/>
        <v>-3.9345018981367543</v>
      </c>
      <c r="K353">
        <f t="shared" si="38"/>
        <v>-0.44088244410342908</v>
      </c>
      <c r="M353">
        <f t="shared" si="39"/>
        <v>-0.44088244410342908</v>
      </c>
      <c r="N353" s="13">
        <f t="shared" si="40"/>
        <v>1.277064667221748E-2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6.0093962012211373</v>
      </c>
      <c r="H354" s="10">
        <f t="shared" si="41"/>
        <v>-0.3232172278868215</v>
      </c>
      <c r="I354">
        <f t="shared" si="37"/>
        <v>-3.878606734641858</v>
      </c>
      <c r="K354">
        <f t="shared" si="38"/>
        <v>-0.43540670450590208</v>
      </c>
      <c r="M354">
        <f t="shared" si="39"/>
        <v>-0.43540670450590208</v>
      </c>
      <c r="N354" s="13">
        <f t="shared" si="40"/>
        <v>1.2586478664063226E-2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6.0214893329037569</v>
      </c>
      <c r="H355" s="10">
        <f t="shared" si="41"/>
        <v>-0.3186235970311872</v>
      </c>
      <c r="I355">
        <f t="shared" si="37"/>
        <v>-3.8234831643742462</v>
      </c>
      <c r="K355">
        <f t="shared" si="38"/>
        <v>-0.42999875847577584</v>
      </c>
      <c r="M355">
        <f t="shared" si="39"/>
        <v>-0.42999875847577584</v>
      </c>
      <c r="N355" s="13">
        <f t="shared" si="40"/>
        <v>1.2404426586808185E-2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6.0335824645863783</v>
      </c>
      <c r="H356" s="10">
        <f t="shared" si="41"/>
        <v>-0.31409340823795628</v>
      </c>
      <c r="I356">
        <f t="shared" si="37"/>
        <v>-3.7691208988554754</v>
      </c>
      <c r="K356">
        <f t="shared" si="38"/>
        <v>-0.42465777739562316</v>
      </c>
      <c r="M356">
        <f t="shared" si="39"/>
        <v>-0.42465777739562316</v>
      </c>
      <c r="N356" s="13">
        <f t="shared" si="40"/>
        <v>1.2224479727232838E-2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6.0456755962689979</v>
      </c>
      <c r="H357" s="10">
        <f t="shared" si="41"/>
        <v>-0.30962581502385667</v>
      </c>
      <c r="I357">
        <f t="shared" si="37"/>
        <v>-3.71550978028628</v>
      </c>
      <c r="K357">
        <f t="shared" si="38"/>
        <v>-0.4193829424054259</v>
      </c>
      <c r="M357">
        <f t="shared" si="39"/>
        <v>-0.4193829424054259</v>
      </c>
      <c r="N357" s="13">
        <f t="shared" si="40"/>
        <v>1.2046627011054014E-2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6.0577687279516192</v>
      </c>
      <c r="H358" s="10">
        <f t="shared" si="41"/>
        <v>-0.30521998166924974</v>
      </c>
      <c r="I358">
        <f t="shared" si="37"/>
        <v>-3.6626397800309967</v>
      </c>
      <c r="K358">
        <f t="shared" si="38"/>
        <v>-0.4141734442991436</v>
      </c>
      <c r="M358">
        <f t="shared" si="39"/>
        <v>-0.4141734442991436</v>
      </c>
      <c r="N358" s="13">
        <f t="shared" si="40"/>
        <v>1.1870857019043678E-2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6.0698618596342397</v>
      </c>
      <c r="H359" s="10">
        <f t="shared" si="41"/>
        <v>-0.30087508309295657</v>
      </c>
      <c r="I359">
        <f t="shared" si="37"/>
        <v>-3.6105009971154791</v>
      </c>
      <c r="K359">
        <f t="shared" si="38"/>
        <v>-0.4090284834220414</v>
      </c>
      <c r="M359">
        <f t="shared" si="39"/>
        <v>-0.4090284834220414</v>
      </c>
      <c r="N359" s="13">
        <f t="shared" si="40"/>
        <v>1.1697158002743286E-2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6.0819549913168602</v>
      </c>
      <c r="H360" s="10">
        <f t="shared" si="41"/>
        <v>-0.29659030472821019</v>
      </c>
      <c r="I360">
        <f t="shared" si="37"/>
        <v>-3.5590836567385224</v>
      </c>
      <c r="K360">
        <f t="shared" si="38"/>
        <v>-0.40394726956875965</v>
      </c>
      <c r="M360">
        <f t="shared" si="39"/>
        <v>-0.40394726956875965</v>
      </c>
      <c r="N360" s="13">
        <f t="shared" si="40"/>
        <v>1.1525517899774974E-2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6.0940481229994807</v>
      </c>
      <c r="H361" s="10">
        <f t="shared" si="41"/>
        <v>-0.29236484239973903</v>
      </c>
      <c r="I361">
        <f t="shared" si="37"/>
        <v>-3.5083781087968684</v>
      </c>
      <c r="K361">
        <f t="shared" si="38"/>
        <v>-0.39892902188215085</v>
      </c>
      <c r="M361">
        <f t="shared" si="39"/>
        <v>-0.39892902188215085</v>
      </c>
      <c r="N361" s="13">
        <f t="shared" si="40"/>
        <v>1.1355924348759679E-2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6.1061412546821021</v>
      </c>
      <c r="H362" s="10">
        <f t="shared" si="41"/>
        <v>-0.28819790220197555</v>
      </c>
      <c r="I362">
        <f t="shared" si="37"/>
        <v>-3.4583748264237064</v>
      </c>
      <c r="K362">
        <f t="shared" si="38"/>
        <v>-0.39397296875287291</v>
      </c>
      <c r="M362">
        <f t="shared" si="39"/>
        <v>-0.39397296875287291</v>
      </c>
      <c r="N362" s="13">
        <f t="shared" si="40"/>
        <v>1.1188364703846765E-2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6.1182343863647217</v>
      </c>
      <c r="H363" s="10">
        <f t="shared" si="41"/>
        <v>-0.28408870037839751</v>
      </c>
      <c r="I363">
        <f t="shared" si="37"/>
        <v>-3.4090644045407701</v>
      </c>
      <c r="K363">
        <f t="shared" si="38"/>
        <v>-0.38907834771975841</v>
      </c>
      <c r="M363">
        <f t="shared" si="39"/>
        <v>-0.38907834771975841</v>
      </c>
      <c r="N363" s="13">
        <f t="shared" si="40"/>
        <v>1.1022826048863331E-2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6.1303275180473431</v>
      </c>
      <c r="H364" s="10">
        <f t="shared" si="41"/>
        <v>-0.28003646320199455</v>
      </c>
      <c r="I364">
        <f t="shared" si="37"/>
        <v>-3.3604375584239348</v>
      </c>
      <c r="K364">
        <f t="shared" si="38"/>
        <v>-0.38424440537094795</v>
      </c>
      <c r="M364">
        <f t="shared" si="39"/>
        <v>-0.38424440537094795</v>
      </c>
      <c r="N364" s="13">
        <f t="shared" si="40"/>
        <v>1.0859295211087937E-2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6.1424206497299627</v>
      </c>
      <c r="H365" s="10">
        <f t="shared" si="41"/>
        <v>-0.27604042685686536</v>
      </c>
      <c r="I365">
        <f t="shared" si="37"/>
        <v>-3.3124851222823843</v>
      </c>
      <c r="K365">
        <f t="shared" si="38"/>
        <v>-0.37947039724580911</v>
      </c>
      <c r="M365">
        <f t="shared" si="39"/>
        <v>-0.37947039724580911</v>
      </c>
      <c r="N365" s="13">
        <f t="shared" si="40"/>
        <v>1.0697758774657781E-2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6.1545137814125841</v>
      </c>
      <c r="H366" s="10">
        <f t="shared" si="41"/>
        <v>-0.27209983732093845</v>
      </c>
      <c r="I366">
        <f t="shared" si="37"/>
        <v>-3.2651980478512614</v>
      </c>
      <c r="K366">
        <f t="shared" si="38"/>
        <v>-0.37475558773762496</v>
      </c>
      <c r="M366">
        <f t="shared" si="39"/>
        <v>-0.37475558773762496</v>
      </c>
      <c r="N366" s="13">
        <f t="shared" si="40"/>
        <v>1.0538203093613032E-2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6.1666069130952037</v>
      </c>
      <c r="H367" s="10">
        <f t="shared" si="41"/>
        <v>-0.26821395024982053</v>
      </c>
      <c r="I367">
        <f t="shared" si="37"/>
        <v>-3.2185674029978464</v>
      </c>
      <c r="K367">
        <f t="shared" si="38"/>
        <v>-0.37009924999707777</v>
      </c>
      <c r="M367">
        <f t="shared" si="39"/>
        <v>-0.37009924999707777</v>
      </c>
      <c r="N367" s="13">
        <f t="shared" si="40"/>
        <v>1.0380614304588457E-2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6.1787000447778251</v>
      </c>
      <c r="H368" s="10">
        <f t="shared" si="41"/>
        <v>-0.26438203086176537</v>
      </c>
      <c r="I368">
        <f t="shared" si="37"/>
        <v>-3.1725843703411845</v>
      </c>
      <c r="K368">
        <f t="shared" si="38"/>
        <v>-0.36550066583650553</v>
      </c>
      <c r="M368">
        <f t="shared" si="39"/>
        <v>-0.36550066583650553</v>
      </c>
      <c r="N368" s="13">
        <f t="shared" si="40"/>
        <v>1.0224978339154745E-2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6.1907931764604447</v>
      </c>
      <c r="H369" s="10">
        <f t="shared" si="41"/>
        <v>-0.26060335382376459</v>
      </c>
      <c r="I369">
        <f t="shared" si="37"/>
        <v>-3.1272402458851749</v>
      </c>
      <c r="K369">
        <f t="shared" si="38"/>
        <v>-0.36095912563495702</v>
      </c>
      <c r="M369">
        <f t="shared" si="39"/>
        <v>-0.36095912563495702</v>
      </c>
      <c r="N369" s="13">
        <f t="shared" si="40"/>
        <v>1.0071280935820125E-2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6.2028863081430661</v>
      </c>
      <c r="H370" s="10">
        <f t="shared" si="41"/>
        <v>-0.25687720313875501</v>
      </c>
      <c r="I370">
        <f t="shared" si="37"/>
        <v>-3.0825264376650603</v>
      </c>
      <c r="K370">
        <f t="shared" si="38"/>
        <v>-0.35647392824402757</v>
      </c>
      <c r="M370">
        <f t="shared" si="39"/>
        <v>-0.35647392824402757</v>
      </c>
      <c r="N370" s="13">
        <f t="shared" si="40"/>
        <v>9.91950765169523E-3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6.2149794398256866</v>
      </c>
      <c r="H371" s="10">
        <f t="shared" si="41"/>
        <v>-0.2532028720339416</v>
      </c>
      <c r="I371">
        <f t="shared" si="37"/>
        <v>-3.0384344644072989</v>
      </c>
      <c r="K371">
        <f t="shared" si="38"/>
        <v>-0.35204438089449347</v>
      </c>
      <c r="M371">
        <f t="shared" si="39"/>
        <v>-0.35204438089449347</v>
      </c>
      <c r="N371" s="13">
        <f t="shared" si="40"/>
        <v>9.7696438738305545E-3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6.2270725715083071</v>
      </c>
      <c r="H372" s="10">
        <f t="shared" si="41"/>
        <v>-0.24957966285022984</v>
      </c>
      <c r="I372">
        <f t="shared" si="37"/>
        <v>-2.9949559542027582</v>
      </c>
      <c r="K372">
        <f t="shared" si="38"/>
        <v>-0.34766979910373275</v>
      </c>
      <c r="M372">
        <f t="shared" si="39"/>
        <v>-0.34766979910373275</v>
      </c>
      <c r="N372" s="13">
        <f t="shared" si="40"/>
        <v>9.6216748302307663E-3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6.2391657031909276</v>
      </c>
      <c r="H373" s="10">
        <f t="shared" si="41"/>
        <v>-0.2460068869327684</v>
      </c>
      <c r="I373">
        <f t="shared" si="37"/>
        <v>-2.9520826431932208</v>
      </c>
      <c r="K373">
        <f t="shared" si="38"/>
        <v>-0.34334950658394137</v>
      </c>
      <c r="M373">
        <f t="shared" si="39"/>
        <v>-0.34334950658394137</v>
      </c>
      <c r="N373" s="13">
        <f t="shared" si="40"/>
        <v>9.475585600552925E-3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6.2512588348735481</v>
      </c>
      <c r="H374" s="10">
        <f t="shared" si="41"/>
        <v>-0.24248386452259149</v>
      </c>
      <c r="I374">
        <f t="shared" si="37"/>
        <v>-2.9098063742710978</v>
      </c>
      <c r="K374">
        <f t="shared" si="38"/>
        <v>-0.33908283515114646</v>
      </c>
      <c r="M374">
        <f t="shared" si="39"/>
        <v>-0.33908283515114646</v>
      </c>
      <c r="N374" s="13">
        <f t="shared" si="40"/>
        <v>9.3313611264964243E-3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6.2633519665561685</v>
      </c>
      <c r="H375" s="10">
        <f t="shared" si="41"/>
        <v>-0.23900992464936407</v>
      </c>
      <c r="I375">
        <f t="shared" si="37"/>
        <v>-2.8681190957923688</v>
      </c>
      <c r="K375">
        <f t="shared" si="38"/>
        <v>-0.33486912463500512</v>
      </c>
      <c r="M375">
        <f t="shared" si="39"/>
        <v>-0.33486912463500512</v>
      </c>
      <c r="N375" s="13">
        <f t="shared" si="40"/>
        <v>9.1889862218871247E-3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6.2754450982387899</v>
      </c>
      <c r="H376" s="10">
        <f t="shared" si="41"/>
        <v>-0.23558440502521882</v>
      </c>
      <c r="I376">
        <f t="shared" si="37"/>
        <v>-2.8270128603026259</v>
      </c>
      <c r="K376">
        <f t="shared" si="38"/>
        <v>-0.33070772278940525</v>
      </c>
      <c r="M376">
        <f t="shared" si="39"/>
        <v>-0.33070772278940525</v>
      </c>
      <c r="N376" s="13">
        <f t="shared" si="40"/>
        <v>9.0484455824663846E-3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6.2875382299214104</v>
      </c>
      <c r="H377" s="10">
        <f t="shared" si="41"/>
        <v>-0.23220665193968507</v>
      </c>
      <c r="I377">
        <f t="shared" si="37"/>
        <v>-2.7864798232762209</v>
      </c>
      <c r="K377">
        <f t="shared" si="38"/>
        <v>-0.3265979852038568</v>
      </c>
      <c r="M377">
        <f t="shared" si="39"/>
        <v>-0.3265979852038568</v>
      </c>
      <c r="N377" s="13">
        <f t="shared" si="40"/>
        <v>8.9097237953879339E-3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6.2996313616040309</v>
      </c>
      <c r="H378" s="10">
        <f t="shared" si="41"/>
        <v>-0.22887602015570072</v>
      </c>
      <c r="I378">
        <f t="shared" si="37"/>
        <v>-2.7465122418684085</v>
      </c>
      <c r="K378">
        <f t="shared" si="38"/>
        <v>-0.32253927521567444</v>
      </c>
      <c r="M378">
        <f t="shared" si="39"/>
        <v>-0.32253927521567444</v>
      </c>
      <c r="N378" s="13">
        <f t="shared" si="40"/>
        <v>8.7728053484296929E-3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6.3117244932866505</v>
      </c>
      <c r="H379" s="10">
        <f t="shared" si="41"/>
        <v>-0.2255918728067059</v>
      </c>
      <c r="I379">
        <f t="shared" si="37"/>
        <v>-2.7071024736804707</v>
      </c>
      <c r="K379">
        <f t="shared" si="38"/>
        <v>-0.31853096382295348</v>
      </c>
      <c r="M379">
        <f t="shared" si="39"/>
        <v>-0.31853096382295348</v>
      </c>
      <c r="N379" s="13">
        <f t="shared" si="40"/>
        <v>8.6376746389263525E-3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6.3238176249692719</v>
      </c>
      <c r="H380" s="10">
        <f t="shared" si="41"/>
        <v>-0.22235358129480862</v>
      </c>
      <c r="I380">
        <f t="shared" si="37"/>
        <v>-2.6682429755377033</v>
      </c>
      <c r="K380">
        <f t="shared" si="38"/>
        <v>-0.31457242959833787</v>
      </c>
      <c r="M380">
        <f t="shared" si="39"/>
        <v>-0.31457242959833787</v>
      </c>
      <c r="N380" s="13">
        <f t="shared" si="40"/>
        <v>8.5043159824293394E-3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6.3359107566518933</v>
      </c>
      <c r="H381" s="10">
        <f t="shared" si="41"/>
        <v>-0.21916052519002105</v>
      </c>
      <c r="I381">
        <f t="shared" si="37"/>
        <v>-2.6299263022802526</v>
      </c>
      <c r="K381">
        <f t="shared" si="38"/>
        <v>-0.31066305860357779</v>
      </c>
      <c r="M381">
        <f t="shared" si="39"/>
        <v>-0.31066305860357779</v>
      </c>
      <c r="N381" s="13">
        <f t="shared" si="40"/>
        <v>8.3727136210990684E-3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6.3480038883345129</v>
      </c>
      <c r="H382" s="10">
        <f t="shared" si="41"/>
        <v>-0.21601209213055678</v>
      </c>
      <c r="I382">
        <f t="shared" si="37"/>
        <v>-2.5921451055666811</v>
      </c>
      <c r="K382">
        <f t="shared" si="38"/>
        <v>-0.3068022443048723</v>
      </c>
      <c r="M382">
        <f t="shared" si="39"/>
        <v>-0.3068022443048723</v>
      </c>
      <c r="N382" s="13">
        <f t="shared" si="40"/>
        <v>8.242851731835369E-3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6.3600970200171334</v>
      </c>
      <c r="H383" s="10">
        <f t="shared" si="41"/>
        <v>-0.21290767772418587</v>
      </c>
      <c r="I383">
        <f t="shared" si="37"/>
        <v>-2.5548921326902305</v>
      </c>
      <c r="K383">
        <f t="shared" si="38"/>
        <v>-0.30298938748900195</v>
      </c>
      <c r="M383">
        <f t="shared" si="39"/>
        <v>-0.30298938748900195</v>
      </c>
      <c r="N383" s="13">
        <f t="shared" si="40"/>
        <v>8.1147144341525614E-3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6.372190151699753</v>
      </c>
      <c r="H384" s="10">
        <f t="shared" si="41"/>
        <v>-0.2098466854506405</v>
      </c>
      <c r="I384">
        <f t="shared" si="37"/>
        <v>-2.5181602254076862</v>
      </c>
      <c r="K384">
        <f t="shared" si="38"/>
        <v>-0.29922389618024464</v>
      </c>
      <c r="M384">
        <f t="shared" si="39"/>
        <v>-0.29922389618024464</v>
      </c>
      <c r="N384" s="13">
        <f t="shared" si="40"/>
        <v>7.9882857978040653E-3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6.3842832833823753</v>
      </c>
      <c r="H385" s="10">
        <f t="shared" si="41"/>
        <v>-0.20682852656506409</v>
      </c>
      <c r="I385">
        <f t="shared" si="37"/>
        <v>-2.481942318780769</v>
      </c>
      <c r="K385">
        <f t="shared" si="38"/>
        <v>-0.29550518555807204</v>
      </c>
      <c r="M385">
        <f t="shared" si="39"/>
        <v>-0.29550518555807204</v>
      </c>
      <c r="N385" s="13">
        <f t="shared" si="40"/>
        <v>7.8635498501622176E-3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6.3963764150649949</v>
      </c>
      <c r="H386" s="10">
        <f t="shared" si="41"/>
        <v>-0.20385262000249912</v>
      </c>
      <c r="I386">
        <f t="shared" si="37"/>
        <v>-2.4462314400299894</v>
      </c>
      <c r="K386">
        <f t="shared" si="38"/>
        <v>-0.29183267787563161</v>
      </c>
      <c r="M386">
        <f t="shared" si="39"/>
        <v>-0.29183267787563161</v>
      </c>
      <c r="N386" s="13">
        <f t="shared" si="40"/>
        <v>7.7404905833597408E-3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6.4084695467476154</v>
      </c>
      <c r="H387" s="10">
        <f t="shared" si="41"/>
        <v>-0.20091839228340505</v>
      </c>
      <c r="I387">
        <f t="shared" si="37"/>
        <v>-2.4110207074008607</v>
      </c>
      <c r="K387">
        <f t="shared" si="38"/>
        <v>-0.28820580237899474</v>
      </c>
      <c r="M387">
        <f t="shared" si="39"/>
        <v>-0.28820580237899474</v>
      </c>
      <c r="N387" s="13">
        <f t="shared" si="40"/>
        <v>7.6190919611956523E-3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6.420562678430235</v>
      </c>
      <c r="H388" s="10">
        <f t="shared" si="41"/>
        <v>-0.19802527742020218</v>
      </c>
      <c r="I388">
        <f t="shared" si="37"/>
        <v>-2.3763033290424262</v>
      </c>
      <c r="K388">
        <f t="shared" si="38"/>
        <v>-0.28462399522719389</v>
      </c>
      <c r="M388">
        <f t="shared" si="39"/>
        <v>-0.28462399522719389</v>
      </c>
      <c r="N388" s="13">
        <f t="shared" si="40"/>
        <v>7.4993379258149837E-3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6.4326558101128573</v>
      </c>
      <c r="H389" s="10">
        <f t="shared" si="41"/>
        <v>-0.19517271682483114</v>
      </c>
      <c r="I389">
        <f t="shared" si="37"/>
        <v>-2.3420726018979736</v>
      </c>
      <c r="K389">
        <f t="shared" si="38"/>
        <v>-0.28108669941301812</v>
      </c>
      <c r="M389">
        <f t="shared" si="39"/>
        <v>-0.28108669941301812</v>
      </c>
      <c r="N389" s="13">
        <f t="shared" si="40"/>
        <v>7.3812124041632938E-3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6.4447489417954777</v>
      </c>
      <c r="H390" s="10">
        <f t="shared" si="41"/>
        <v>-0.19236015921732511</v>
      </c>
      <c r="I390">
        <f t="shared" si="37"/>
        <v>-2.3083219106079014</v>
      </c>
      <c r="K390">
        <f t="shared" si="38"/>
        <v>-0.27759336468458995</v>
      </c>
      <c r="M390">
        <f t="shared" si="39"/>
        <v>-0.27759336468458995</v>
      </c>
      <c r="N390" s="13">
        <f t="shared" si="40"/>
        <v>7.2646993142249858E-3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6.4568420734780974</v>
      </c>
      <c r="H391" s="10">
        <f t="shared" si="41"/>
        <v>-0.18958706053538332</v>
      </c>
      <c r="I391">
        <f t="shared" si="37"/>
        <v>-2.2750447264245999</v>
      </c>
      <c r="K391">
        <f t="shared" si="38"/>
        <v>-0.27414344746769548</v>
      </c>
      <c r="M391">
        <f t="shared" si="39"/>
        <v>-0.27414344746769548</v>
      </c>
      <c r="N391" s="13">
        <f t="shared" si="40"/>
        <v>7.1497825710468898E-3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6.4689352051607178</v>
      </c>
      <c r="H392" s="10">
        <f t="shared" si="41"/>
        <v>-0.18685288384494309</v>
      </c>
      <c r="I392">
        <f t="shared" si="37"/>
        <v>-2.2422346061393172</v>
      </c>
      <c r="K392">
        <f t="shared" si="38"/>
        <v>-0.27073641078888672</v>
      </c>
      <c r="M392">
        <f t="shared" si="39"/>
        <v>-0.27073641078888672</v>
      </c>
      <c r="N392" s="13">
        <f t="shared" si="40"/>
        <v>7.0364460925553176E-3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6.4810283368433401</v>
      </c>
      <c r="H393" s="10">
        <f t="shared" si="41"/>
        <v>-0.18415709925173893</v>
      </c>
      <c r="I393">
        <f t="shared" si="37"/>
        <v>-2.209885191020867</v>
      </c>
      <c r="K393">
        <f t="shared" si="38"/>
        <v>-0.26737172419933664</v>
      </c>
      <c r="M393">
        <f t="shared" si="39"/>
        <v>-0.26737172419933664</v>
      </c>
      <c r="N393" s="13">
        <f t="shared" si="40"/>
        <v>6.9246738051693514E-3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6.4931214685259597</v>
      </c>
      <c r="H394" s="10">
        <f t="shared" si="41"/>
        <v>-0.18149918381384519</v>
      </c>
      <c r="I394">
        <f t="shared" si="37"/>
        <v>-2.1779902057661422</v>
      </c>
      <c r="K394">
        <f t="shared" si="38"/>
        <v>-0.26404886369945518</v>
      </c>
      <c r="M394">
        <f t="shared" si="39"/>
        <v>-0.26404886369945518</v>
      </c>
      <c r="N394" s="13">
        <f t="shared" si="40"/>
        <v>6.8144496492166824E-3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6.5052146002085802</v>
      </c>
      <c r="H395" s="10">
        <f t="shared" si="41"/>
        <v>-0.17887862145519104</v>
      </c>
      <c r="I395">
        <f t="shared" si="37"/>
        <v>-2.1465434574622924</v>
      </c>
      <c r="K395">
        <f t="shared" si="38"/>
        <v>-0.26076731166424932</v>
      </c>
      <c r="M395">
        <f t="shared" si="39"/>
        <v>-0.26076731166424932</v>
      </c>
      <c r="N395" s="13">
        <f t="shared" si="40"/>
        <v>6.7057575841551181E-3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6.5173077318911998</v>
      </c>
      <c r="H396" s="10">
        <f t="shared" si="41"/>
        <v>-0.1762949028800446</v>
      </c>
      <c r="I396">
        <f t="shared" si="37"/>
        <v>-2.1155388345605353</v>
      </c>
      <c r="K396">
        <f t="shared" si="38"/>
        <v>-0.25752655676943803</v>
      </c>
      <c r="M396">
        <f t="shared" si="39"/>
        <v>-0.25752655676943803</v>
      </c>
      <c r="N396" s="13">
        <f t="shared" si="40"/>
        <v>6.5985815936062077E-3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6.5294008635738221</v>
      </c>
      <c r="H397" s="10">
        <f t="shared" si="41"/>
        <v>-0.17374752548845354</v>
      </c>
      <c r="I397">
        <f t="shared" si="37"/>
        <v>-2.0849703058614426</v>
      </c>
      <c r="K397">
        <f t="shared" si="38"/>
        <v>-0.25432609391830679</v>
      </c>
      <c r="M397">
        <f t="shared" si="39"/>
        <v>-0.25432609391830679</v>
      </c>
      <c r="N397" s="13">
        <f t="shared" si="40"/>
        <v>6.492905690204543E-3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6.5414939952564417</v>
      </c>
      <c r="H398" s="10">
        <f t="shared" si="41"/>
        <v>-0.17123599329264008</v>
      </c>
      <c r="I398">
        <f t="shared" si="37"/>
        <v>-2.0548319195116811</v>
      </c>
      <c r="K398">
        <f t="shared" si="38"/>
        <v>-0.25116542416930593</v>
      </c>
      <c r="M398">
        <f t="shared" si="39"/>
        <v>-0.25116542416930593</v>
      </c>
      <c r="N398" s="13">
        <f t="shared" si="40"/>
        <v>6.3887139202677039E-3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6.5535871269390622</v>
      </c>
      <c r="H399" s="10">
        <f t="shared" si="41"/>
        <v>-0.16875981683433752</v>
      </c>
      <c r="I399">
        <f t="shared" si="37"/>
        <v>-2.0251178020120504</v>
      </c>
      <c r="K399">
        <f t="shared" si="38"/>
        <v>-0.24804405466437887</v>
      </c>
      <c r="M399">
        <f t="shared" si="39"/>
        <v>-0.24804405466437887</v>
      </c>
      <c r="N399" s="13">
        <f t="shared" si="40"/>
        <v>6.2859903682905595E-3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6.5656802586216836</v>
      </c>
      <c r="H400" s="10">
        <f t="shared" si="41"/>
        <v>-0.16631851310306489</v>
      </c>
      <c r="I400">
        <f t="shared" si="37"/>
        <v>-1.9958221572367787</v>
      </c>
      <c r="K400">
        <f t="shared" si="38"/>
        <v>-0.24496149855802715</v>
      </c>
      <c r="M400">
        <f t="shared" si="39"/>
        <v>-0.24496149855802715</v>
      </c>
      <c r="N400" s="13">
        <f t="shared" si="40"/>
        <v>6.1847191612694058E-3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6.5777733903043041</v>
      </c>
      <c r="H401" s="10">
        <f t="shared" si="41"/>
        <v>-0.16391160545532835</v>
      </c>
      <c r="I401">
        <f t="shared" si="37"/>
        <v>-1.9669392654639402</v>
      </c>
      <c r="K401">
        <f t="shared" si="38"/>
        <v>-0.24191727494710147</v>
      </c>
      <c r="M401">
        <f t="shared" si="39"/>
        <v>-0.24191727494710147</v>
      </c>
      <c r="N401" s="13">
        <f t="shared" si="40"/>
        <v>6.084884472859744E-3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6.5898665219869246</v>
      </c>
      <c r="H402" s="10">
        <f t="shared" si="41"/>
        <v>-0.16153862353474496</v>
      </c>
      <c r="I402">
        <f t="shared" si="37"/>
        <v>-1.9384634824169396</v>
      </c>
      <c r="K402">
        <f t="shared" si="38"/>
        <v>-0.23891090880131374</v>
      </c>
      <c r="M402">
        <f t="shared" si="39"/>
        <v>-0.23891090880131374</v>
      </c>
      <c r="N402" s="13">
        <f t="shared" si="40"/>
        <v>5.9864705273712966E-3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si="36"/>
        <v>6.6019596536695442</v>
      </c>
      <c r="H403" s="10">
        <f t="shared" si="41"/>
        <v>-0.15919910319307762</v>
      </c>
      <c r="I403">
        <f t="shared" si="37"/>
        <v>-1.9103892383169314</v>
      </c>
      <c r="K403">
        <f t="shared" si="38"/>
        <v>-0.23594193089446866</v>
      </c>
      <c r="M403">
        <f t="shared" si="39"/>
        <v>-0.23594193089446866</v>
      </c>
      <c r="N403" s="13">
        <f t="shared" si="40"/>
        <v>5.8894616036053926E-3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ref="G404:G469" si="43">$E$11*(D404/$E$12+1)</f>
        <v>6.6140527853521656</v>
      </c>
      <c r="H404" s="10">
        <f t="shared" si="41"/>
        <v>-0.15689258641217615</v>
      </c>
      <c r="I404">
        <f t="shared" ref="I404:I467" si="44">H404*$E$6</f>
        <v>-1.8827110369461137</v>
      </c>
      <c r="K404">
        <f t="shared" ref="K404:K467" si="45">$L$9*$L$4*EXP(-$L$7*$O$6*(G404/$O$6-1))+6*$L$4*EXP(-$L$7*$O$6*(SQRT(2)*G404/$O$6-1))+24*$L$4*EXP(-$L$7*$O$6*(SQRT(3)*G404/$O$6-1))+12*$L$4*EXP(-$L$7*$O$6*(SQRT(4)*G404/$O$6-1))+8*$L$4*EXP(-$L$7*$O$6*(SQRT(6)*G404/$O$6-1))-($L$9*$L$6*EXP(-$L$5*$O$6*(G404/$O$6-1))+6*$L$6*EXP(-$L$5*$O$6*(SQRT(2)*G404/$O$6-1))+24*$L$6*EXP(-$L$5*$O$6*(SQRT(3)*G404/$O$6-1))+12*$L$6*EXP(-$L$5*$O$6*(SQRT(4)*G404/$O$6-1))+8*$L$6*EXP(-$L$5*$O$6*(SQRT(6)*G404/$O$6-1)))</f>
        <v>-0.23300987773640922</v>
      </c>
      <c r="M404">
        <f t="shared" ref="M404:M467" si="46">$L$9*$O$4*EXP(-$O$8*$O$6*(G404/$O$6-1))+6*$O$4*EXP(-$O$8*$O$6*(SQRT(2)*G404/$O$6-1))+24*$O$4*EXP(-$O$8*$O$6*(SQRT(3)*G404/$O$6-1))+12*$O$4*EXP(-$O$8*$O$6*(SQRT(4)*G404/$O$6-1))+8*$O$4*EXP(-$O$8*$O$6*(SQRT(6)*G404/$O$6-1))-($L$9*$O$7*EXP(-$O$5*$O$6*(G404/$O$6-1))+6*$O$7*EXP(-$O$5*$O$6*(SQRT(2)*G404/$O$6-1))+24*$O$7*EXP(-$O$5*$O$6*(SQRT(3)*G404/$O$6-1))+12*$O$7*EXP(-$O$5*$O$6*(SQRT(4)*G404/$O$6-1))+8*$O$7*EXP(-$O$5*$O$6*(SQRT(6)*G404/$O$6-1)))</f>
        <v>-0.23300987773640922</v>
      </c>
      <c r="N404" s="13">
        <f t="shared" ref="N404:N467" si="47">(M404-H404)^2*O404</f>
        <v>5.7938420385381653E-3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6.6261459170347869</v>
      </c>
      <c r="H405" s="10">
        <f t="shared" ref="H405:H469" si="48">-(-$B$4)*(1+D405+$E$5*D405^3)*EXP(-D405)</f>
        <v>-0.15461862122681494</v>
      </c>
      <c r="I405">
        <f t="shared" si="44"/>
        <v>-1.8554234547217794</v>
      </c>
      <c r="K405">
        <f t="shared" si="45"/>
        <v>-0.23011429150567225</v>
      </c>
      <c r="M405">
        <f t="shared" si="46"/>
        <v>-0.23011429150567225</v>
      </c>
      <c r="N405" s="13">
        <f t="shared" si="47"/>
        <v>5.6995962308539396E-3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6.6382390487174066</v>
      </c>
      <c r="H406" s="10">
        <f t="shared" si="48"/>
        <v>-0.15237676164841993</v>
      </c>
      <c r="I406">
        <f t="shared" si="44"/>
        <v>-1.828521139781039</v>
      </c>
      <c r="K406">
        <f t="shared" si="45"/>
        <v>-0.22725471998284716</v>
      </c>
      <c r="M406">
        <f t="shared" si="46"/>
        <v>-0.22725471998284716</v>
      </c>
      <c r="N406" s="13">
        <f t="shared" si="47"/>
        <v>5.6067086443322206E-3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6.6503321804000262</v>
      </c>
      <c r="H407" s="10">
        <f t="shared" si="48"/>
        <v>-0.15016656758967636</v>
      </c>
      <c r="I407">
        <f t="shared" si="44"/>
        <v>-1.8019988110761163</v>
      </c>
      <c r="K407">
        <f t="shared" si="45"/>
        <v>-0.22443071648463342</v>
      </c>
      <c r="M407">
        <f t="shared" si="46"/>
        <v>-0.22443071648463342</v>
      </c>
      <c r="N407" s="13">
        <f t="shared" si="47"/>
        <v>5.5151638110923513E-3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6.6624253120826475</v>
      </c>
      <c r="H408" s="10">
        <f t="shared" si="48"/>
        <v>-0.14798760479001069</v>
      </c>
      <c r="I408">
        <f t="shared" si="44"/>
        <v>-1.7758512574801282</v>
      </c>
      <c r="K408">
        <f t="shared" si="45"/>
        <v>-0.22164183979859631</v>
      </c>
      <c r="M408">
        <f t="shared" si="46"/>
        <v>-0.22164183979859631</v>
      </c>
      <c r="N408" s="13">
        <f t="shared" si="47"/>
        <v>5.4249463346999587E-3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6.674518443765268</v>
      </c>
      <c r="H409" s="10">
        <f t="shared" si="48"/>
        <v>-0.14583944474193739</v>
      </c>
      <c r="I409">
        <f t="shared" si="44"/>
        <v>-1.7500733369032486</v>
      </c>
      <c r="K409">
        <f t="shared" si="45"/>
        <v>-0.21888765411861166</v>
      </c>
      <c r="M409">
        <f t="shared" si="46"/>
        <v>-0.21888765411861166</v>
      </c>
      <c r="N409" s="13">
        <f t="shared" si="47"/>
        <v>5.3360408931384436E-3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6.6866115754478885</v>
      </c>
      <c r="H410" s="10">
        <f t="shared" si="48"/>
        <v>-0.14372166461826288</v>
      </c>
      <c r="I410">
        <f t="shared" si="44"/>
        <v>-1.7246599754191547</v>
      </c>
      <c r="K410">
        <f t="shared" si="45"/>
        <v>-0.21616772898099282</v>
      </c>
      <c r="M410">
        <f t="shared" si="46"/>
        <v>-0.21616772898099282</v>
      </c>
      <c r="N410" s="13">
        <f t="shared" si="47"/>
        <v>5.2484322416488085E-3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6.698704707130509</v>
      </c>
      <c r="H411" s="10">
        <f t="shared" si="48"/>
        <v>-0.14163384720014002</v>
      </c>
      <c r="I411">
        <f t="shared" si="44"/>
        <v>-1.6996061664016802</v>
      </c>
      <c r="K411">
        <f t="shared" si="45"/>
        <v>-0.21348163920130292</v>
      </c>
      <c r="M411">
        <f t="shared" si="46"/>
        <v>-0.21348163920130292</v>
      </c>
      <c r="N411" s="13">
        <f t="shared" si="47"/>
        <v>5.1621052154423672E-3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6.7107978388131304</v>
      </c>
      <c r="H412" s="10">
        <f t="shared" si="48"/>
        <v>-0.13957558080596275</v>
      </c>
      <c r="I412">
        <f t="shared" si="44"/>
        <v>-1.6749069696715528</v>
      </c>
      <c r="K412">
        <f t="shared" si="45"/>
        <v>-0.21082896481183816</v>
      </c>
      <c r="M412">
        <f t="shared" si="46"/>
        <v>-0.21082896481183816</v>
      </c>
      <c r="N412" s="13">
        <f t="shared" si="47"/>
        <v>5.077044732288742E-3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6.72289097049575</v>
      </c>
      <c r="H413" s="10">
        <f t="shared" si="48"/>
        <v>-0.13754645922109579</v>
      </c>
      <c r="I413">
        <f t="shared" si="44"/>
        <v>-1.6505575106531496</v>
      </c>
      <c r="K413">
        <f t="shared" si="45"/>
        <v>-0.20820929099978519</v>
      </c>
      <c r="M413">
        <f t="shared" si="46"/>
        <v>-0.20820929099978519</v>
      </c>
      <c r="N413" s="13">
        <f t="shared" si="47"/>
        <v>4.9932357949833564E-3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6.7349841021783714</v>
      </c>
      <c r="H414" s="10">
        <f t="shared" si="48"/>
        <v>-0.13554608162842896</v>
      </c>
      <c r="I414">
        <f t="shared" si="44"/>
        <v>-1.6265529795411475</v>
      </c>
      <c r="K414">
        <f t="shared" si="45"/>
        <v>-0.20562220804603901</v>
      </c>
      <c r="M414">
        <f t="shared" si="46"/>
        <v>-0.20562220804603901</v>
      </c>
      <c r="N414" s="13">
        <f t="shared" si="47"/>
        <v>4.9106634936968646E-3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6.747077233860991</v>
      </c>
      <c r="H415" s="10">
        <f t="shared" si="48"/>
        <v>-0.13357405253975024</v>
      </c>
      <c r="I415">
        <f t="shared" si="44"/>
        <v>-1.6028886304770029</v>
      </c>
      <c r="K415">
        <f t="shared" si="45"/>
        <v>-0.20306731126468777</v>
      </c>
      <c r="M415">
        <f t="shared" si="46"/>
        <v>-0.20306731126468777</v>
      </c>
      <c r="N415" s="13">
        <f t="shared" si="47"/>
        <v>4.8293130082111063E-3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6.7591703655436124</v>
      </c>
      <c r="H416" s="10">
        <f t="shared" si="48"/>
        <v>-0.13162998172792767</v>
      </c>
      <c r="I416">
        <f t="shared" si="44"/>
        <v>-1.579559780735132</v>
      </c>
      <c r="K416">
        <f t="shared" si="45"/>
        <v>-0.20054420094314521</v>
      </c>
      <c r="M416">
        <f t="shared" si="46"/>
        <v>-0.20054420094314521</v>
      </c>
      <c r="N416" s="13">
        <f t="shared" si="47"/>
        <v>4.7491696100430579E-3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6.771263497226232</v>
      </c>
      <c r="H417" s="10">
        <f t="shared" si="48"/>
        <v>-0.12971348415989473</v>
      </c>
      <c r="I417">
        <f t="shared" si="44"/>
        <v>-1.5565618099187368</v>
      </c>
      <c r="K417">
        <f t="shared" si="45"/>
        <v>-0.19805248228293942</v>
      </c>
      <c r="M417">
        <f t="shared" si="46"/>
        <v>-0.19805248228293942</v>
      </c>
      <c r="N417" s="13">
        <f t="shared" si="47"/>
        <v>4.6702186644615069E-3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6.7833566289088534</v>
      </c>
      <c r="H418" s="10">
        <f t="shared" si="48"/>
        <v>-0.12782417993042836</v>
      </c>
      <c r="I418">
        <f t="shared" si="44"/>
        <v>-1.5338901591651402</v>
      </c>
      <c r="K418">
        <f t="shared" si="45"/>
        <v>-0.19559176534114137</v>
      </c>
      <c r="M418">
        <f t="shared" si="46"/>
        <v>-0.19559176534114137</v>
      </c>
      <c r="N418" s="13">
        <f t="shared" si="47"/>
        <v>4.5924456323982827E-3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6.795449760591473</v>
      </c>
      <c r="H419" s="10">
        <f t="shared" si="48"/>
        <v>-0.12596169419671471</v>
      </c>
      <c r="I419">
        <f t="shared" si="44"/>
        <v>-1.5115403303605766</v>
      </c>
      <c r="K419">
        <f t="shared" si="45"/>
        <v>-0.19316166497243761</v>
      </c>
      <c r="M419">
        <f t="shared" si="46"/>
        <v>-0.19316166497243761</v>
      </c>
      <c r="N419" s="13">
        <f t="shared" si="47"/>
        <v>4.5158360722580117E-3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6.8075428922740944</v>
      </c>
      <c r="H420" s="10">
        <f t="shared" si="48"/>
        <v>-0.12412565711369243</v>
      </c>
      <c r="I420">
        <f t="shared" si="44"/>
        <v>-1.4895078853643091</v>
      </c>
      <c r="K420">
        <f t="shared" si="45"/>
        <v>-0.19076180077183211</v>
      </c>
      <c r="M420">
        <f t="shared" si="46"/>
        <v>-0.19076180077183211</v>
      </c>
      <c r="N420" s="13">
        <f t="shared" si="47"/>
        <v>4.4403756416282287E-3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6.8196360239567149</v>
      </c>
      <c r="H421" s="10">
        <f t="shared" si="48"/>
        <v>-0.12231570377016746</v>
      </c>
      <c r="I421">
        <f t="shared" si="44"/>
        <v>-1.4677884452420096</v>
      </c>
      <c r="K421">
        <f t="shared" si="45"/>
        <v>-0.1883917970179832</v>
      </c>
      <c r="M421">
        <f t="shared" si="46"/>
        <v>-0.1883917970179832</v>
      </c>
      <c r="N421" s="13">
        <f t="shared" si="47"/>
        <v>4.3660500988940412E-3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6.8317291556393354</v>
      </c>
      <c r="H422" s="10">
        <f t="shared" si="48"/>
        <v>-0.12053147412569018</v>
      </c>
      <c r="I422">
        <f t="shared" si="44"/>
        <v>-1.446377689508282</v>
      </c>
      <c r="K422">
        <f t="shared" si="45"/>
        <v>-0.18605128261716</v>
      </c>
      <c r="M422">
        <f t="shared" si="46"/>
        <v>-0.18605128261716</v>
      </c>
      <c r="N422" s="13">
        <f t="shared" si="47"/>
        <v>4.2928453047588813E-3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6.8438222873219559</v>
      </c>
      <c r="H423" s="10">
        <f t="shared" si="48"/>
        <v>-0.11877261294818871</v>
      </c>
      <c r="I423">
        <f t="shared" si="44"/>
        <v>-1.4252713553782645</v>
      </c>
      <c r="K423">
        <f t="shared" si="45"/>
        <v>-0.18373989104781854</v>
      </c>
      <c r="M423">
        <f t="shared" si="46"/>
        <v>-0.18373989104781854</v>
      </c>
      <c r="N423" s="13">
        <f t="shared" si="47"/>
        <v>4.2207472236746426E-3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6.8559154190045763</v>
      </c>
      <c r="H424" s="10">
        <f t="shared" si="48"/>
        <v>-0.11703876975234875</v>
      </c>
      <c r="I424">
        <f t="shared" si="44"/>
        <v>-1.4044652370281852</v>
      </c>
      <c r="K424">
        <f t="shared" si="45"/>
        <v>-0.18145726030579259</v>
      </c>
      <c r="M424">
        <f t="shared" si="46"/>
        <v>-0.18145726030579259</v>
      </c>
      <c r="N424" s="13">
        <f t="shared" si="47"/>
        <v>4.1497419251841335E-3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6.8680085506871977</v>
      </c>
      <c r="H425" s="10">
        <f t="shared" si="48"/>
        <v>-0.11532959873873441</v>
      </c>
      <c r="I425">
        <f t="shared" si="44"/>
        <v>-1.3839551848648131</v>
      </c>
      <c r="K425">
        <f t="shared" si="45"/>
        <v>-0.17920303285009193</v>
      </c>
      <c r="M425">
        <f t="shared" si="46"/>
        <v>-0.17920303285009193</v>
      </c>
      <c r="N425" s="13">
        <f t="shared" si="47"/>
        <v>4.0798155851779292E-3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6.8801016823698182</v>
      </c>
      <c r="H426" s="10">
        <f t="shared" si="48"/>
        <v>-0.11364475873364051</v>
      </c>
      <c r="I426">
        <f t="shared" si="44"/>
        <v>-1.3637371048036862</v>
      </c>
      <c r="K426">
        <f t="shared" si="45"/>
        <v>-0.17697685554930359</v>
      </c>
      <c r="M426">
        <f t="shared" si="46"/>
        <v>-0.17697685554930359</v>
      </c>
      <c r="N426" s="13">
        <f t="shared" si="47"/>
        <v>4.0109544870685224E-3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6.8921948140524378</v>
      </c>
      <c r="H427" s="10">
        <f t="shared" si="48"/>
        <v>-0.11198391312967031</v>
      </c>
      <c r="I427">
        <f t="shared" si="44"/>
        <v>-1.3438069575560436</v>
      </c>
      <c r="K427">
        <f t="shared" si="45"/>
        <v>-0.17477837962858994</v>
      </c>
      <c r="M427">
        <f t="shared" si="46"/>
        <v>-0.17477837962858994</v>
      </c>
      <c r="N427" s="13">
        <f t="shared" si="47"/>
        <v>3.9431450228839407E-3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6.9042879457350592</v>
      </c>
      <c r="H428" s="10">
        <f t="shared" si="48"/>
        <v>-0.11034672982702984</v>
      </c>
      <c r="I428">
        <f t="shared" si="44"/>
        <v>-1.3241607579243579</v>
      </c>
      <c r="K428">
        <f t="shared" si="45"/>
        <v>-0.17260726061728032</v>
      </c>
      <c r="M428">
        <f t="shared" si="46"/>
        <v>-0.17260726061728032</v>
      </c>
      <c r="N428" s="13">
        <f t="shared" si="47"/>
        <v>3.8763736942837288E-3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6.9163810774176806</v>
      </c>
      <c r="H429" s="10">
        <f t="shared" si="48"/>
        <v>-0.10873288117553261</v>
      </c>
      <c r="I429">
        <f t="shared" si="44"/>
        <v>-1.3047945741063913</v>
      </c>
      <c r="K429">
        <f t="shared" si="45"/>
        <v>-0.17046315829705042</v>
      </c>
      <c r="M429">
        <f t="shared" si="46"/>
        <v>-0.17046315829705042</v>
      </c>
      <c r="N429" s="13">
        <f t="shared" si="47"/>
        <v>3.8106271134993853E-3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6.9284742091003002</v>
      </c>
      <c r="H430" s="10">
        <f t="shared" si="48"/>
        <v>-0.10714204391730564</v>
      </c>
      <c r="I430">
        <f t="shared" si="44"/>
        <v>-1.2857045270076677</v>
      </c>
      <c r="K430">
        <f t="shared" si="45"/>
        <v>-0.16834573665068184</v>
      </c>
      <c r="M430">
        <f t="shared" si="46"/>
        <v>-0.16834573665068184</v>
      </c>
      <c r="N430" s="13">
        <f t="shared" si="47"/>
        <v>3.7458920042015265E-3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6.9405673407829198</v>
      </c>
      <c r="H431" s="10">
        <f t="shared" si="48"/>
        <v>-0.1055738991301914</v>
      </c>
      <c r="I431">
        <f t="shared" si="44"/>
        <v>-1.2668867895622968</v>
      </c>
      <c r="K431">
        <f t="shared" si="45"/>
        <v>-0.16625466381139825</v>
      </c>
      <c r="M431">
        <f t="shared" si="46"/>
        <v>-0.16625466381139825</v>
      </c>
      <c r="N431" s="13">
        <f t="shared" si="47"/>
        <v>3.682155202296001E-3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6.9526604724655403</v>
      </c>
      <c r="H432" s="10">
        <f t="shared" si="48"/>
        <v>-0.10402813217183608</v>
      </c>
      <c r="I432">
        <f t="shared" si="44"/>
        <v>-1.2483375860620329</v>
      </c>
      <c r="K432">
        <f t="shared" si="45"/>
        <v>-0.16418961201277554</v>
      </c>
      <c r="M432">
        <f t="shared" si="46"/>
        <v>-0.16418961201277554</v>
      </c>
      <c r="N432" s="13">
        <f t="shared" si="47"/>
        <v>3.6194036566517653E-3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6.9647536041481626</v>
      </c>
      <c r="H433" s="10">
        <f t="shared" si="48"/>
        <v>-0.10250443262445873</v>
      </c>
      <c r="I433">
        <f t="shared" si="44"/>
        <v>-1.2300531914935047</v>
      </c>
      <c r="K433">
        <f t="shared" si="45"/>
        <v>-0.162150257539215</v>
      </c>
      <c r="M433">
        <f t="shared" si="46"/>
        <v>-0.162150257539215</v>
      </c>
      <c r="N433" s="13">
        <f t="shared" si="47"/>
        <v>3.5576244297617597E-3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6.9768467358307822</v>
      </c>
      <c r="H434" s="10">
        <f t="shared" si="48"/>
        <v>-0.10100249424029305</v>
      </c>
      <c r="I434">
        <f t="shared" si="44"/>
        <v>-1.2120299308835165</v>
      </c>
      <c r="K434">
        <f t="shared" si="45"/>
        <v>-0.16013628067698057</v>
      </c>
      <c r="M434">
        <f t="shared" si="46"/>
        <v>-0.16013628067698057</v>
      </c>
      <c r="N434" s="13">
        <f t="shared" si="47"/>
        <v>3.4968046983397697E-3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6.9889398675134027</v>
      </c>
      <c r="H435" s="10">
        <f t="shared" si="48"/>
        <v>-9.9522014887694424E-2</v>
      </c>
      <c r="I435">
        <f t="shared" si="44"/>
        <v>-1.1942641786523331</v>
      </c>
      <c r="K435">
        <f t="shared" si="45"/>
        <v>-0.15814736566578805</v>
      </c>
      <c r="M435">
        <f t="shared" si="46"/>
        <v>-0.15814736566578805</v>
      </c>
      <c r="N435" s="13">
        <f t="shared" si="47"/>
        <v>3.4369317538545225E-3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7.0010329991960223</v>
      </c>
      <c r="H436" s="10">
        <f t="shared" si="48"/>
        <v>-9.8062696497905888E-2</v>
      </c>
      <c r="I436">
        <f t="shared" si="44"/>
        <v>-1.1767523579748707</v>
      </c>
      <c r="K436">
        <f t="shared" si="45"/>
        <v>-0.15618320065094801</v>
      </c>
      <c r="M436">
        <f t="shared" si="46"/>
        <v>-0.15618320065094801</v>
      </c>
      <c r="N436" s="13">
        <f t="shared" si="47"/>
        <v>3.3779930030037866E-3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7.0131261308786446</v>
      </c>
      <c r="H437" s="10">
        <f t="shared" si="48"/>
        <v>-9.6624245012474727E-2</v>
      </c>
      <c r="I437">
        <f t="shared" si="44"/>
        <v>-1.1594909401496967</v>
      </c>
      <c r="K437">
        <f t="shared" si="45"/>
        <v>-0.15424347763605287</v>
      </c>
      <c r="M437">
        <f t="shared" si="46"/>
        <v>-0.15424347763605287</v>
      </c>
      <c r="N437" s="13">
        <f t="shared" si="47"/>
        <v>3.3199759681300112E-3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7.0252192625612651</v>
      </c>
      <c r="H438" s="10">
        <f t="shared" si="48"/>
        <v>-9.5206370331313808E-2</v>
      </c>
      <c r="I438">
        <f t="shared" si="44"/>
        <v>-1.1424764439757658</v>
      </c>
      <c r="K438">
        <f t="shared" si="45"/>
        <v>-0.15232789243620462</v>
      </c>
      <c r="M438">
        <f t="shared" si="46"/>
        <v>-0.15232789243620462</v>
      </c>
      <c r="N438" s="13">
        <f t="shared" si="47"/>
        <v>3.2628682875795296E-3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7.0373123942438847</v>
      </c>
      <c r="H439" s="10">
        <f t="shared" si="48"/>
        <v>-9.3808786261399518E-2</v>
      </c>
      <c r="I439">
        <f t="shared" si="44"/>
        <v>-1.1257054351367941</v>
      </c>
      <c r="K439">
        <f t="shared" si="45"/>
        <v>-0.1504361446317766</v>
      </c>
      <c r="M439">
        <f t="shared" si="46"/>
        <v>-0.1504361446317766</v>
      </c>
      <c r="N439" s="13">
        <f t="shared" si="47"/>
        <v>3.2066577160071151E-3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7.0494055259265043</v>
      </c>
      <c r="H440" s="10">
        <f t="shared" si="48"/>
        <v>-9.2431210466100283E-2</v>
      </c>
      <c r="I440">
        <f t="shared" si="44"/>
        <v>-1.1091745255932035</v>
      </c>
      <c r="K440">
        <f t="shared" si="45"/>
        <v>-0.14856793752270561</v>
      </c>
      <c r="M440">
        <f t="shared" si="46"/>
        <v>-0.14856793752270561</v>
      </c>
      <c r="N440" s="13">
        <f t="shared" si="47"/>
        <v>3.1513321246278048E-3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7.0614986576091265</v>
      </c>
      <c r="H441" s="10">
        <f t="shared" si="48"/>
        <v>-9.1073364415127728E-2</v>
      </c>
      <c r="I441">
        <f t="shared" si="44"/>
        <v>-1.0928803729815328</v>
      </c>
      <c r="K441">
        <f t="shared" si="45"/>
        <v>-0.14672297808330903</v>
      </c>
      <c r="M441">
        <f t="shared" si="46"/>
        <v>-0.14672297808330903</v>
      </c>
      <c r="N441" s="13">
        <f t="shared" si="47"/>
        <v>3.0968795014178312E-3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7.073591789291747</v>
      </c>
      <c r="H442" s="10">
        <f t="shared" si="48"/>
        <v>-8.9734973335104787E-2</v>
      </c>
      <c r="I442">
        <f t="shared" si="44"/>
        <v>-1.0768196800212575</v>
      </c>
      <c r="K442">
        <f t="shared" si="45"/>
        <v>-0.14490097691762313</v>
      </c>
      <c r="M442">
        <f t="shared" si="46"/>
        <v>-0.14490097691762313</v>
      </c>
      <c r="N442" s="13">
        <f t="shared" si="47"/>
        <v>3.0432879512664267E-3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7.0856849209743666</v>
      </c>
      <c r="H443" s="10">
        <f t="shared" si="48"/>
        <v>-8.8415766160742357E-2</v>
      </c>
      <c r="I443">
        <f t="shared" si="44"/>
        <v>-1.0609891939289082</v>
      </c>
      <c r="K443">
        <f t="shared" si="45"/>
        <v>-0.14310164821525154</v>
      </c>
      <c r="M443">
        <f t="shared" si="46"/>
        <v>-0.14310164821525154</v>
      </c>
      <c r="N443" s="13">
        <f t="shared" si="47"/>
        <v>2.9905456960796894E-3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7.0977780526569871</v>
      </c>
      <c r="H444" s="10">
        <f t="shared" si="48"/>
        <v>-8.7115475486619867E-2</v>
      </c>
      <c r="I444">
        <f t="shared" si="44"/>
        <v>-1.0453857058394385</v>
      </c>
      <c r="K444">
        <f t="shared" si="45"/>
        <v>-0.14132470970772723</v>
      </c>
      <c r="M444">
        <f t="shared" si="46"/>
        <v>-0.14132470970772723</v>
      </c>
      <c r="N444" s="13">
        <f t="shared" si="47"/>
        <v>2.9386410748388778E-3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7.1098711843396094</v>
      </c>
      <c r="H445" s="10">
        <f t="shared" si="48"/>
        <v>-8.5833837519560294E-2</v>
      </c>
      <c r="I445">
        <f t="shared" si="44"/>
        <v>-1.0300060502347235</v>
      </c>
      <c r="K445">
        <f t="shared" si="45"/>
        <v>-0.13956988262537906</v>
      </c>
      <c r="M445">
        <f t="shared" si="46"/>
        <v>-0.13956988262537906</v>
      </c>
      <c r="N445" s="13">
        <f t="shared" si="47"/>
        <v>2.8875625436145889E-3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7.121964316022229</v>
      </c>
      <c r="H446" s="10">
        <f t="shared" si="48"/>
        <v>-8.4570592031595893E-2</v>
      </c>
      <c r="I446">
        <f t="shared" si="44"/>
        <v>-1.0148471043791507</v>
      </c>
      <c r="K446">
        <f t="shared" si="45"/>
        <v>-0.13783689165469501</v>
      </c>
      <c r="M446">
        <f t="shared" si="46"/>
        <v>-0.13783689165469501</v>
      </c>
      <c r="N446" s="13">
        <f t="shared" si="47"/>
        <v>2.8372986755377692E-3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7.1340574477048495</v>
      </c>
      <c r="H447" s="10">
        <f t="shared" si="48"/>
        <v>-8.3325482313515303E-2</v>
      </c>
      <c r="I447">
        <f t="shared" si="44"/>
        <v>-0.99990578776218364</v>
      </c>
      <c r="K447">
        <f t="shared" si="45"/>
        <v>-0.13612546489618174</v>
      </c>
      <c r="M447">
        <f t="shared" si="46"/>
        <v>-0.13612546489618174</v>
      </c>
      <c r="N447" s="13">
        <f t="shared" si="47"/>
        <v>2.7878381607298794E-3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7.1461505793874691</v>
      </c>
      <c r="H448" s="10">
        <f t="shared" si="48"/>
        <v>-8.2098255128987843E-2</v>
      </c>
      <c r="I448">
        <f t="shared" si="44"/>
        <v>-0.98517906154785417</v>
      </c>
      <c r="K448">
        <f t="shared" si="45"/>
        <v>-0.13443533382271372</v>
      </c>
      <c r="M448">
        <f t="shared" si="46"/>
        <v>-0.13443533382271372</v>
      </c>
      <c r="N448" s="13">
        <f t="shared" si="47"/>
        <v>2.739169806193255E-3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7.1582437110700914</v>
      </c>
      <c r="H449" s="10">
        <f t="shared" si="48"/>
        <v>-8.088866066925629E-2</v>
      </c>
      <c r="I449">
        <f t="shared" si="44"/>
        <v>-0.97066392803107548</v>
      </c>
      <c r="K449">
        <f t="shared" si="45"/>
        <v>-0.13276623323836617</v>
      </c>
      <c r="M449">
        <f t="shared" si="46"/>
        <v>-0.13276623323836617</v>
      </c>
      <c r="N449" s="13">
        <f t="shared" si="47"/>
        <v>2.6912825356632621E-3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7.1703368427527119</v>
      </c>
      <c r="H450" s="10">
        <f t="shared" si="48"/>
        <v>-7.9696452508393842E-2</v>
      </c>
      <c r="I450">
        <f t="shared" si="44"/>
        <v>-0.95635743010072605</v>
      </c>
      <c r="K450">
        <f t="shared" si="45"/>
        <v>-0.13111790123772946</v>
      </c>
      <c r="M450">
        <f t="shared" si="46"/>
        <v>-0.13111790123772946</v>
      </c>
      <c r="N450" s="13">
        <f t="shared" si="47"/>
        <v>2.6441653894236912E-3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7.1824299744353315</v>
      </c>
      <c r="H451" s="10">
        <f t="shared" si="48"/>
        <v>-7.8521387559116723E-2</v>
      </c>
      <c r="I451">
        <f t="shared" si="44"/>
        <v>-0.94225665070940068</v>
      </c>
      <c r="K451">
        <f t="shared" si="45"/>
        <v>-0.1294900791656951</v>
      </c>
      <c r="M451">
        <f t="shared" si="46"/>
        <v>-0.1294900791656951</v>
      </c>
      <c r="N451" s="13">
        <f t="shared" si="47"/>
        <v>2.5978075240864935E-3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7.1945231061179529</v>
      </c>
      <c r="H452" s="10">
        <f t="shared" si="48"/>
        <v>-7.7363226029148094E-2</v>
      </c>
      <c r="I452">
        <f t="shared" si="44"/>
        <v>-0.92835871234977718</v>
      </c>
      <c r="K452">
        <f t="shared" si="45"/>
        <v>-0.12788251157771469</v>
      </c>
      <c r="M452">
        <f t="shared" si="46"/>
        <v>-0.12788251157771469</v>
      </c>
      <c r="N452" s="13">
        <f t="shared" si="47"/>
        <v>2.5521982123376092E-3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7.2066162378005734</v>
      </c>
      <c r="H453" s="10">
        <f t="shared" si="48"/>
        <v>-7.622173137812524E-2</v>
      </c>
      <c r="I453">
        <f t="shared" si="44"/>
        <v>-0.91466077653750288</v>
      </c>
      <c r="K453">
        <f t="shared" si="45"/>
        <v>-0.12629494620052351</v>
      </c>
      <c r="M453">
        <f t="shared" si="46"/>
        <v>-0.12629494620052351</v>
      </c>
      <c r="N453" s="13">
        <f t="shared" si="47"/>
        <v>2.5073268426500455E-3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7.2187093694831939</v>
      </c>
      <c r="H454" s="10">
        <f t="shared" si="48"/>
        <v>-7.509667027504531E-2</v>
      </c>
      <c r="I454">
        <f t="shared" si="44"/>
        <v>-0.90116004330054378</v>
      </c>
      <c r="K454">
        <f t="shared" si="45"/>
        <v>-0.12472713389332252</v>
      </c>
      <c r="M454">
        <f t="shared" si="46"/>
        <v>-0.12472713389332252</v>
      </c>
      <c r="N454" s="13">
        <f t="shared" si="47"/>
        <v>2.4631829189651375E-3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7.2308025011658135</v>
      </c>
      <c r="H455" s="10">
        <f t="shared" si="48"/>
        <v>-7.39878125562419E-2</v>
      </c>
      <c r="I455">
        <f t="shared" si="44"/>
        <v>-0.8878537506749028</v>
      </c>
      <c r="K455">
        <f t="shared" si="45"/>
        <v>-0.12317882860941823</v>
      </c>
      <c r="M455">
        <f t="shared" si="46"/>
        <v>-0.12317882860941823</v>
      </c>
      <c r="N455" s="13">
        <f t="shared" si="47"/>
        <v>2.4197560603438513E-3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7.2428956328484349</v>
      </c>
      <c r="H456" s="10">
        <f t="shared" si="48"/>
        <v>-7.2894931183888026E-2</v>
      </c>
      <c r="I456">
        <f t="shared" si="44"/>
        <v>-0.87473917420665637</v>
      </c>
      <c r="K456">
        <f t="shared" si="45"/>
        <v>-0.12164978735831181</v>
      </c>
      <c r="M456">
        <f t="shared" si="46"/>
        <v>-0.12164978735831181</v>
      </c>
      <c r="N456" s="13">
        <f t="shared" si="47"/>
        <v>2.3770360005887486E-3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7.2549887645310545</v>
      </c>
      <c r="H457" s="10">
        <f t="shared" si="48"/>
        <v>-7.1817802205017808E-2</v>
      </c>
      <c r="I457">
        <f t="shared" si="44"/>
        <v>-0.86181362646021364</v>
      </c>
      <c r="K457">
        <f t="shared" si="45"/>
        <v>-0.12013977016823622</v>
      </c>
      <c r="M457">
        <f t="shared" si="46"/>
        <v>-0.12013977016823622</v>
      </c>
      <c r="N457" s="13">
        <f t="shared" si="47"/>
        <v>2.3350125878383067E-3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7.2670818962136758</v>
      </c>
      <c r="H458" s="10">
        <f t="shared" si="48"/>
        <v>-7.0756204711062018E-2</v>
      </c>
      <c r="I458">
        <f t="shared" si="44"/>
        <v>-0.84907445653274416</v>
      </c>
      <c r="K458">
        <f t="shared" si="45"/>
        <v>-0.11864854004913182</v>
      </c>
      <c r="M458">
        <f t="shared" si="46"/>
        <v>-0.11864854004913182</v>
      </c>
      <c r="N458" s="13">
        <f t="shared" si="47"/>
        <v>2.2936757841341294E-3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7.2791750278962963</v>
      </c>
      <c r="H459" s="10">
        <f t="shared" si="48"/>
        <v>-6.9709920797891151E-2</v>
      </c>
      <c r="I459">
        <f t="shared" si="44"/>
        <v>-0.83651904957469381</v>
      </c>
      <c r="K459">
        <f t="shared" si="45"/>
        <v>-0.11717586295606192</v>
      </c>
      <c r="M459">
        <f t="shared" si="46"/>
        <v>-0.11717586295606192</v>
      </c>
      <c r="N459" s="13">
        <f t="shared" si="47"/>
        <v>2.2530156649628128E-3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7.2912681595789168</v>
      </c>
      <c r="H460" s="10">
        <f t="shared" si="48"/>
        <v>-6.8678735526359766E-2</v>
      </c>
      <c r="I460">
        <f t="shared" si="44"/>
        <v>-0.82414482631631714</v>
      </c>
      <c r="K460">
        <f t="shared" si="45"/>
        <v>-0.11572150775305833</v>
      </c>
      <c r="M460">
        <f t="shared" si="46"/>
        <v>-0.11572150775305833</v>
      </c>
      <c r="N460" s="13">
        <f t="shared" si="47"/>
        <v>2.2130224187730412E-3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7.3033612912615373</v>
      </c>
      <c r="H461" s="10">
        <f t="shared" si="48"/>
        <v>-6.7662436883346916E-2</v>
      </c>
      <c r="I461">
        <f t="shared" si="44"/>
        <v>-0.81194924260016299</v>
      </c>
      <c r="K461">
        <f t="shared" si="45"/>
        <v>-0.11428524617739555</v>
      </c>
      <c r="M461">
        <f t="shared" si="46"/>
        <v>-0.11428524617739555</v>
      </c>
      <c r="N461" s="13">
        <f t="shared" si="47"/>
        <v>2.1736863464692276E-3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7.3154544229441587</v>
      </c>
      <c r="H462" s="10">
        <f t="shared" si="48"/>
        <v>-6.6660815743286223E-2</v>
      </c>
      <c r="I462">
        <f t="shared" si="44"/>
        <v>-0.79992978891943467</v>
      </c>
      <c r="K462">
        <f t="shared" si="45"/>
        <v>-0.11286685280428828</v>
      </c>
      <c r="M462">
        <f t="shared" si="46"/>
        <v>-0.11286685280428828</v>
      </c>
      <c r="N462" s="13">
        <f t="shared" si="47"/>
        <v>2.1349978608826954E-3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7.3275475546267783</v>
      </c>
      <c r="H463" s="10">
        <f t="shared" si="48"/>
        <v>-6.5673665830180639E-2</v>
      </c>
      <c r="I463">
        <f t="shared" si="44"/>
        <v>-0.78808398996216766</v>
      </c>
      <c r="K463">
        <f t="shared" si="45"/>
        <v>-0.11146610501200645</v>
      </c>
      <c r="M463">
        <f t="shared" si="46"/>
        <v>-0.11146610501200645</v>
      </c>
      <c r="N463" s="13">
        <f t="shared" si="47"/>
        <v>2.0969474862212157E-3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7.3396406863093997</v>
      </c>
      <c r="H464" s="10">
        <f t="shared" si="48"/>
        <v>-6.4700783680095061E-2</v>
      </c>
      <c r="I464">
        <f t="shared" si="44"/>
        <v>-0.77640940416114068</v>
      </c>
      <c r="K464">
        <f t="shared" si="45"/>
        <v>-0.11008278294740458</v>
      </c>
      <c r="M464">
        <f t="shared" si="46"/>
        <v>-0.11008278294740458</v>
      </c>
      <c r="N464" s="13">
        <f t="shared" si="47"/>
        <v>2.0595258574980812E-3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7.3517338179920193</v>
      </c>
      <c r="H465" s="10">
        <f t="shared" si="48"/>
        <v>-6.3741968604122665E-2</v>
      </c>
      <c r="I465">
        <f t="shared" si="44"/>
        <v>-0.76490362324947192</v>
      </c>
      <c r="K465">
        <f t="shared" si="45"/>
        <v>-0.10871666949186222</v>
      </c>
      <c r="M465">
        <f t="shared" si="46"/>
        <v>-0.10871666949186222</v>
      </c>
      <c r="N465" s="13">
        <f t="shared" si="47"/>
        <v>2.0227237199416412E-3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7.3638269496746407</v>
      </c>
      <c r="H466" s="10">
        <f t="shared" si="48"/>
        <v>-6.2797022651817927E-2</v>
      </c>
      <c r="I466">
        <f t="shared" si="44"/>
        <v>-0.75356427182181518</v>
      </c>
      <c r="K466">
        <f t="shared" si="45"/>
        <v>-0.10736755022762717</v>
      </c>
      <c r="M466">
        <f t="shared" si="46"/>
        <v>-0.10736755022762717</v>
      </c>
      <c r="N466" s="13">
        <f t="shared" si="47"/>
        <v>1.9865319283859724E-3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7.3759200813572603</v>
      </c>
      <c r="H467" s="10">
        <f t="shared" si="48"/>
        <v>-6.1865750575091978E-2</v>
      </c>
      <c r="I467">
        <f t="shared" si="44"/>
        <v>-0.74238900690110377</v>
      </c>
      <c r="K467">
        <f t="shared" si="45"/>
        <v>-0.10603521340456221</v>
      </c>
      <c r="M467">
        <f t="shared" si="46"/>
        <v>-0.10603521340456221</v>
      </c>
      <c r="N467" s="13">
        <f t="shared" si="47"/>
        <v>1.9509414466439522E-3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7.3880132130398817</v>
      </c>
      <c r="H468" s="10">
        <f t="shared" si="48"/>
        <v>-6.0947959792564003E-2</v>
      </c>
      <c r="I468">
        <f t="shared" ref="I468:I469" si="50">H468*$E$6</f>
        <v>-0.73137551751076801</v>
      </c>
      <c r="K468">
        <f t="shared" ref="K468:K469" si="51">$L$9*$L$4*EXP(-$L$7*$O$6*(G468/$O$6-1))+6*$L$4*EXP(-$L$7*$O$6*(SQRT(2)*G468/$O$6-1))+24*$L$4*EXP(-$L$7*$O$6*(SQRT(3)*G468/$O$6-1))+12*$L$4*EXP(-$L$7*$O$6*(SQRT(4)*G468/$O$6-1))+8*$L$4*EXP(-$L$7*$O$6*(SQRT(6)*G468/$O$6-1))-($L$9*$L$6*EXP(-$L$5*$O$6*(G468/$O$6-1))+6*$L$6*EXP(-$L$5*$O$6*(SQRT(2)*G468/$O$6-1))+24*$L$6*EXP(-$L$5*$O$6*(SQRT(3)*G468/$O$6-1))+12*$L$6*EXP(-$L$5*$O$6*(SQRT(4)*G468/$O$6-1))+8*$L$6*EXP(-$L$5*$O$6*(SQRT(6)*G468/$O$6-1)))</f>
        <v>-0.10471944990728539</v>
      </c>
      <c r="M468">
        <f t="shared" ref="M468:M469" si="52">$L$9*$O$4*EXP(-$O$8*$O$6*(G468/$O$6-1))+6*$O$4*EXP(-$O$8*$O$6*(SQRT(2)*G468/$O$6-1))+24*$O$4*EXP(-$O$8*$O$6*(SQRT(3)*G468/$O$6-1))+12*$O$4*EXP(-$O$8*$O$6*(SQRT(4)*G468/$O$6-1))+8*$O$4*EXP(-$O$8*$O$6*(SQRT(6)*G468/$O$6-1))-($L$9*$O$7*EXP(-$O$5*$O$6*(G468/$O$6-1))+6*$O$7*EXP(-$O$5*$O$6*(SQRT(2)*G468/$O$6-1))+24*$O$7*EXP(-$O$5*$O$6*(SQRT(3)*G468/$O$6-1))+12*$O$7*EXP(-$O$5*$O$6*(SQRT(4)*G468/$O$6-1))+8*$O$7*EXP(-$O$5*$O$6*(SQRT(6)*G468/$O$6-1)))</f>
        <v>-0.10471944990728539</v>
      </c>
      <c r="N468" s="13">
        <f t="shared" ref="N468:N469" si="53">(M468-H468)^2*O468</f>
        <v>1.9159433468631522E-3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7.4001063447225031</v>
      </c>
      <c r="H469" s="10">
        <f t="shared" si="48"/>
        <v>-6.0043460354363892E-2</v>
      </c>
      <c r="I469">
        <f t="shared" si="50"/>
        <v>-0.72052152425236671</v>
      </c>
      <c r="K469">
        <f t="shared" si="51"/>
        <v>-0.10342005322270514</v>
      </c>
      <c r="M469">
        <f t="shared" si="52"/>
        <v>-0.10342005322270514</v>
      </c>
      <c r="N469" s="13">
        <f t="shared" si="53"/>
        <v>1.8815288088658332E-3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1:AA469"/>
  <sheetViews>
    <sheetView topLeftCell="D1" workbookViewId="0">
      <selection activeCell="N3" sqref="N3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1" spans="1:27" x14ac:dyDescent="0.4">
      <c r="Y1" s="65"/>
      <c r="Z1" s="65"/>
      <c r="AA1" s="65"/>
    </row>
    <row r="2" spans="1:27" x14ac:dyDescent="0.4">
      <c r="A2" s="1" t="s">
        <v>183</v>
      </c>
      <c r="B2" s="1" t="s">
        <v>6</v>
      </c>
      <c r="D2" s="1" t="s">
        <v>4</v>
      </c>
      <c r="E2" s="1" t="s">
        <v>6</v>
      </c>
      <c r="K2" s="1" t="s">
        <v>262</v>
      </c>
      <c r="L2" s="1" t="s">
        <v>57</v>
      </c>
      <c r="N2" s="1" t="s">
        <v>262</v>
      </c>
      <c r="O2" s="1" t="s">
        <v>36</v>
      </c>
      <c r="Y2" s="65"/>
      <c r="Z2" s="65"/>
      <c r="AA2" s="65"/>
    </row>
    <row r="3" spans="1:27" x14ac:dyDescent="0.4">
      <c r="A3" s="2" t="s">
        <v>171</v>
      </c>
      <c r="B3" s="1" t="s">
        <v>126</v>
      </c>
      <c r="D3" s="15" t="str">
        <f>A3</f>
        <v>BCC</v>
      </c>
      <c r="E3" s="1" t="str">
        <f>B3</f>
        <v>Cr</v>
      </c>
      <c r="K3" s="15" t="str">
        <f>A3</f>
        <v>BCC</v>
      </c>
      <c r="L3" s="1" t="str">
        <f>B3</f>
        <v>Cr</v>
      </c>
      <c r="N3" s="15" t="str">
        <f>A3</f>
        <v>BCC</v>
      </c>
      <c r="O3" s="1" t="str">
        <f>L3</f>
        <v>Cr</v>
      </c>
      <c r="Q3" s="32" t="s">
        <v>25</v>
      </c>
      <c r="R3" s="24"/>
      <c r="S3" s="24"/>
      <c r="T3" s="24"/>
      <c r="U3" s="24"/>
      <c r="V3" s="24"/>
      <c r="W3" s="24"/>
      <c r="X3" s="25"/>
      <c r="Y3" s="65"/>
      <c r="Z3" s="65"/>
      <c r="AA3" s="65"/>
    </row>
    <row r="4" spans="1:27" x14ac:dyDescent="0.4">
      <c r="A4" s="2" t="s">
        <v>11</v>
      </c>
      <c r="B4" s="5">
        <v>-9.6300000000000008</v>
      </c>
      <c r="D4" s="21" t="s">
        <v>8</v>
      </c>
      <c r="E4" s="4">
        <f>E11</f>
        <v>2.4702630576628946</v>
      </c>
      <c r="F4" t="s">
        <v>185</v>
      </c>
      <c r="K4" s="2" t="s">
        <v>264</v>
      </c>
      <c r="L4" s="4">
        <f>O4</f>
        <v>0.37093359678871929</v>
      </c>
      <c r="N4" s="12" t="s">
        <v>264</v>
      </c>
      <c r="O4" s="4">
        <v>0.37093359678871929</v>
      </c>
      <c r="P4" t="s">
        <v>47</v>
      </c>
      <c r="Q4" s="26" t="s">
        <v>266</v>
      </c>
      <c r="R4" s="65"/>
      <c r="S4" s="65"/>
      <c r="T4" s="65"/>
      <c r="U4" s="65"/>
      <c r="V4" s="65"/>
      <c r="W4" s="65"/>
      <c r="X4" s="27"/>
      <c r="Y4" s="65"/>
      <c r="Z4" s="65"/>
      <c r="AA4" s="65"/>
    </row>
    <row r="5" spans="1:27" x14ac:dyDescent="0.4">
      <c r="A5" s="2" t="s">
        <v>20</v>
      </c>
      <c r="B5" s="5">
        <v>11.603999999999999</v>
      </c>
      <c r="D5" s="2" t="s">
        <v>3</v>
      </c>
      <c r="E5" s="5">
        <f>O10</f>
        <v>2.0220057259940472E-2</v>
      </c>
      <c r="K5" s="2" t="s">
        <v>2</v>
      </c>
      <c r="L5" s="4">
        <f>O5</f>
        <v>1.0153742025721018</v>
      </c>
      <c r="N5" s="12" t="s">
        <v>2</v>
      </c>
      <c r="O5" s="4">
        <v>1.0153742025721018</v>
      </c>
      <c r="P5" t="s">
        <v>47</v>
      </c>
      <c r="Q5" s="28" t="s">
        <v>24</v>
      </c>
      <c r="R5" s="29">
        <f>O4</f>
        <v>0.37093359678871929</v>
      </c>
      <c r="S5" s="29">
        <f>O5</f>
        <v>1.0153742025721018</v>
      </c>
      <c r="T5" s="29">
        <f>O6</f>
        <v>3.0423477855160428</v>
      </c>
      <c r="U5" s="29">
        <v>6</v>
      </c>
      <c r="V5" s="30" t="s">
        <v>111</v>
      </c>
      <c r="W5" s="30" t="str">
        <f>B3</f>
        <v>Cr</v>
      </c>
      <c r="X5" s="31" t="str">
        <f>B3</f>
        <v>Cr</v>
      </c>
      <c r="Y5" s="65"/>
      <c r="Z5" s="65"/>
      <c r="AA5" s="65"/>
    </row>
    <row r="6" spans="1:27" x14ac:dyDescent="0.4">
      <c r="A6" s="2" t="s">
        <v>0</v>
      </c>
      <c r="B6" s="1">
        <v>1.5509999999999999</v>
      </c>
      <c r="D6" s="2" t="s">
        <v>13</v>
      </c>
      <c r="E6" s="1">
        <v>8</v>
      </c>
      <c r="F6" t="s">
        <v>14</v>
      </c>
      <c r="K6" s="18" t="s">
        <v>265</v>
      </c>
      <c r="L6" s="4">
        <f>2*L4</f>
        <v>0.74186719357743858</v>
      </c>
      <c r="N6" s="12" t="s">
        <v>23</v>
      </c>
      <c r="O6" s="4">
        <v>3.0423477855160428</v>
      </c>
      <c r="P6" t="s">
        <v>47</v>
      </c>
      <c r="Y6" s="65"/>
      <c r="Z6" s="65"/>
      <c r="AA6" s="65"/>
    </row>
    <row r="7" spans="1:27" x14ac:dyDescent="0.4">
      <c r="A7" s="63" t="s">
        <v>1</v>
      </c>
      <c r="B7" s="5">
        <v>2.2709999999999999</v>
      </c>
      <c r="C7" t="s">
        <v>260</v>
      </c>
      <c r="D7" s="2" t="s">
        <v>26</v>
      </c>
      <c r="E7" s="1">
        <v>2</v>
      </c>
      <c r="F7" t="s">
        <v>27</v>
      </c>
      <c r="K7" s="18" t="s">
        <v>263</v>
      </c>
      <c r="L7" s="4">
        <f>2*L5</f>
        <v>2.0307484051442035</v>
      </c>
      <c r="N7" s="18" t="s">
        <v>265</v>
      </c>
      <c r="O7" s="4">
        <f>2*O4</f>
        <v>0.74186719357743858</v>
      </c>
      <c r="Q7" s="23" t="s">
        <v>37</v>
      </c>
      <c r="R7" s="24"/>
      <c r="S7" s="24"/>
      <c r="T7" s="24"/>
      <c r="U7" s="24"/>
      <c r="V7" s="24"/>
      <c r="W7" s="24"/>
      <c r="X7" s="25"/>
      <c r="Y7" s="65"/>
      <c r="Z7" s="65"/>
      <c r="AA7" s="65"/>
    </row>
    <row r="8" spans="1:27" x14ac:dyDescent="0.4">
      <c r="D8" s="2" t="s">
        <v>29</v>
      </c>
      <c r="E8" s="4">
        <f>2/SQRT(3)</f>
        <v>1.1547005383792517</v>
      </c>
      <c r="F8" t="s">
        <v>244</v>
      </c>
      <c r="N8" s="18" t="s">
        <v>263</v>
      </c>
      <c r="O8" s="4">
        <f>2*O5</f>
        <v>2.0307484051442035</v>
      </c>
      <c r="Q8" s="26" t="s">
        <v>267</v>
      </c>
      <c r="R8" s="65"/>
      <c r="S8" s="65"/>
      <c r="T8" s="65"/>
      <c r="U8" s="65"/>
      <c r="V8" s="65"/>
      <c r="W8" s="65"/>
      <c r="X8" s="27"/>
      <c r="Y8" s="65"/>
      <c r="Z8" s="65"/>
      <c r="AA8" s="65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N9" s="3" t="s">
        <v>67</v>
      </c>
      <c r="O9" s="1">
        <f>O8/O5</f>
        <v>2</v>
      </c>
      <c r="Q9" s="28" t="s">
        <v>245</v>
      </c>
      <c r="R9" s="29">
        <f>O4</f>
        <v>0.37093359678871929</v>
      </c>
      <c r="S9" s="29">
        <f>O5</f>
        <v>1.0153742025721018</v>
      </c>
      <c r="T9" s="29">
        <f>O6</f>
        <v>3.0423477855160428</v>
      </c>
      <c r="U9" s="29">
        <v>6</v>
      </c>
      <c r="V9" s="30" t="s">
        <v>111</v>
      </c>
      <c r="W9" s="30" t="str">
        <f>B3</f>
        <v>Cr</v>
      </c>
      <c r="X9" s="31" t="str">
        <f>B3</f>
        <v>Cr</v>
      </c>
      <c r="Y9" s="65"/>
      <c r="Z9" s="65"/>
      <c r="AA9" s="65"/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M10" t="s">
        <v>28</v>
      </c>
      <c r="N10" s="3" t="s">
        <v>258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2.8524140826217206</v>
      </c>
      <c r="D11" s="3" t="s">
        <v>8</v>
      </c>
      <c r="E11" s="4">
        <f>$B$11/$E$8</f>
        <v>2.4702630576628946</v>
      </c>
      <c r="F11" t="s">
        <v>33</v>
      </c>
      <c r="Q11" s="33" t="s">
        <v>41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(4*$B$5*$E$7/3)^(1/3)</f>
        <v>3.1394879281798103</v>
      </c>
      <c r="D12" s="3" t="s">
        <v>2</v>
      </c>
      <c r="E12" s="4">
        <f>(9*$B$6*$B$5/(-$B$4))^(1/2)</f>
        <v>4.1012653620673527</v>
      </c>
      <c r="Q12" s="26" t="s">
        <v>39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40</v>
      </c>
      <c r="AA13" s="27"/>
    </row>
    <row r="14" spans="1:27" x14ac:dyDescent="0.4">
      <c r="A14" s="3" t="s">
        <v>99</v>
      </c>
      <c r="B14" s="1">
        <f>(B7-1)/(2*E12)-1/3</f>
        <v>-0.17838115543288671</v>
      </c>
      <c r="D14" s="3" t="s">
        <v>15</v>
      </c>
      <c r="E14" s="4">
        <f>-(1+$E$13+$E$5*$E$13^3)*EXP(-$E$13)</f>
        <v>-1</v>
      </c>
      <c r="Q14" s="28" t="s">
        <v>43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-9.6300000000000008</v>
      </c>
    </row>
    <row r="16" spans="1:27" x14ac:dyDescent="0.4">
      <c r="D16" s="3" t="s">
        <v>9</v>
      </c>
      <c r="E16" s="4">
        <f>$E$15*$E$6</f>
        <v>-77.040000000000006</v>
      </c>
      <c r="Q16" s="1" t="s">
        <v>52</v>
      </c>
      <c r="R16" s="1"/>
      <c r="S16" s="1"/>
      <c r="T16" s="1" t="s">
        <v>63</v>
      </c>
    </row>
    <row r="17" spans="1:25" x14ac:dyDescent="0.4">
      <c r="A17" t="s">
        <v>19</v>
      </c>
      <c r="Q17" s="1" t="s">
        <v>48</v>
      </c>
      <c r="R17" s="19">
        <f>B4/L9+O7/SQRT(L9)</f>
        <v>-0.94146033834078013</v>
      </c>
      <c r="S17" s="1" t="s">
        <v>49</v>
      </c>
      <c r="T17" s="1" t="s">
        <v>64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269</v>
      </c>
      <c r="M18" t="s">
        <v>34</v>
      </c>
      <c r="N18" t="s">
        <v>35</v>
      </c>
      <c r="O18" t="s">
        <v>42</v>
      </c>
      <c r="P18" t="s">
        <v>38</v>
      </c>
      <c r="Q18" s="2" t="s">
        <v>53</v>
      </c>
      <c r="R18" s="1">
        <v>2.95</v>
      </c>
      <c r="S18" s="1" t="s">
        <v>51</v>
      </c>
      <c r="T18" s="1" t="s">
        <v>65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>$E$11*(D19/$E$12+1)</f>
        <v>1.8679457629785796</v>
      </c>
      <c r="H19" s="10">
        <f>-(-$B$4)*(1+D19+$E$5*D19^3)*EXP(-D19)</f>
        <v>0.52930153093953969</v>
      </c>
      <c r="I19">
        <f>H19*$E$6</f>
        <v>4.2344122475163175</v>
      </c>
      <c r="K19">
        <f>$L$9*$L$4*EXP(-$L$7*$O$6*(G19/$O$6-1))+6*$L$4*EXP(-$L$7*$O$6*(2/SQRT(3)*G19/$O$6-1))+12*$L$4*EXP(-$L$7*$O$6*(SQRT(2)*2/SQRT(3)*G19/$O$6-1))+24*$L$4*EXP(-$L$7*$O$6*(SQRT(11)/2*2/SQRT(3)*G19/$O$6-1))+8*$L$4*EXP(-$L$7*$O$6*(2*G19/$O$6-1))-($L$9*$L$6*EXP(-$L$5*$O$6*(G19/$O$6-1))+6*$L$6*EXP(-$L$5*$O$6*(2/SQRT(3)*G19/$O$6-1))+12*$L$6*EXP(-$L$5*$O$6*(SQRT(2)*2/SQRT(3)*G19/$O$6-1))+24*$L$6*EXP(-$L$5*$O$6*(SQRT(11)/2*2/SQRT(3)*G19/$O$6-1))+8*$L$6*EXP(-$L$5*$O$6*(2*G19/$O$6-1)))</f>
        <v>1.1643422612279579</v>
      </c>
      <c r="M19">
        <f>$L$9*$O$4*EXP(-$O$8*$O$6*(G19/$O$6-1))+6*$O$4*EXP(-$O$8*$O$6*(2/SQRT(3)*G19/$O$6-1))+12*$O$4*EXP(-$O$8*$O$6*(SQRT(2)*2/SQRT(3)*G19/$O$6-1))+24*$O$4*EXP(-$O$8*$O$6*(SQRT(11)/2*2/SQRT(3)*G19/$O$6-1))+8*$O$4*EXP(-$O$8*$O$6*(2*G19/$O$6-1))-($L$9*$O$7*EXP(-$O$5*$O$6*(G19/$O$6-1))+6*$O$7*EXP(-$O$5*$O$6*(2/SQRT(3)*G19/$O$6-1))+12*$O$7*EXP(-$O$5*$O$6*(SQRT(2)*2/SQRT(3)*G19/$O$6-1))+24*$O$7*EXP(-$O$5*$O$6*(SQRT(11)/2*2/SQRT(3)*G19/$O$6-1))+8*$O$7*EXP(-$O$5*$O$6*(2*G19/$O$6-1)))</f>
        <v>1.1643422612279579</v>
      </c>
      <c r="N19" s="13">
        <f>(M19-H19)^2*O19</f>
        <v>0.40327672912524754</v>
      </c>
      <c r="O19" s="13">
        <v>1</v>
      </c>
      <c r="P19" s="14">
        <f>SUMSQ(N26:N295)</f>
        <v>7.5544675642673212E-2</v>
      </c>
      <c r="Q19" s="1" t="s">
        <v>62</v>
      </c>
      <c r="R19" s="19">
        <f>O8/(O8-O5)*-B4/SQRT(L9)</f>
        <v>6.8094383028264529</v>
      </c>
      <c r="S19" s="1" t="s">
        <v>61</v>
      </c>
      <c r="T19" s="1" t="s">
        <v>64</v>
      </c>
    </row>
    <row r="20" spans="1:25" x14ac:dyDescent="0.4">
      <c r="D20" s="6">
        <v>-0.98</v>
      </c>
      <c r="E20" s="7">
        <f t="shared" si="0"/>
        <v>-2.5819749812030237E-3</v>
      </c>
      <c r="G20">
        <f t="shared" ref="G20:G83" si="1">$E$11*(D20/$E$12+1)</f>
        <v>1.879992108872266</v>
      </c>
      <c r="H20" s="10">
        <f>-(-$B$4)*(1+D20+$E$5*D20^3)*EXP(-D20)</f>
        <v>-2.4864419068985122E-2</v>
      </c>
      <c r="I20">
        <f t="shared" ref="I20:I83" si="2">H20*$E$6</f>
        <v>-0.19891535255188098</v>
      </c>
      <c r="K20">
        <f t="shared" ref="K20:K83" si="3">$L$9*$L$4*EXP(-$L$7*$O$6*(G20/$O$6-1))+6*$L$4*EXP(-$L$7*$O$6*(2/SQRT(3)*G20/$O$6-1))+12*$L$4*EXP(-$L$7*$O$6*(SQRT(2)*2/SQRT(3)*G20/$O$6-1))+24*$L$4*EXP(-$L$7*$O$6*(SQRT(11)/2*2/SQRT(3)*G20/$O$6-1))+8*$L$4*EXP(-$L$7*$O$6*(2*G20/$O$6-1))-($L$9*$L$6*EXP(-$L$5*$O$6*(G20/$O$6-1))+6*$L$6*EXP(-$L$5*$O$6*(2/SQRT(3)*G20/$O$6-1))+12*$L$6*EXP(-$L$5*$O$6*(SQRT(2)*2/SQRT(3)*G20/$O$6-1))+24*$L$6*EXP(-$L$5*$O$6*(SQRT(11)/2*2/SQRT(3)*G20/$O$6-1))+8*$L$6*EXP(-$L$5*$O$6*(2*G20/$O$6-1)))</f>
        <v>0.54387217089751516</v>
      </c>
      <c r="M20">
        <f t="shared" ref="M20:M83" si="4">$L$9*$O$4*EXP(-$O$8*$O$6*(G20/$O$6-1))+6*$O$4*EXP(-$O$8*$O$6*(2/SQRT(3)*G20/$O$6-1))+12*$O$4*EXP(-$O$8*$O$6*(SQRT(2)*2/SQRT(3)*G20/$O$6-1))+24*$O$4*EXP(-$O$8*$O$6*(SQRT(11)/2*2/SQRT(3)*G20/$O$6-1))+8*$O$4*EXP(-$O$8*$O$6*(2*G20/$O$6-1))-($L$9*$O$7*EXP(-$O$5*$O$6*(G20/$O$6-1))+6*$O$7*EXP(-$O$5*$O$6*(2/SQRT(3)*G20/$O$6-1))+12*$O$7*EXP(-$O$5*$O$6*(SQRT(2)*2/SQRT(3)*G20/$O$6-1))+24*$O$7*EXP(-$O$5*$O$6*(SQRT(11)/2*2/SQRT(3)*G20/$O$6-1))+8*$O$7*EXP(-$O$5*$O$6*(2*G20/$O$6-1)))</f>
        <v>0.54387217089751516</v>
      </c>
      <c r="N20" s="13">
        <f t="shared" ref="N20:N83" si="5">(M20-H20)^2*O20</f>
        <v>0.32346130876672302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1.8920384547659523</v>
      </c>
      <c r="H21" s="10">
        <f t="shared" ref="H21:H84" si="6">-(-$B$4)*(1+D21+$E$5*D21^3)*EXP(-D21)</f>
        <v>-0.55609535892267248</v>
      </c>
      <c r="I21">
        <f t="shared" si="2"/>
        <v>-4.4487628713813798</v>
      </c>
      <c r="K21">
        <f t="shared" si="3"/>
        <v>-4.8442158316113648E-2</v>
      </c>
      <c r="M21">
        <f t="shared" si="4"/>
        <v>-4.8442158316113648E-2</v>
      </c>
      <c r="N21" s="13">
        <f t="shared" si="5"/>
        <v>0.25771177208608304</v>
      </c>
      <c r="O21" s="13">
        <v>1</v>
      </c>
      <c r="Q21" s="16" t="s">
        <v>54</v>
      </c>
      <c r="R21" s="19">
        <f>(O7/O4)/(O8/O5)</f>
        <v>1</v>
      </c>
      <c r="S21" s="1" t="s">
        <v>55</v>
      </c>
      <c r="T21" s="1">
        <f>SQRT(L9)</f>
        <v>2.8284271247461903</v>
      </c>
      <c r="U21" s="1" t="s">
        <v>56</v>
      </c>
      <c r="V21" s="1">
        <f>R21-T21</f>
        <v>-1.8284271247461903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1.9040848006596387</v>
      </c>
      <c r="H22" s="10">
        <f t="shared" si="6"/>
        <v>-1.065129902892674</v>
      </c>
      <c r="I22">
        <f t="shared" si="2"/>
        <v>-8.5210392231413916</v>
      </c>
      <c r="K22">
        <f t="shared" si="3"/>
        <v>-0.61367262074200113</v>
      </c>
      <c r="M22">
        <f t="shared" si="4"/>
        <v>-0.61367262074200113</v>
      </c>
      <c r="N22" s="13">
        <f t="shared" si="5"/>
        <v>0.20381367760687222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1.9161311465533251</v>
      </c>
      <c r="H23" s="10">
        <f t="shared" si="6"/>
        <v>-1.552684990259005</v>
      </c>
      <c r="I23">
        <f t="shared" si="2"/>
        <v>-12.42147992207204</v>
      </c>
      <c r="K23">
        <f t="shared" si="3"/>
        <v>-1.1528509481270461</v>
      </c>
      <c r="M23">
        <f t="shared" si="4"/>
        <v>-1.1528509481270461</v>
      </c>
      <c r="N23" s="13">
        <f t="shared" si="5"/>
        <v>0.15986726124758102</v>
      </c>
      <c r="O23" s="13">
        <v>1</v>
      </c>
      <c r="Q23" s="1" t="s">
        <v>60</v>
      </c>
      <c r="R23" s="1"/>
      <c r="V23" s="1" t="s">
        <v>107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1.9281774924470112</v>
      </c>
      <c r="H24" s="10">
        <f t="shared" si="6"/>
        <v>-2.0194564915237558</v>
      </c>
      <c r="I24">
        <f t="shared" si="2"/>
        <v>-16.155651932190047</v>
      </c>
      <c r="K24">
        <f t="shared" si="3"/>
        <v>-1.6669702566013811</v>
      </c>
      <c r="M24">
        <f t="shared" si="4"/>
        <v>-1.6669702566013811</v>
      </c>
      <c r="N24" s="13">
        <f t="shared" si="5"/>
        <v>0.12424654580975156</v>
      </c>
      <c r="O24" s="13">
        <v>1</v>
      </c>
      <c r="Q24" s="17" t="s">
        <v>58</v>
      </c>
      <c r="R24" s="19">
        <f>O5/(O8-O5)*-B4/L9</f>
        <v>1.2037500000000001</v>
      </c>
      <c r="V24" s="15" t="str">
        <f>D3</f>
        <v>BCC</v>
      </c>
      <c r="W24" s="1" t="str">
        <f>E3</f>
        <v>Cr</v>
      </c>
      <c r="X24" t="s">
        <v>100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1.9402238383406976</v>
      </c>
      <c r="H25" s="10">
        <f t="shared" si="6"/>
        <v>-2.4661197981882728</v>
      </c>
      <c r="I25">
        <f t="shared" si="2"/>
        <v>-19.728958385506182</v>
      </c>
      <c r="K25">
        <f t="shared" si="3"/>
        <v>-2.1569865317900394</v>
      </c>
      <c r="M25">
        <f t="shared" si="4"/>
        <v>-2.1569865317900394</v>
      </c>
      <c r="N25" s="13">
        <f t="shared" si="5"/>
        <v>9.5563376394041111E-2</v>
      </c>
      <c r="O25" s="13">
        <v>1</v>
      </c>
      <c r="Q25" s="17" t="s">
        <v>59</v>
      </c>
      <c r="R25" s="19">
        <f>O8/(O8-O5)*-B4/SQRT(L9)</f>
        <v>6.8094383028264529</v>
      </c>
      <c r="V25" s="2" t="s">
        <v>103</v>
      </c>
      <c r="W25" s="1">
        <f>(-B4/(12*PI()*B6*W26))^(1/2)</f>
        <v>0.3417685760431724</v>
      </c>
      <c r="X25" t="s">
        <v>101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1.9522701842343839</v>
      </c>
      <c r="H26" s="10">
        <f t="shared" si="6"/>
        <v>-2.8933303965296129</v>
      </c>
      <c r="I26">
        <f t="shared" si="2"/>
        <v>-23.146643172236903</v>
      </c>
      <c r="K26">
        <f t="shared" si="3"/>
        <v>-2.6238200546308335</v>
      </c>
      <c r="M26">
        <f t="shared" si="4"/>
        <v>-2.6238200546308335</v>
      </c>
      <c r="N26" s="13">
        <f t="shared" si="5"/>
        <v>7.263582439039698E-2</v>
      </c>
      <c r="O26" s="13">
        <v>1</v>
      </c>
      <c r="V26" s="2" t="s">
        <v>104</v>
      </c>
      <c r="W26" s="1">
        <v>1.41</v>
      </c>
      <c r="X26" t="s">
        <v>102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1.9643165301280703</v>
      </c>
      <c r="H27" s="10">
        <f t="shared" si="6"/>
        <v>-3.3017244258001841</v>
      </c>
      <c r="I27">
        <f t="shared" si="2"/>
        <v>-26.413795406401473</v>
      </c>
      <c r="K27">
        <f t="shared" si="3"/>
        <v>-3.0683567703489416</v>
      </c>
      <c r="M27">
        <f t="shared" si="4"/>
        <v>-3.0683567703489416</v>
      </c>
      <c r="N27" s="13">
        <f t="shared" si="5"/>
        <v>5.4460462610809834E-2</v>
      </c>
      <c r="O27" s="13">
        <v>1</v>
      </c>
      <c r="Q27" s="2" t="s">
        <v>67</v>
      </c>
      <c r="R27" s="1">
        <v>2.9511489195477254</v>
      </c>
      <c r="V27" s="2" t="s">
        <v>109</v>
      </c>
      <c r="W27" s="1">
        <v>1</v>
      </c>
      <c r="X27" s="3" t="s">
        <v>110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1.9763628760217564</v>
      </c>
      <c r="H28" s="10">
        <f t="shared" si="6"/>
        <v>-3.6919192212635203</v>
      </c>
      <c r="I28">
        <f t="shared" si="2"/>
        <v>-29.535353770108163</v>
      </c>
      <c r="K28">
        <f t="shared" si="3"/>
        <v>-3.4914496029342956</v>
      </c>
      <c r="M28">
        <f t="shared" si="4"/>
        <v>-3.4914496029342956</v>
      </c>
      <c r="N28" s="13">
        <f t="shared" si="5"/>
        <v>4.0188067873065031E-2</v>
      </c>
      <c r="O28" s="13">
        <v>1</v>
      </c>
      <c r="Q28" s="2" t="s">
        <v>3</v>
      </c>
      <c r="R28" s="1">
        <v>0.05</v>
      </c>
      <c r="V28" s="22" t="s">
        <v>105</v>
      </c>
      <c r="W28" s="1">
        <f>3*W25*(B7*W27-1)/W26</f>
        <v>0.92422948968270657</v>
      </c>
      <c r="X28" t="s">
        <v>108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1.9884092219154428</v>
      </c>
      <c r="H29" s="10">
        <f t="shared" si="6"/>
        <v>-4.0645138424683855</v>
      </c>
      <c r="I29">
        <f t="shared" si="2"/>
        <v>-32.516110739747084</v>
      </c>
      <c r="K29">
        <f t="shared" si="3"/>
        <v>-3.8939197173699753</v>
      </c>
      <c r="M29">
        <f t="shared" si="4"/>
        <v>-3.8939197173699753</v>
      </c>
      <c r="N29" s="13">
        <f t="shared" si="5"/>
        <v>2.9102355518092031E-2</v>
      </c>
      <c r="O29" s="13">
        <v>1</v>
      </c>
      <c r="Q29" s="17" t="s">
        <v>66</v>
      </c>
      <c r="R29" s="1">
        <f>ABS( -(SQRT(R27))^3/(R27-1)-(SQRT(1/R27)^3/(1/R27-1)) + (2+6*R28))</f>
        <v>2.6290081223123707E-12</v>
      </c>
      <c r="S29" t="s">
        <v>69</v>
      </c>
      <c r="V29" s="22" t="s">
        <v>67</v>
      </c>
      <c r="W29" s="1" t="e">
        <f>((W28+SQRT(W28^2-4))/2)^2</f>
        <v>#NUM!</v>
      </c>
      <c r="X29" t="s">
        <v>112</v>
      </c>
    </row>
    <row r="30" spans="1:25" x14ac:dyDescent="0.4">
      <c r="A30" t="s">
        <v>50</v>
      </c>
      <c r="D30" s="6">
        <v>-0.78</v>
      </c>
      <c r="E30" s="7">
        <f t="shared" si="0"/>
        <v>-0.45899164975628043</v>
      </c>
      <c r="G30">
        <f t="shared" si="1"/>
        <v>2.0004555678091291</v>
      </c>
      <c r="H30" s="10">
        <f t="shared" si="6"/>
        <v>-4.4200895871529813</v>
      </c>
      <c r="I30">
        <f t="shared" si="2"/>
        <v>-35.36071669722385</v>
      </c>
      <c r="K30">
        <f t="shared" si="3"/>
        <v>-4.2765577317615424</v>
      </c>
      <c r="M30">
        <f t="shared" si="4"/>
        <v>-4.2765577317615424</v>
      </c>
      <c r="N30" s="13">
        <f t="shared" si="5"/>
        <v>2.060139351210892E-2</v>
      </c>
      <c r="O30" s="13">
        <v>1</v>
      </c>
      <c r="V30" s="22" t="s">
        <v>22</v>
      </c>
      <c r="W30" s="1">
        <f>1/(O5*W25^2)</f>
        <v>8.4315926563550061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2.0125019137028155</v>
      </c>
      <c r="H31" s="10">
        <f t="shared" si="6"/>
        <v>-4.7592104911607587</v>
      </c>
      <c r="I31">
        <f t="shared" si="2"/>
        <v>-38.073683929286069</v>
      </c>
      <c r="K31">
        <f t="shared" si="3"/>
        <v>-4.6401248814293297</v>
      </c>
      <c r="M31">
        <f t="shared" si="4"/>
        <v>-4.6401248814293297</v>
      </c>
      <c r="N31" s="13">
        <f t="shared" si="5"/>
        <v>1.418138244510622E-2</v>
      </c>
      <c r="O31" s="13">
        <v>1</v>
      </c>
      <c r="Q31" t="s">
        <v>68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2.0245482595965019</v>
      </c>
      <c r="H32" s="10">
        <f t="shared" si="6"/>
        <v>-5.0824238147395242</v>
      </c>
      <c r="I32">
        <f t="shared" si="2"/>
        <v>-40.659390517916194</v>
      </c>
      <c r="K32">
        <f t="shared" si="3"/>
        <v>-4.9853541369360315</v>
      </c>
      <c r="M32">
        <f t="shared" si="4"/>
        <v>-4.9853541369360315</v>
      </c>
      <c r="N32" s="13">
        <f t="shared" si="5"/>
        <v>9.4225223488738907E-3</v>
      </c>
      <c r="O32" s="13">
        <v>1</v>
      </c>
      <c r="Q32" s="21" t="s">
        <v>3</v>
      </c>
      <c r="R32" s="21" t="s">
        <v>67</v>
      </c>
      <c r="S32" t="s">
        <v>74</v>
      </c>
      <c r="T32" t="s">
        <v>75</v>
      </c>
      <c r="U32" t="s">
        <v>86</v>
      </c>
      <c r="V32" t="s">
        <v>84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2.0365946054901882</v>
      </c>
      <c r="H33" s="10">
        <f t="shared" si="6"/>
        <v>-5.3902605155857346</v>
      </c>
      <c r="I33">
        <f t="shared" si="2"/>
        <v>-43.122084124685877</v>
      </c>
      <c r="K33">
        <f t="shared" si="3"/>
        <v>-5.312951277939689</v>
      </c>
      <c r="M33">
        <f t="shared" si="4"/>
        <v>-5.312951277939689</v>
      </c>
      <c r="N33" s="13">
        <f t="shared" si="5"/>
        <v>5.9767182254127516E-3</v>
      </c>
      <c r="O33" s="13">
        <v>1</v>
      </c>
      <c r="Q33" s="20">
        <v>0.2</v>
      </c>
      <c r="R33" s="5">
        <v>8.1167990000000003</v>
      </c>
      <c r="T33" t="s">
        <v>79</v>
      </c>
      <c r="U33" t="s">
        <v>89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2.0486409513838741</v>
      </c>
      <c r="H34" s="10">
        <f t="shared" si="6"/>
        <v>-5.6832357089865324</v>
      </c>
      <c r="I34">
        <f t="shared" si="2"/>
        <v>-45.465885671892259</v>
      </c>
      <c r="K34">
        <f t="shared" si="3"/>
        <v>-5.623595924682057</v>
      </c>
      <c r="M34">
        <f t="shared" si="4"/>
        <v>-5.623595924682057</v>
      </c>
      <c r="N34" s="13">
        <f t="shared" si="5"/>
        <v>3.5569038718843457E-3</v>
      </c>
      <c r="O34" s="13">
        <v>1</v>
      </c>
      <c r="Q34" s="1">
        <v>0.15</v>
      </c>
      <c r="R34" s="5">
        <v>6.25</v>
      </c>
      <c r="T34" t="s">
        <v>79</v>
      </c>
      <c r="U34" t="s">
        <v>90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2.0606872972775605</v>
      </c>
      <c r="H35" s="10">
        <f t="shared" si="6"/>
        <v>-5.9618491154028375</v>
      </c>
      <c r="I35">
        <f t="shared" si="2"/>
        <v>-47.6947929232227</v>
      </c>
      <c r="K35">
        <f t="shared" si="3"/>
        <v>-5.9179425288459058</v>
      </c>
      <c r="M35">
        <f t="shared" si="4"/>
        <v>-5.9179425288459058</v>
      </c>
      <c r="N35" s="13">
        <f t="shared" si="5"/>
        <v>1.9277883430813348E-3</v>
      </c>
      <c r="O35" s="13">
        <v>1</v>
      </c>
      <c r="Q35" s="20">
        <v>0.1</v>
      </c>
      <c r="R35" s="5">
        <v>4.5397220000000003</v>
      </c>
      <c r="U35" t="s">
        <v>98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2.0727336431712469</v>
      </c>
      <c r="H36" s="10">
        <f t="shared" si="6"/>
        <v>-6.226585495827889</v>
      </c>
      <c r="I36">
        <f t="shared" si="2"/>
        <v>-49.812683966623112</v>
      </c>
      <c r="K36">
        <f t="shared" si="3"/>
        <v>-6.1966213254417042</v>
      </c>
      <c r="M36">
        <f t="shared" si="4"/>
        <v>-6.1966213254417042</v>
      </c>
      <c r="N36" s="13">
        <f t="shared" si="5"/>
        <v>8.9785150693231521E-4</v>
      </c>
      <c r="O36" s="13">
        <v>1</v>
      </c>
      <c r="Q36" s="1">
        <v>9.5000000000000001E-2</v>
      </c>
      <c r="R36" s="5">
        <v>4.3764019999999997</v>
      </c>
      <c r="U36" t="s">
        <v>95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2.0847799890649328</v>
      </c>
      <c r="H37" s="10">
        <f t="shared" si="6"/>
        <v>-6.4779150752468739</v>
      </c>
      <c r="I37">
        <f t="shared" si="2"/>
        <v>-51.823320601974991</v>
      </c>
      <c r="K37">
        <f t="shared" si="3"/>
        <v>-6.4602392473141421</v>
      </c>
      <c r="M37">
        <f t="shared" si="4"/>
        <v>-6.4602392473141421</v>
      </c>
      <c r="N37" s="13">
        <f t="shared" si="5"/>
        <v>3.1243489310754224E-4</v>
      </c>
      <c r="O37" s="13">
        <v>1</v>
      </c>
      <c r="Q37" s="1">
        <v>0.09</v>
      </c>
      <c r="R37" s="5">
        <v>4.21</v>
      </c>
      <c r="U37" t="s">
        <v>91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2.0968263349586191</v>
      </c>
      <c r="H38" s="10">
        <f t="shared" si="6"/>
        <v>-6.7162939545148239</v>
      </c>
      <c r="I38">
        <f t="shared" si="2"/>
        <v>-53.730351636118591</v>
      </c>
      <c r="K38">
        <f t="shared" si="3"/>
        <v>-6.7093808037923353</v>
      </c>
      <c r="M38">
        <f t="shared" si="4"/>
        <v>-6.7093808037923353</v>
      </c>
      <c r="N38" s="13">
        <f t="shared" si="5"/>
        <v>4.7791652911845469E-5</v>
      </c>
      <c r="O38" s="13">
        <v>1</v>
      </c>
      <c r="Q38" s="1">
        <v>8.5000000000000006E-2</v>
      </c>
      <c r="R38" s="5">
        <v>4.0533929999999998</v>
      </c>
      <c r="U38" t="s">
        <v>94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2.1088726808523055</v>
      </c>
      <c r="H39" s="10">
        <f t="shared" si="6"/>
        <v>-6.9421645109616383</v>
      </c>
      <c r="I39">
        <f t="shared" si="2"/>
        <v>-55.537316087693107</v>
      </c>
      <c r="K39">
        <f t="shared" si="3"/>
        <v>-6.9446089249429619</v>
      </c>
      <c r="M39">
        <f t="shared" si="4"/>
        <v>-6.9446089249429619</v>
      </c>
      <c r="N39" s="13">
        <f t="shared" si="5"/>
        <v>5.9751597120900806E-6</v>
      </c>
      <c r="O39" s="13">
        <v>1</v>
      </c>
      <c r="Q39" s="1">
        <v>0.08</v>
      </c>
      <c r="R39" s="5">
        <v>3.89</v>
      </c>
      <c r="U39" t="s">
        <v>72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2.1209190267459919</v>
      </c>
      <c r="H40" s="10">
        <f t="shared" si="6"/>
        <v>-7.1559557880250564</v>
      </c>
      <c r="I40">
        <f t="shared" si="2"/>
        <v>-57.247646304200451</v>
      </c>
      <c r="K40">
        <f t="shared" si="3"/>
        <v>-7.1664657728249139</v>
      </c>
      <c r="M40">
        <f t="shared" si="4"/>
        <v>-7.1664657728249139</v>
      </c>
      <c r="N40" s="13">
        <f t="shared" si="5"/>
        <v>1.1045978049323656E-4</v>
      </c>
      <c r="O40" s="13">
        <v>1</v>
      </c>
      <c r="Q40" s="1">
        <v>7.4999999999999997E-2</v>
      </c>
      <c r="R40" s="5">
        <v>3.7347440000000001</v>
      </c>
      <c r="T40" t="s">
        <v>80</v>
      </c>
      <c r="U40" t="s">
        <v>97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2.1329653726396782</v>
      </c>
      <c r="H41" s="10">
        <f t="shared" si="6"/>
        <v>-7.3580838742045014</v>
      </c>
      <c r="I41">
        <f t="shared" si="2"/>
        <v>-58.864670993636011</v>
      </c>
      <c r="K41">
        <f t="shared" si="3"/>
        <v>-7.375473521084853</v>
      </c>
      <c r="M41">
        <f t="shared" si="4"/>
        <v>-7.375473521084853</v>
      </c>
      <c r="N41" s="13">
        <f t="shared" si="5"/>
        <v>3.0239981862332236E-4</v>
      </c>
      <c r="O41" s="13">
        <v>1</v>
      </c>
      <c r="Q41" s="1">
        <v>7.0000000000000007E-2</v>
      </c>
      <c r="R41" s="5">
        <v>3.58</v>
      </c>
      <c r="S41" t="s">
        <v>71</v>
      </c>
      <c r="T41" t="s">
        <v>80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2.1450117185333646</v>
      </c>
      <c r="H42" s="10">
        <f t="shared" si="6"/>
        <v>-7.5489522716211219</v>
      </c>
      <c r="I42">
        <f t="shared" si="2"/>
        <v>-60.391618172968975</v>
      </c>
      <c r="K42">
        <f t="shared" si="3"/>
        <v>-7.572135104177093</v>
      </c>
      <c r="M42">
        <f t="shared" si="4"/>
        <v>-7.572135104177093</v>
      </c>
      <c r="N42" s="13">
        <f t="shared" si="5"/>
        <v>5.3744372531819306E-4</v>
      </c>
      <c r="O42" s="13">
        <v>1</v>
      </c>
      <c r="Q42" s="1">
        <v>6.5000000000000002E-2</v>
      </c>
      <c r="R42" s="5">
        <v>3.4196749999999998</v>
      </c>
      <c r="U42" t="s">
        <v>96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2.1570580644270509</v>
      </c>
      <c r="H43" s="10">
        <f t="shared" si="6"/>
        <v>-7.7289522544617846</v>
      </c>
      <c r="I43">
        <f t="shared" si="2"/>
        <v>-61.831618035694277</v>
      </c>
      <c r="K43">
        <f t="shared" si="3"/>
        <v>-7.7569349374379861</v>
      </c>
      <c r="M43">
        <f t="shared" si="4"/>
        <v>-7.7569349374379861</v>
      </c>
      <c r="N43" s="13">
        <f t="shared" si="5"/>
        <v>7.8303054654659974E-4</v>
      </c>
      <c r="O43" s="13">
        <v>1</v>
      </c>
      <c r="Q43" s="1">
        <v>0.06</v>
      </c>
      <c r="R43" s="5">
        <v>3.26</v>
      </c>
      <c r="T43" t="s">
        <v>81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2.1691044103207373</v>
      </c>
      <c r="H44" s="10">
        <f t="shared" si="6"/>
        <v>-7.8984632175776603</v>
      </c>
      <c r="I44">
        <f t="shared" si="2"/>
        <v>-63.187705740621283</v>
      </c>
      <c r="K44">
        <f t="shared" si="3"/>
        <v>-7.9303396091925862</v>
      </c>
      <c r="M44">
        <f t="shared" si="4"/>
        <v>-7.9303396091925862</v>
      </c>
      <c r="N44" s="13">
        <f t="shared" si="5"/>
        <v>1.0161043423881143E-3</v>
      </c>
      <c r="O44" s="13">
        <v>1</v>
      </c>
      <c r="Q44" s="1">
        <v>5.5E-2</v>
      </c>
      <c r="R44" s="5">
        <v>3.1070509999999998</v>
      </c>
      <c r="T44" t="s">
        <v>72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2.1811507562144237</v>
      </c>
      <c r="H45" s="10">
        <f t="shared" si="6"/>
        <v>-8.0578530155007737</v>
      </c>
      <c r="I45">
        <f t="shared" si="2"/>
        <v>-64.46282412400619</v>
      </c>
      <c r="K45">
        <f t="shared" si="3"/>
        <v>-8.0927985460230794</v>
      </c>
      <c r="M45">
        <f t="shared" si="4"/>
        <v>-8.0927985460230794</v>
      </c>
      <c r="N45" s="13">
        <f t="shared" si="5"/>
        <v>1.2211901034853954E-3</v>
      </c>
      <c r="O45" s="13">
        <v>1</v>
      </c>
      <c r="Q45" s="1">
        <v>0.05</v>
      </c>
      <c r="R45" s="5">
        <v>2.95</v>
      </c>
      <c r="S45" t="s">
        <v>73</v>
      </c>
      <c r="U45" t="s">
        <v>92</v>
      </c>
      <c r="V45" t="s">
        <v>85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2.19319710210811</v>
      </c>
      <c r="H46" s="10">
        <f t="shared" si="6"/>
        <v>-8.2074782921351606</v>
      </c>
      <c r="I46">
        <f t="shared" si="2"/>
        <v>-65.659826337081284</v>
      </c>
      <c r="K46">
        <f t="shared" si="3"/>
        <v>-8.2447446522809784</v>
      </c>
      <c r="M46">
        <f t="shared" si="4"/>
        <v>-8.2447446522809784</v>
      </c>
      <c r="N46" s="13">
        <f t="shared" si="5"/>
        <v>1.3887815985178015E-3</v>
      </c>
      <c r="O46" s="13">
        <v>1</v>
      </c>
      <c r="Q46" s="1">
        <v>4.4999999999999998E-2</v>
      </c>
      <c r="R46" s="5">
        <v>2.7951359999999998</v>
      </c>
      <c r="T46" t="s">
        <v>82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2.2052434480017959</v>
      </c>
      <c r="H47" s="10">
        <f t="shared" si="6"/>
        <v>-8.3476848013724023</v>
      </c>
      <c r="I47">
        <f t="shared" si="2"/>
        <v>-66.781478410979219</v>
      </c>
      <c r="K47">
        <f t="shared" si="3"/>
        <v>-8.3865949248796703</v>
      </c>
      <c r="M47">
        <f t="shared" si="4"/>
        <v>-8.3865949248796703</v>
      </c>
      <c r="N47" s="13">
        <f t="shared" si="5"/>
        <v>1.5139977113508474E-3</v>
      </c>
      <c r="O47" s="13">
        <v>1</v>
      </c>
      <c r="Q47" s="1">
        <v>0.04</v>
      </c>
      <c r="R47" s="5">
        <v>2.64</v>
      </c>
      <c r="T47" t="s">
        <v>82</v>
      </c>
      <c r="U47" t="s">
        <v>93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2.2172897938954832</v>
      </c>
      <c r="H48" s="10">
        <f t="shared" si="6"/>
        <v>-8.4788077188748883</v>
      </c>
      <c r="I48">
        <f t="shared" si="2"/>
        <v>-67.830461750999106</v>
      </c>
      <c r="K48">
        <f t="shared" si="3"/>
        <v>-8.5187510443616716</v>
      </c>
      <c r="M48">
        <f t="shared" si="4"/>
        <v>-8.5187510443616716</v>
      </c>
      <c r="N48" s="13">
        <f t="shared" si="5"/>
        <v>1.5954692509431176E-3</v>
      </c>
      <c r="O48" s="13">
        <v>1</v>
      </c>
      <c r="Q48" s="1">
        <v>3.5000000000000003E-2</v>
      </c>
      <c r="R48" s="5">
        <v>2.4810439999999998</v>
      </c>
      <c r="U48" t="s">
        <v>88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2.2293361397891691</v>
      </c>
      <c r="H49" s="10">
        <f t="shared" si="6"/>
        <v>-8.6011719452636193</v>
      </c>
      <c r="I49">
        <f t="shared" si="2"/>
        <v>-68.809375562108954</v>
      </c>
      <c r="K49">
        <f t="shared" si="3"/>
        <v>-8.6415999431922828</v>
      </c>
      <c r="M49">
        <f t="shared" si="4"/>
        <v>-8.6415999431922828</v>
      </c>
      <c r="N49" s="13">
        <f t="shared" si="5"/>
        <v>1.6344230165200181E-3</v>
      </c>
      <c r="O49" s="13">
        <v>1</v>
      </c>
      <c r="Q49" s="1">
        <v>0.03</v>
      </c>
      <c r="R49" s="5">
        <v>2.3199999999999998</v>
      </c>
      <c r="T49" t="s">
        <v>83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2.2413824856828555</v>
      </c>
      <c r="H50" s="10">
        <f t="shared" si="6"/>
        <v>-8.7150924009413693</v>
      </c>
      <c r="I50">
        <f t="shared" si="2"/>
        <v>-69.720739207530954</v>
      </c>
      <c r="K50">
        <f t="shared" si="3"/>
        <v>-8.7555143521932521</v>
      </c>
      <c r="M50">
        <f t="shared" si="4"/>
        <v>-8.7555143521932521</v>
      </c>
      <c r="N50" s="13">
        <f t="shared" si="5"/>
        <v>1.6339341430095943E-3</v>
      </c>
      <c r="O50" s="13">
        <v>1</v>
      </c>
      <c r="Q50" s="1">
        <v>2.5000000000000001E-2</v>
      </c>
      <c r="R50" s="5">
        <v>2.159411</v>
      </c>
      <c r="U50" t="s">
        <v>87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2.2534288315765418</v>
      </c>
      <c r="H51" s="10">
        <f t="shared" si="6"/>
        <v>-8.8208743127756826</v>
      </c>
      <c r="I51">
        <f t="shared" si="2"/>
        <v>-70.566994502205461</v>
      </c>
      <c r="K51">
        <f t="shared" si="3"/>
        <v>-8.8608533259908846</v>
      </c>
      <c r="M51">
        <f t="shared" si="4"/>
        <v>-8.8608533259908846</v>
      </c>
      <c r="N51" s="13">
        <f t="shared" si="5"/>
        <v>1.5983214976612987E-3</v>
      </c>
      <c r="O51" s="13">
        <v>1</v>
      </c>
      <c r="Q51" s="1">
        <v>0.02</v>
      </c>
      <c r="R51" s="5">
        <v>1.99</v>
      </c>
      <c r="T51" t="s">
        <v>77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2.2654751774702282</v>
      </c>
      <c r="H52" s="10">
        <f t="shared" si="6"/>
        <v>-8.9188134928605312</v>
      </c>
      <c r="I52">
        <f t="shared" si="2"/>
        <v>-71.350507942884249</v>
      </c>
      <c r="K52">
        <f t="shared" si="3"/>
        <v>-8.9579627483176587</v>
      </c>
      <c r="M52">
        <f t="shared" si="4"/>
        <v>-8.9579627483176587</v>
      </c>
      <c r="N52" s="13">
        <f t="shared" si="5"/>
        <v>1.5326642028474313E-3</v>
      </c>
      <c r="O52" s="13">
        <v>1</v>
      </c>
      <c r="Q52" s="1">
        <v>1.4999999999999999E-2</v>
      </c>
      <c r="R52" s="5">
        <v>1.818065</v>
      </c>
      <c r="T52" t="s">
        <v>71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2.2775215233639146</v>
      </c>
      <c r="H53" s="10">
        <f t="shared" si="6"/>
        <v>-9.0091966095695586</v>
      </c>
      <c r="I53">
        <f t="shared" si="2"/>
        <v>-72.073572876556469</v>
      </c>
      <c r="K53">
        <f t="shared" si="3"/>
        <v>-9.047175817971322</v>
      </c>
      <c r="M53">
        <f t="shared" si="4"/>
        <v>-9.047175817971322</v>
      </c>
      <c r="N53" s="13">
        <f t="shared" si="5"/>
        <v>1.4424202708245746E-3</v>
      </c>
      <c r="O53" s="13">
        <v>1</v>
      </c>
      <c r="Q53" s="1">
        <v>0.01</v>
      </c>
      <c r="R53" s="5">
        <v>1.63</v>
      </c>
      <c r="T53" t="s">
        <v>78</v>
      </c>
      <c r="U53" t="s">
        <v>89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2.2895678692576005</v>
      </c>
      <c r="H54" s="10">
        <f t="shared" si="6"/>
        <v>-9.0923014511082947</v>
      </c>
      <c r="I54">
        <f t="shared" si="2"/>
        <v>-72.738411608866357</v>
      </c>
      <c r="K54">
        <f t="shared" si="3"/>
        <v>-9.1288135162021895</v>
      </c>
      <c r="M54">
        <f t="shared" si="4"/>
        <v>-9.1288135162021895</v>
      </c>
      <c r="N54" s="13">
        <f t="shared" si="5"/>
        <v>1.3331308974208124E-3</v>
      </c>
      <c r="O54" s="13">
        <v>1</v>
      </c>
      <c r="Q54" s="1">
        <v>5.0000000000000001E-3</v>
      </c>
      <c r="R54" s="5">
        <v>1.41</v>
      </c>
      <c r="T54" t="s">
        <v>76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2.3016142151512868</v>
      </c>
      <c r="H55" s="10">
        <f t="shared" si="6"/>
        <v>-9.1683971817672489</v>
      </c>
      <c r="I55">
        <f t="shared" si="2"/>
        <v>-73.347177454137992</v>
      </c>
      <c r="K55">
        <f t="shared" si="3"/>
        <v>-9.2031850562677704</v>
      </c>
      <c r="M55">
        <f t="shared" si="4"/>
        <v>-9.2031850562677704</v>
      </c>
      <c r="N55" s="13">
        <f t="shared" si="5"/>
        <v>1.2101962122640308E-3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2.3136605610449732</v>
      </c>
      <c r="H56" s="10">
        <f t="shared" si="6"/>
        <v>-9.2377445910724951</v>
      </c>
      <c r="I56">
        <f t="shared" si="2"/>
        <v>-73.901956728579961</v>
      </c>
      <c r="K56">
        <f t="shared" si="3"/>
        <v>-9.2705883158630513</v>
      </c>
      <c r="M56">
        <f t="shared" si="4"/>
        <v>-9.2705883158630513</v>
      </c>
      <c r="N56" s="13">
        <f t="shared" si="5"/>
        <v>1.0787102581177955E-3</v>
      </c>
      <c r="O56" s="13">
        <v>1</v>
      </c>
      <c r="Q56" t="s">
        <v>70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2.3257069069386596</v>
      </c>
      <c r="H57" s="10">
        <f t="shared" si="6"/>
        <v>-9.3005963360251229</v>
      </c>
      <c r="I57">
        <f t="shared" si="2"/>
        <v>-74.404770688200983</v>
      </c>
      <c r="K57">
        <f t="shared" si="3"/>
        <v>-9.3313102531059151</v>
      </c>
      <c r="M57">
        <f t="shared" si="4"/>
        <v>-9.3313102531059151</v>
      </c>
      <c r="N57" s="13">
        <f t="shared" si="5"/>
        <v>9.4334470244577802E-4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2.3377532528323459</v>
      </c>
      <c r="H58" s="10">
        <f t="shared" si="6"/>
        <v>-9.3571971766159816</v>
      </c>
      <c r="I58">
        <f t="shared" si="2"/>
        <v>-74.857577412927853</v>
      </c>
      <c r="K58">
        <f t="shared" si="3"/>
        <v>-9.3856273067289706</v>
      </c>
      <c r="M58">
        <f t="shared" si="4"/>
        <v>-9.3856273067289706</v>
      </c>
      <c r="N58" s="13">
        <f t="shared" si="5"/>
        <v>8.0827229824148421E-4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2.3497995987260323</v>
      </c>
      <c r="H59" s="10">
        <f t="shared" si="6"/>
        <v>-9.4077842047971298</v>
      </c>
      <c r="I59">
        <f t="shared" si="2"/>
        <v>-75.262273638377039</v>
      </c>
      <c r="K59">
        <f t="shared" si="3"/>
        <v>-9.4338057811024925</v>
      </c>
      <c r="M59">
        <f t="shared" si="4"/>
        <v>-9.4338057811024925</v>
      </c>
      <c r="N59" s="13">
        <f t="shared" si="5"/>
        <v>6.7712243341580905E-4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2.3618459446197186</v>
      </c>
      <c r="H60" s="10">
        <f t="shared" si="6"/>
        <v>-9.4525870670866965</v>
      </c>
      <c r="I60">
        <f t="shared" si="2"/>
        <v>-75.620696536693572</v>
      </c>
      <c r="K60">
        <f t="shared" si="3"/>
        <v>-9.4761022166873268</v>
      </c>
      <c r="M60">
        <f t="shared" si="4"/>
        <v>-9.4761022166873268</v>
      </c>
      <c r="N60" s="13">
        <f t="shared" si="5"/>
        <v>5.529622607400224E-4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2.373892290513405</v>
      </c>
      <c r="H61" s="10">
        <f t="shared" si="6"/>
        <v>-9.491828180979125</v>
      </c>
      <c r="I61">
        <f t="shared" si="2"/>
        <v>-75.934625447833</v>
      </c>
      <c r="K61">
        <f t="shared" si="3"/>
        <v>-9.5127637464924213</v>
      </c>
      <c r="M61">
        <f t="shared" si="4"/>
        <v>-9.5127637464924213</v>
      </c>
      <c r="N61" s="13">
        <f t="shared" si="5"/>
        <v>4.3829790336152299E-4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2.3859386364070914</v>
      </c>
      <c r="H62" s="10">
        <f t="shared" si="6"/>
        <v>-9.5257229453282957</v>
      </c>
      <c r="I62">
        <f t="shared" si="2"/>
        <v>-76.205783562626365</v>
      </c>
      <c r="K62">
        <f t="shared" si="3"/>
        <v>-9.5440284390877004</v>
      </c>
      <c r="M62">
        <f t="shared" si="4"/>
        <v>-9.5440284390877004</v>
      </c>
      <c r="N62" s="13">
        <f t="shared" si="5"/>
        <v>3.3509110177560485E-4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2.3979849823007773</v>
      </c>
      <c r="H63" s="10">
        <f t="shared" si="6"/>
        <v>-9.5544799448665465</v>
      </c>
      <c r="I63">
        <f t="shared" si="2"/>
        <v>-76.435839558932372</v>
      </c>
      <c r="K63">
        <f t="shared" si="3"/>
        <v>-9.5701256287007723</v>
      </c>
      <c r="M63">
        <f t="shared" si="4"/>
        <v>-9.5701256287007723</v>
      </c>
      <c r="N63" s="13">
        <f t="shared" si="5"/>
        <v>2.447874226405552E-4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2.4100313281944636</v>
      </c>
      <c r="H64" s="10">
        <f t="shared" si="6"/>
        <v>-9.578301149018305</v>
      </c>
      <c r="I64">
        <f t="shared" si="2"/>
        <v>-76.62640919214644</v>
      </c>
      <c r="K64">
        <f t="shared" si="3"/>
        <v>-9.5912762329043861</v>
      </c>
      <c r="M64">
        <f t="shared" si="4"/>
        <v>-9.5912762329043861</v>
      </c>
      <c r="N64" s="13">
        <f t="shared" si="5"/>
        <v>1.6835280185084275E-4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2.42207767408815</v>
      </c>
      <c r="H65" s="10">
        <f t="shared" si="6"/>
        <v>-9.5973821051629251</v>
      </c>
      <c r="I65">
        <f t="shared" si="2"/>
        <v>-76.779056841303401</v>
      </c>
      <c r="K65">
        <f t="shared" si="3"/>
        <v>-9.6076930583807076</v>
      </c>
      <c r="M65">
        <f t="shared" si="4"/>
        <v>-9.6076930583807076</v>
      </c>
      <c r="N65" s="13">
        <f t="shared" si="5"/>
        <v>1.0631575625929983E-4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2.4341240199818364</v>
      </c>
      <c r="H66" s="10">
        <f t="shared" si="6"/>
        <v>-9.6119121264970708</v>
      </c>
      <c r="I66">
        <f t="shared" si="2"/>
        <v>-76.895297011976567</v>
      </c>
      <c r="K66">
        <f t="shared" si="3"/>
        <v>-9.6195810952288614</v>
      </c>
      <c r="M66">
        <f t="shared" si="4"/>
        <v>-9.6195810952288614</v>
      </c>
      <c r="N66" s="13">
        <f t="shared" si="5"/>
        <v>5.8813081409181473E-5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2.4461703658755227</v>
      </c>
      <c r="H67" s="10">
        <f t="shared" si="6"/>
        <v>-9.6220744746431848</v>
      </c>
      <c r="I67">
        <f t="shared" si="2"/>
        <v>-76.976595797145478</v>
      </c>
      <c r="K67">
        <f t="shared" si="3"/>
        <v>-9.627137800263144</v>
      </c>
      <c r="M67">
        <f t="shared" si="4"/>
        <v>-9.627137800263144</v>
      </c>
      <c r="N67" s="13">
        <f t="shared" si="5"/>
        <v>2.5637266333735806E-5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2.4582167117692086</v>
      </c>
      <c r="H68" s="10">
        <f t="shared" si="6"/>
        <v>-9.6280465371465933</v>
      </c>
      <c r="I68">
        <f t="shared" si="2"/>
        <v>-77.024372297172746</v>
      </c>
      <c r="K68">
        <f t="shared" si="3"/>
        <v>-9.6305533697311763</v>
      </c>
      <c r="M68">
        <f t="shared" si="4"/>
        <v>-9.6305533697311763</v>
      </c>
      <c r="N68" s="13">
        <f t="shared" si="5"/>
        <v>6.2842096071268436E-2</v>
      </c>
      <c r="O68" s="13">
        <v>10000</v>
      </c>
    </row>
    <row r="69" spans="3:16" x14ac:dyDescent="0.4">
      <c r="C69" s="51" t="s">
        <v>44</v>
      </c>
      <c r="D69" s="52">
        <v>0</v>
      </c>
      <c r="E69" s="53">
        <f t="shared" si="0"/>
        <v>-1</v>
      </c>
      <c r="F69" s="51"/>
      <c r="G69" s="51">
        <f t="shared" si="1"/>
        <v>2.4702630576628946</v>
      </c>
      <c r="H69" s="54">
        <f t="shared" si="6"/>
        <v>-9.6300000000000008</v>
      </c>
      <c r="I69" s="51">
        <f t="shared" si="2"/>
        <v>-77.040000000000006</v>
      </c>
      <c r="J69" s="51"/>
      <c r="K69">
        <f t="shared" si="3"/>
        <v>-9.6300110018638474</v>
      </c>
      <c r="M69">
        <f t="shared" si="4"/>
        <v>-9.6300110018638474</v>
      </c>
      <c r="N69" s="55">
        <f t="shared" si="5"/>
        <v>1.2104100809947254E-6</v>
      </c>
      <c r="O69" s="55">
        <v>10000</v>
      </c>
      <c r="P69" s="51" t="s">
        <v>45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2.4823094035565809</v>
      </c>
      <c r="H70" s="10">
        <f t="shared" si="6"/>
        <v>-9.6281010153305662</v>
      </c>
      <c r="I70">
        <f t="shared" si="2"/>
        <v>-77.024808122644529</v>
      </c>
      <c r="K70">
        <f t="shared" si="3"/>
        <v>-9.6256871496521956</v>
      </c>
      <c r="M70">
        <f t="shared" si="4"/>
        <v>-9.6256871496521956</v>
      </c>
      <c r="N70" s="13">
        <f t="shared" si="5"/>
        <v>5.8267475132152746E-2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2.4943557494502673</v>
      </c>
      <c r="H71" s="10">
        <f t="shared" si="6"/>
        <v>-9.6225103643810233</v>
      </c>
      <c r="I71">
        <f t="shared" si="2"/>
        <v>-76.980082915048186</v>
      </c>
      <c r="K71">
        <f t="shared" si="3"/>
        <v>-9.6177517642304551</v>
      </c>
      <c r="M71">
        <f t="shared" si="4"/>
        <v>-9.6177517642304551</v>
      </c>
      <c r="N71" s="13">
        <f t="shared" si="5"/>
        <v>2.2644275392987418E-5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2.5064020953439536</v>
      </c>
      <c r="H72" s="10">
        <f t="shared" si="6"/>
        <v>-9.6133836159129107</v>
      </c>
      <c r="I72">
        <f t="shared" si="2"/>
        <v>-76.907068927303285</v>
      </c>
      <c r="K72">
        <f t="shared" si="3"/>
        <v>-9.6063685292291758</v>
      </c>
      <c r="M72">
        <f t="shared" si="4"/>
        <v>-9.6063685292291758</v>
      </c>
      <c r="N72" s="13">
        <f t="shared" si="5"/>
        <v>4.9211441180314016E-5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2.51844844123764</v>
      </c>
      <c r="H73" s="10">
        <f t="shared" si="6"/>
        <v>-9.600871280156559</v>
      </c>
      <c r="I73">
        <f t="shared" si="2"/>
        <v>-76.806970241252472</v>
      </c>
      <c r="K73">
        <f t="shared" si="3"/>
        <v>-9.5916950864475261</v>
      </c>
      <c r="M73">
        <f t="shared" si="4"/>
        <v>-9.5916950864475261</v>
      </c>
      <c r="N73" s="13">
        <f t="shared" si="5"/>
        <v>8.4202530985694735E-5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2.5304947871313259</v>
      </c>
      <c r="H74" s="10">
        <f t="shared" si="6"/>
        <v>-9.5851189584291276</v>
      </c>
      <c r="I74">
        <f t="shared" si="2"/>
        <v>-76.680951667433021</v>
      </c>
      <c r="K74">
        <f t="shared" si="3"/>
        <v>-9.5738832531800746</v>
      </c>
      <c r="M74">
        <f t="shared" si="4"/>
        <v>-9.5738832531800746</v>
      </c>
      <c r="N74" s="13">
        <f t="shared" si="5"/>
        <v>1.2624107244359805E-4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2.5425411330250123</v>
      </c>
      <c r="H75" s="10">
        <f t="shared" si="6"/>
        <v>-9.5662674885388039</v>
      </c>
      <c r="I75">
        <f t="shared" si="2"/>
        <v>-76.530139908310431</v>
      </c>
      <c r="K75">
        <f t="shared" si="3"/>
        <v>-9.5530792315195665</v>
      </c>
      <c r="M75">
        <f t="shared" si="4"/>
        <v>-9.5530792315195665</v>
      </c>
      <c r="N75" s="13">
        <f t="shared" si="5"/>
        <v>1.7393012320546524E-4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2.5545874789186986</v>
      </c>
      <c r="H76" s="10">
        <f t="shared" si="6"/>
        <v>-9.5444530860901295</v>
      </c>
      <c r="I76">
        <f t="shared" si="2"/>
        <v>-76.355624688721036</v>
      </c>
      <c r="K76">
        <f t="shared" si="3"/>
        <v>-9.529423809944598</v>
      </c>
      <c r="M76">
        <f t="shared" si="4"/>
        <v>-9.529423809944598</v>
      </c>
      <c r="N76" s="13">
        <f t="shared" si="5"/>
        <v>2.2587914145864253E-4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2.566633824812385</v>
      </c>
      <c r="H77" s="10">
        <f t="shared" si="6"/>
        <v>-9.5198074818023173</v>
      </c>
      <c r="I77">
        <f t="shared" si="2"/>
        <v>-76.158459854418538</v>
      </c>
      <c r="K77">
        <f t="shared" si="3"/>
        <v>-9.5030525574884699</v>
      </c>
      <c r="M77">
        <f t="shared" si="4"/>
        <v>-9.5030525574884699</v>
      </c>
      <c r="N77" s="13">
        <f t="shared" si="5"/>
        <v>2.8072748876275465E-4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2.5786801707060714</v>
      </c>
      <c r="H78" s="10">
        <f t="shared" si="6"/>
        <v>-9.4924580549495126</v>
      </c>
      <c r="I78">
        <f t="shared" si="2"/>
        <v>-75.9396644395961</v>
      </c>
      <c r="K78">
        <f t="shared" si="3"/>
        <v>-9.4740960107737937</v>
      </c>
      <c r="M78">
        <f t="shared" si="4"/>
        <v>-9.4740960107737937</v>
      </c>
      <c r="N78" s="13">
        <f t="shared" si="5"/>
        <v>3.3716466631105054E-4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2.5907265165997577</v>
      </c>
      <c r="H79" s="10">
        <f t="shared" si="6"/>
        <v>-9.4625279630289594</v>
      </c>
      <c r="I79">
        <f t="shared" si="2"/>
        <v>-75.700223704231675</v>
      </c>
      <c r="K79">
        <f t="shared" si="3"/>
        <v>-9.4426798541859096</v>
      </c>
      <c r="M79">
        <f t="shared" si="4"/>
        <v>-9.4426798541859096</v>
      </c>
      <c r="N79" s="13">
        <f t="shared" si="5"/>
        <v>3.9394742464555056E-4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2.6027728624934441</v>
      </c>
      <c r="H80" s="10">
        <f t="shared" si="6"/>
        <v>-9.4301362677603073</v>
      </c>
      <c r="I80">
        <f t="shared" si="2"/>
        <v>-75.441090142082459</v>
      </c>
      <c r="K80">
        <f t="shared" si="3"/>
        <v>-9.4089250934475306</v>
      </c>
      <c r="M80">
        <f t="shared" si="4"/>
        <v>-9.4089250934475306</v>
      </c>
      <c r="N80" s="13">
        <f t="shared" si="5"/>
        <v>4.4991391572700017E-4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2.6148192083871304</v>
      </c>
      <c r="H81" s="10">
        <f t="shared" si="6"/>
        <v>-9.3953980575164309</v>
      </c>
      <c r="I81">
        <f t="shared" si="2"/>
        <v>-75.163184460131447</v>
      </c>
      <c r="K81">
        <f t="shared" si="3"/>
        <v>-9.3729482228461514</v>
      </c>
      <c r="M81">
        <f t="shared" si="4"/>
        <v>-9.3729482228461514</v>
      </c>
      <c r="N81" s="13">
        <f t="shared" si="5"/>
        <v>5.039950767228835E-4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2.6268655542808164</v>
      </c>
      <c r="H82" s="10">
        <f t="shared" si="6"/>
        <v>-9.3584245662835706</v>
      </c>
      <c r="I82">
        <f t="shared" si="2"/>
        <v>-74.867396530268564</v>
      </c>
      <c r="K82">
        <f t="shared" si="3"/>
        <v>-9.3348613863562306</v>
      </c>
      <c r="M82">
        <f t="shared" si="4"/>
        <v>-9.3348613863562306</v>
      </c>
      <c r="N82" s="13">
        <f t="shared" si="5"/>
        <v>5.5522344828819474E-4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si="1"/>
        <v>2.6389119001745027</v>
      </c>
      <c r="H83" s="10">
        <f t="shared" si="6"/>
        <v>-9.3193232892458937</v>
      </c>
      <c r="I83">
        <f t="shared" si="2"/>
        <v>-74.55458631396715</v>
      </c>
      <c r="K83">
        <f t="shared" si="3"/>
        <v>-9.2947725328881035</v>
      </c>
      <c r="M83">
        <f t="shared" si="4"/>
        <v>-9.2947725328881035</v>
      </c>
      <c r="N83" s="13">
        <f t="shared" si="5"/>
        <v>6.027396377395783E-4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ref="G84:G147" si="8">$E$11*(D84/$E$12+1)</f>
        <v>2.6509582460681886</v>
      </c>
      <c r="H84" s="10">
        <f t="shared" si="6"/>
        <v>-9.278198095087058</v>
      </c>
      <c r="I84">
        <f t="shared" ref="I84:I147" si="9">H84*$E$6</f>
        <v>-74.225584760696464</v>
      </c>
      <c r="K84">
        <f t="shared" ref="K84:K147" si="10">$L$9*$L$4*EXP(-$L$7*$O$6*(G84/$O$6-1))+6*$L$4*EXP(-$L$7*$O$6*(2/SQRT(3)*G84/$O$6-1))+12*$L$4*EXP(-$L$7*$O$6*(SQRT(2)*2/SQRT(3)*G84/$O$6-1))+24*$L$4*EXP(-$L$7*$O$6*(SQRT(11)/2*2/SQRT(3)*G84/$O$6-1))+8*$L$4*EXP(-$L$7*$O$6*(2*G84/$O$6-1))-($L$9*$L$6*EXP(-$L$5*$O$6*(G84/$O$6-1))+6*$L$6*EXP(-$L$5*$O$6*(2/SQRT(3)*G84/$O$6-1))+12*$L$6*EXP(-$L$5*$O$6*(SQRT(2)*2/SQRT(3)*G84/$O$6-1))+24*$L$6*EXP(-$L$5*$O$6*(SQRT(11)/2*2/SQRT(3)*G84/$O$6-1))+8*$L$6*EXP(-$L$5*$O$6*(2*G84/$O$6-1)))</f>
        <v>-9.2527855658867999</v>
      </c>
      <c r="M84">
        <f t="shared" ref="M84:M147" si="11">$L$9*$O$4*EXP(-$O$8*$O$6*(G84/$O$6-1))+6*$O$4*EXP(-$O$8*$O$6*(2/SQRT(3)*G84/$O$6-1))+12*$O$4*EXP(-$O$8*$O$6*(SQRT(2)*2/SQRT(3)*G84/$O$6-1))+24*$O$4*EXP(-$O$8*$O$6*(SQRT(11)/2*2/SQRT(3)*G84/$O$6-1))+8*$O$4*EXP(-$O$8*$O$6*(2*G84/$O$6-1))-($L$9*$O$7*EXP(-$O$5*$O$6*(G84/$O$6-1))+6*$O$7*EXP(-$O$5*$O$6*(2/SQRT(3)*G84/$O$6-1))+12*$O$7*EXP(-$O$5*$O$6*(SQRT(2)*2/SQRT(3)*G84/$O$6-1))+24*$O$7*EXP(-$O$5*$O$6*(SQRT(11)/2*2/SQRT(3)*G84/$O$6-1))+8*$O$7*EXP(-$O$5*$O$6*(2*G84/$O$6-1)))</f>
        <v>-9.2527855658867999</v>
      </c>
      <c r="N84" s="13">
        <f t="shared" ref="N84:N147" si="12">(M84-H84)^2*O84</f>
        <v>6.4579664035396801E-4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2.663004591961875</v>
      </c>
      <c r="H85" s="10">
        <f t="shared" ref="H85:H148" si="13">-(-$B$4)*(1+D85+$E$5*D85^3)*EXP(-D85)</f>
        <v>-9.235149335098944</v>
      </c>
      <c r="I85">
        <f t="shared" si="9"/>
        <v>-73.881194680791552</v>
      </c>
      <c r="K85">
        <f t="shared" si="10"/>
        <v>-9.2090004874946061</v>
      </c>
      <c r="M85">
        <f t="shared" si="11"/>
        <v>-9.2090004874946061</v>
      </c>
      <c r="N85" s="13">
        <f t="shared" si="12"/>
        <v>6.8376223103488727E-4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2.6750509378555614</v>
      </c>
      <c r="H86" s="10">
        <f t="shared" si="13"/>
        <v>-9.1902739491852259</v>
      </c>
      <c r="I86">
        <f t="shared" si="9"/>
        <v>-73.522191593481807</v>
      </c>
      <c r="K86">
        <f t="shared" si="10"/>
        <v>-9.1635135374833236</v>
      </c>
      <c r="M86">
        <f t="shared" si="11"/>
        <v>-9.1635135374833236</v>
      </c>
      <c r="N86" s="13">
        <f t="shared" si="12"/>
        <v>7.1611963445530652E-4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2.6870972837492477</v>
      </c>
      <c r="H87" s="10">
        <f t="shared" si="13"/>
        <v>-9.1436655688451332</v>
      </c>
      <c r="I87">
        <f t="shared" si="9"/>
        <v>-73.149324550761065</v>
      </c>
      <c r="K87">
        <f t="shared" si="10"/>
        <v>-9.1164173271534725</v>
      </c>
      <c r="M87">
        <f t="shared" si="11"/>
        <v>-9.1164173271534725</v>
      </c>
      <c r="N87" s="13">
        <f t="shared" si="12"/>
        <v>7.4246667528715226E-4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2.6991436296429341</v>
      </c>
      <c r="H88" s="10">
        <f t="shared" si="13"/>
        <v>-9.0954146172205164</v>
      </c>
      <c r="I88">
        <f t="shared" si="9"/>
        <v>-72.763316937764131</v>
      </c>
      <c r="K88">
        <f t="shared" si="10"/>
        <v>-9.0678009683904097</v>
      </c>
      <c r="M88">
        <f t="shared" si="11"/>
        <v>-9.0678009683904097</v>
      </c>
      <c r="N88" s="13">
        <f t="shared" si="12"/>
        <v>7.6251360171244987E-4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2.7111899755366204</v>
      </c>
      <c r="H89" s="10">
        <f t="shared" si="13"/>
        <v>-9.0456084062870072</v>
      </c>
      <c r="I89">
        <f t="shared" si="9"/>
        <v>-72.364867250296058</v>
      </c>
      <c r="K89">
        <f t="shared" si="10"/>
        <v>-9.0177501980594919</v>
      </c>
      <c r="M89">
        <f t="shared" si="11"/>
        <v>-9.0177501980594919</v>
      </c>
      <c r="N89" s="13">
        <f t="shared" si="12"/>
        <v>7.7607976564760624E-4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2.7232363214303068</v>
      </c>
      <c r="H90" s="10">
        <f t="shared" si="13"/>
        <v>-8.9943312312679975</v>
      </c>
      <c r="I90">
        <f t="shared" si="9"/>
        <v>-71.95464985014398</v>
      </c>
      <c r="K90">
        <f t="shared" si="10"/>
        <v>-8.9663474979154074</v>
      </c>
      <c r="M90">
        <f t="shared" si="11"/>
        <v>-8.9663474979154074</v>
      </c>
      <c r="N90" s="13">
        <f t="shared" si="12"/>
        <v>7.8308933234886235E-4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2.7352826673239932</v>
      </c>
      <c r="H91" s="10">
        <f t="shared" si="13"/>
        <v>-8.9416644623479744</v>
      </c>
      <c r="I91">
        <f t="shared" si="9"/>
        <v>-71.533315698783795</v>
      </c>
      <c r="K91">
        <f t="shared" si="10"/>
        <v>-8.9136722101940045</v>
      </c>
      <c r="M91">
        <f t="shared" si="11"/>
        <v>-8.9136722101940045</v>
      </c>
      <c r="N91" s="13">
        <f t="shared" si="12"/>
        <v>7.8356618065143497E-4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2.7473290132176795</v>
      </c>
      <c r="H92" s="10">
        <f t="shared" si="13"/>
        <v>-8.8876866337597242</v>
      </c>
      <c r="I92">
        <f t="shared" si="9"/>
        <v>-71.101493070077794</v>
      </c>
      <c r="K92">
        <f t="shared" si="10"/>
        <v>-8.859800649048136</v>
      </c>
      <c r="M92">
        <f t="shared" si="11"/>
        <v>-8.859800649048136</v>
      </c>
      <c r="N92" s="13">
        <f t="shared" si="12"/>
        <v>7.7762814333493121E-4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2.7593753591113659</v>
      </c>
      <c r="H93" s="10">
        <f t="shared" si="13"/>
        <v>-8.8324735303179231</v>
      </c>
      <c r="I93">
        <f t="shared" si="9"/>
        <v>-70.659788242543385</v>
      </c>
      <c r="K93">
        <f t="shared" si="10"/>
        <v>-8.8048062079829101</v>
      </c>
      <c r="M93">
        <f t="shared" si="11"/>
        <v>-8.8048062079829101</v>
      </c>
      <c r="N93" s="13">
        <f t="shared" si="12"/>
        <v>7.6548072518950981E-4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2.7714217050050518</v>
      </c>
      <c r="H94" s="10">
        <f t="shared" si="13"/>
        <v>-8.7760982714696603</v>
      </c>
      <c r="I94">
        <f t="shared" si="9"/>
        <v>-70.208786171757282</v>
      </c>
      <c r="K94">
        <f t="shared" si="10"/>
        <v>-8.7487594634396384</v>
      </c>
      <c r="M94">
        <f t="shared" si="11"/>
        <v>-8.7487594634396384</v>
      </c>
      <c r="N94" s="13">
        <f t="shared" si="12"/>
        <v>7.474104245023881E-4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2.7834680508987382</v>
      </c>
      <c r="H95" s="10">
        <f t="shared" si="13"/>
        <v>-8.7186313929305559</v>
      </c>
      <c r="I95">
        <f t="shared" si="9"/>
        <v>-69.749051143444447</v>
      </c>
      <c r="K95">
        <f t="shared" si="10"/>
        <v>-8.6917282746717959</v>
      </c>
      <c r="M95">
        <f t="shared" si="11"/>
        <v>-8.6917282746717959</v>
      </c>
      <c r="N95" s="13">
        <f t="shared" si="12"/>
        <v>7.2377777204482661E-4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2.7955143967924245</v>
      </c>
      <c r="H96" s="10">
        <f t="shared" si="13"/>
        <v>-8.6601409259733106</v>
      </c>
      <c r="I96">
        <f t="shared" si="9"/>
        <v>-69.281127407786485</v>
      </c>
      <c r="K96">
        <f t="shared" si="10"/>
        <v>-8.6337778800510012</v>
      </c>
      <c r="M96">
        <f t="shared" si="11"/>
        <v>-8.6337778800510012</v>
      </c>
      <c r="N96" s="13">
        <f t="shared" si="12"/>
        <v>6.9501019030179562E-4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2.8075607426861109</v>
      </c>
      <c r="H97" s="10">
        <f t="shared" si="13"/>
        <v>-8.6006924744336324</v>
      </c>
      <c r="I97">
        <f t="shared" si="9"/>
        <v>-68.805539795469059</v>
      </c>
      <c r="K97">
        <f t="shared" si="10"/>
        <v>-8.5749709899353768</v>
      </c>
      <c r="M97">
        <f t="shared" si="11"/>
        <v>-8.5749709899353768</v>
      </c>
      <c r="N97" s="13">
        <f t="shared" si="12"/>
        <v>6.6159476479400422E-4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2.8196070885797972</v>
      </c>
      <c r="H98" s="10">
        <f t="shared" si="13"/>
        <v>-8.5403492894968949</v>
      </c>
      <c r="I98">
        <f t="shared" si="9"/>
        <v>-68.322794315975159</v>
      </c>
      <c r="K98">
        <f t="shared" si="10"/>
        <v>-8.5153678762277565</v>
      </c>
      <c r="M98">
        <f t="shared" si="11"/>
        <v>-8.5153678762277565</v>
      </c>
      <c r="N98" s="13">
        <f t="shared" si="12"/>
        <v>6.2407100892348339E-4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2.8316534344734836</v>
      </c>
      <c r="H99" s="10">
        <f t="shared" si="13"/>
        <v>-8.4791723423270007</v>
      </c>
      <c r="I99">
        <f t="shared" si="9"/>
        <v>-67.833378738616005</v>
      </c>
      <c r="K99">
        <f t="shared" si="10"/>
        <v>-8.4550264587460511</v>
      </c>
      <c r="M99">
        <f t="shared" si="11"/>
        <v>-8.4550264587460511</v>
      </c>
      <c r="N99" s="13">
        <f t="shared" si="12"/>
        <v>5.8302369390477154E-4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2.84369978036717</v>
      </c>
      <c r="H100" s="10">
        <f t="shared" si="13"/>
        <v>-8.4172203945973862</v>
      </c>
      <c r="I100">
        <f t="shared" si="9"/>
        <v>-67.33776315677909</v>
      </c>
      <c r="K100">
        <f t="shared" si="10"/>
        <v>-8.394002388523619</v>
      </c>
      <c r="M100">
        <f t="shared" si="11"/>
        <v>-8.394002388523619</v>
      </c>
      <c r="N100" s="13">
        <f t="shared" si="12"/>
        <v>5.3907580604149188E-4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2.8557461262608563</v>
      </c>
      <c r="H101" s="10">
        <f t="shared" si="13"/>
        <v>-8.3545500669824264</v>
      </c>
      <c r="I101">
        <f t="shared" si="9"/>
        <v>-66.836400535859411</v>
      </c>
      <c r="K101">
        <f t="shared" si="10"/>
        <v>-8.3323491281525897</v>
      </c>
      <c r="M101">
        <f t="shared" si="11"/>
        <v>-8.3323491281525897</v>
      </c>
      <c r="N101" s="13">
        <f t="shared" si="12"/>
        <v>4.9288168492615358E-4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2.8677924721545427</v>
      </c>
      <c r="H102" s="10">
        <f t="shared" si="13"/>
        <v>-8.2912159056659611</v>
      </c>
      <c r="I102">
        <f t="shared" si="9"/>
        <v>-66.329727245327689</v>
      </c>
      <c r="K102">
        <f t="shared" si="10"/>
        <v>-8.2701180292791232</v>
      </c>
      <c r="M102">
        <f t="shared" si="11"/>
        <v>-8.2701180292791232</v>
      </c>
      <c r="N102" s="13">
        <f t="shared" si="12"/>
        <v>4.4512038803429271E-4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2.8798388180482282</v>
      </c>
      <c r="H103" s="10">
        <f t="shared" si="13"/>
        <v>-8.2272704469220947</v>
      </c>
      <c r="I103">
        <f t="shared" si="9"/>
        <v>-65.818163575376758</v>
      </c>
      <c r="K103">
        <f t="shared" si="10"/>
        <v>-8.2073584073550521</v>
      </c>
      <c r="M103">
        <f t="shared" si="11"/>
        <v>-8.2073584073550521</v>
      </c>
      <c r="N103" s="13">
        <f t="shared" si="12"/>
        <v>3.9648931971947337E-4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2.8918851639419145</v>
      </c>
      <c r="H104" s="10">
        <f t="shared" si="13"/>
        <v>-8.1627642798219444</v>
      </c>
      <c r="I104">
        <f t="shared" si="9"/>
        <v>-65.302114238575555</v>
      </c>
      <c r="K104">
        <f t="shared" si="10"/>
        <v>-8.1441176137466265</v>
      </c>
      <c r="M104">
        <f t="shared" si="11"/>
        <v>-8.1441176137466265</v>
      </c>
      <c r="N104" s="13">
        <f t="shared" si="12"/>
        <v>3.4769815572441342E-4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2.9039315098356009</v>
      </c>
      <c r="H105" s="10">
        <f t="shared" si="13"/>
        <v>-8.0977461071185886</v>
      </c>
      <c r="I105">
        <f t="shared" si="9"/>
        <v>-64.781968856948708</v>
      </c>
      <c r="K105">
        <f t="shared" si="10"/>
        <v>-8.0804411052969556</v>
      </c>
      <c r="M105">
        <f t="shared" si="11"/>
        <v>-8.0804411052969556</v>
      </c>
      <c r="N105" s="13">
        <f t="shared" si="12"/>
        <v>2.9946308804672044E-4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2.9159778557292872</v>
      </c>
      <c r="H106" s="10">
        <f t="shared" si="13"/>
        <v>-8.0322628043609772</v>
      </c>
      <c r="I106">
        <f t="shared" si="9"/>
        <v>-64.258102434887817</v>
      </c>
      <c r="K106">
        <f t="shared" si="10"/>
        <v>-8.0163725114353017</v>
      </c>
      <c r="M106">
        <f t="shared" si="11"/>
        <v>-8.0163725114353017</v>
      </c>
      <c r="N106" s="13">
        <f t="shared" si="12"/>
        <v>2.5250140926377134E-4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2.9280242016229736</v>
      </c>
      <c r="H107" s="10">
        <f t="shared" si="13"/>
        <v>-7.9663594772863062</v>
      </c>
      <c r="I107">
        <f t="shared" si="9"/>
        <v>-63.73087581829045</v>
      </c>
      <c r="K107">
        <f t="shared" si="10"/>
        <v>-7.9519536989226021</v>
      </c>
      <c r="M107">
        <f t="shared" si="11"/>
        <v>-7.9519536989226021</v>
      </c>
      <c r="N107" s="13">
        <f t="shared" si="12"/>
        <v>2.0752645026416686E-4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2.94007054751666</v>
      </c>
      <c r="H108" s="10">
        <f t="shared" si="13"/>
        <v>-7.9000795175388685</v>
      </c>
      <c r="I108">
        <f t="shared" si="9"/>
        <v>-63.200636140310948</v>
      </c>
      <c r="K108">
        <f t="shared" si="10"/>
        <v>-7.8872248343193148</v>
      </c>
      <c r="M108">
        <f t="shared" si="11"/>
        <v>-7.8872248343193148</v>
      </c>
      <c r="N108" s="13">
        <f t="shared" si="12"/>
        <v>1.6524288067507655E-4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2.9521168934103463</v>
      </c>
      <c r="H109" s="10">
        <f t="shared" si="13"/>
        <v>-7.8334646567622439</v>
      </c>
      <c r="I109">
        <f t="shared" si="9"/>
        <v>-62.667717254097951</v>
      </c>
      <c r="K109">
        <f t="shared" si="10"/>
        <v>-7.8222244442584126</v>
      </c>
      <c r="M109">
        <f t="shared" si="11"/>
        <v>-7.8222244442584126</v>
      </c>
      <c r="N109" s="13">
        <f t="shared" si="12"/>
        <v>1.2634237713128634E-4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2.9641632393040327</v>
      </c>
      <c r="H110" s="10">
        <f t="shared" si="13"/>
        <v>-7.7665550191102923</v>
      </c>
      <c r="I110">
        <f t="shared" si="9"/>
        <v>-62.132440152882339</v>
      </c>
      <c r="K110">
        <f t="shared" si="10"/>
        <v>-7.7569894736030855</v>
      </c>
      <c r="M110">
        <f t="shared" si="11"/>
        <v>-7.7569894736030855</v>
      </c>
      <c r="N110" s="13">
        <f t="shared" si="12"/>
        <v>9.149966085044392E-5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2.9762095851977191</v>
      </c>
      <c r="H111" s="10">
        <f t="shared" si="13"/>
        <v>-7.6993891722212586</v>
      </c>
      <c r="I111">
        <f t="shared" si="9"/>
        <v>-61.595113377770069</v>
      </c>
      <c r="K111">
        <f t="shared" si="10"/>
        <v>-7.69155534156583</v>
      </c>
      <c r="M111">
        <f t="shared" si="11"/>
        <v>-7.69155534156583</v>
      </c>
      <c r="N111" s="13">
        <f t="shared" si="12"/>
        <v>6.1368902737933545E-5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2.988255931091405</v>
      </c>
      <c r="H112" s="10">
        <f t="shared" si="13"/>
        <v>-7.6320041766980511</v>
      </c>
      <c r="I112">
        <f t="shared" si="9"/>
        <v>-61.056033413584409</v>
      </c>
      <c r="K112">
        <f t="shared" si="10"/>
        <v>-7.6259559958626184</v>
      </c>
      <c r="M112">
        <f t="shared" si="11"/>
        <v>-7.6259559958626184</v>
      </c>
      <c r="N112" s="13">
        <f t="shared" si="12"/>
        <v>3.6580491418095176E-2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3.0003022769850918</v>
      </c>
      <c r="H113" s="10">
        <f t="shared" si="13"/>
        <v>-7.5644356341366272</v>
      </c>
      <c r="I113">
        <f t="shared" si="9"/>
        <v>-60.515485073093018</v>
      </c>
      <c r="K113">
        <f t="shared" si="10"/>
        <v>-7.5602239649730425</v>
      </c>
      <c r="M113">
        <f t="shared" si="11"/>
        <v>-7.5602239649730425</v>
      </c>
      <c r="N113" s="13">
        <f t="shared" si="12"/>
        <v>1.7738157143490502E-2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3.0123486228787777</v>
      </c>
      <c r="H114" s="10">
        <f t="shared" si="13"/>
        <v>-7.4967177337431963</v>
      </c>
      <c r="I114">
        <f t="shared" si="9"/>
        <v>-59.97374186994557</v>
      </c>
      <c r="K114">
        <f t="shared" si="10"/>
        <v>-7.4943904085748043</v>
      </c>
      <c r="M114">
        <f t="shared" si="11"/>
        <v>-7.4943904085748043</v>
      </c>
      <c r="N114" s="13">
        <f t="shared" si="12"/>
        <v>5.4164424394306564E-3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3.0243949687724641</v>
      </c>
      <c r="H115" s="10">
        <f t="shared" si="13"/>
        <v>-7.428883297579957</v>
      </c>
      <c r="I115">
        <f t="shared" si="9"/>
        <v>-59.431066380639656</v>
      </c>
      <c r="K115">
        <f t="shared" si="10"/>
        <v>-7.4284851662180085</v>
      </c>
      <c r="M115">
        <f t="shared" si="11"/>
        <v>-7.4284851662180085</v>
      </c>
      <c r="N115" s="13">
        <f t="shared" si="12"/>
        <v>1.585085813670077E-7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3.0364413146661504</v>
      </c>
      <c r="H116" s="10">
        <f t="shared" si="13"/>
        <v>-7.3609638244779054</v>
      </c>
      <c r="I116">
        <f t="shared" si="9"/>
        <v>-58.887710595823243</v>
      </c>
      <c r="K116">
        <f t="shared" si="10"/>
        <v>-7.3625368043027466</v>
      </c>
      <c r="M116">
        <f t="shared" si="11"/>
        <v>-7.3625368043027466</v>
      </c>
      <c r="N116" s="13">
        <f t="shared" si="12"/>
        <v>2.4742655293573568E-6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3.0484876605598368</v>
      </c>
      <c r="H117" s="10">
        <f t="shared" si="13"/>
        <v>-7.2929895326542189</v>
      </c>
      <c r="I117">
        <f t="shared" si="9"/>
        <v>-58.343916261233751</v>
      </c>
      <c r="K117">
        <f t="shared" si="10"/>
        <v>-7.2965726614205657</v>
      </c>
      <c r="M117">
        <f t="shared" si="11"/>
        <v>-7.2965726614205657</v>
      </c>
      <c r="N117" s="13">
        <f t="shared" si="12"/>
        <v>1.2838811756222015E-5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3.0605340064535231</v>
      </c>
      <c r="H118" s="10">
        <f t="shared" si="13"/>
        <v>-7.22498940107078</v>
      </c>
      <c r="I118">
        <f t="shared" si="9"/>
        <v>-57.79991520856624</v>
      </c>
      <c r="K118">
        <f t="shared" si="10"/>
        <v>-7.2306188921185388</v>
      </c>
      <c r="M118">
        <f t="shared" si="11"/>
        <v>-7.2306188921185388</v>
      </c>
      <c r="N118" s="13">
        <f t="shared" si="12"/>
        <v>3.1691169456796284E-5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3.0725803523472095</v>
      </c>
      <c r="H119" s="10">
        <f t="shared" si="13"/>
        <v>-7.1569912095692558</v>
      </c>
      <c r="I119">
        <f t="shared" si="9"/>
        <v>-57.255929676554047</v>
      </c>
      <c r="K119">
        <f t="shared" si="10"/>
        <v>-7.1647005091422109</v>
      </c>
      <c r="M119">
        <f t="shared" si="11"/>
        <v>-7.1647005091422109</v>
      </c>
      <c r="N119" s="13">
        <f t="shared" si="12"/>
        <v>5.9433299905565305E-5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3.0846266982408959</v>
      </c>
      <c r="H120" s="10">
        <f t="shared" si="13"/>
        <v>-7.0890215778173236</v>
      </c>
      <c r="I120">
        <f t="shared" si="9"/>
        <v>-56.712172622538588</v>
      </c>
      <c r="K120">
        <f t="shared" si="10"/>
        <v>-7.0988414242117601</v>
      </c>
      <c r="M120">
        <f t="shared" si="11"/>
        <v>-7.0988414242117601</v>
      </c>
      <c r="N120" s="13">
        <f t="shared" si="12"/>
        <v>9.6429383210328712E-5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3.0966730441345822</v>
      </c>
      <c r="H121" s="10">
        <f t="shared" si="13"/>
        <v>-7.0211060030996109</v>
      </c>
      <c r="I121">
        <f t="shared" si="9"/>
        <v>-56.168848024796887</v>
      </c>
      <c r="K121">
        <f t="shared" si="10"/>
        <v>-7.033064487383534</v>
      </c>
      <c r="M121">
        <f t="shared" si="11"/>
        <v>-7.033064487383534</v>
      </c>
      <c r="N121" s="13">
        <f t="shared" si="12"/>
        <v>1.4300534636883574E-4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3.1087193900282686</v>
      </c>
      <c r="H122" s="10">
        <f t="shared" si="13"/>
        <v>-6.9532688969859899</v>
      </c>
      <c r="I122">
        <f t="shared" si="9"/>
        <v>-55.626151175887919</v>
      </c>
      <c r="K122">
        <f t="shared" si="10"/>
        <v>-6.9673915250473275</v>
      </c>
      <c r="M122">
        <f t="shared" si="11"/>
        <v>-6.9673915250473275</v>
      </c>
      <c r="N122" s="13">
        <f t="shared" si="12"/>
        <v>1.9944862335887943E-4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3.1207657359219541</v>
      </c>
      <c r="H123" s="10">
        <f t="shared" si="13"/>
        <v>-6.8855336209090598</v>
      </c>
      <c r="I123">
        <f t="shared" si="9"/>
        <v>-55.084268967272479</v>
      </c>
      <c r="K123">
        <f t="shared" si="10"/>
        <v>-6.9018433766077987</v>
      </c>
      <c r="M123">
        <f t="shared" si="11"/>
        <v>-6.9018433766077987</v>
      </c>
      <c r="N123" s="13">
        <f t="shared" si="12"/>
        <v>2.660081309525436E-4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3.1328120818156413</v>
      </c>
      <c r="H124" s="10">
        <f t="shared" si="13"/>
        <v>-6.8179225206816412</v>
      </c>
      <c r="I124">
        <f t="shared" si="9"/>
        <v>-54.543380165453129</v>
      </c>
      <c r="K124">
        <f t="shared" si="10"/>
        <v>-6.8364399298966454</v>
      </c>
      <c r="M124">
        <f t="shared" si="11"/>
        <v>-6.8364399298966454</v>
      </c>
      <c r="N124" s="13">
        <f t="shared" si="12"/>
        <v>3.4289444403592327E-4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3.1448584277093268</v>
      </c>
      <c r="H125" s="10">
        <f t="shared" si="13"/>
        <v>-6.7504569599843984</v>
      </c>
      <c r="I125">
        <f t="shared" si="9"/>
        <v>-54.003655679875187</v>
      </c>
      <c r="K125">
        <f t="shared" si="10"/>
        <v>-6.7712001553605141</v>
      </c>
      <c r="M125">
        <f t="shared" si="11"/>
        <v>-6.7712001553605141</v>
      </c>
      <c r="N125" s="13">
        <f t="shared" si="12"/>
        <v>4.3028015441170717E-4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3.1569047736030131</v>
      </c>
      <c r="H126" s="10">
        <f t="shared" si="13"/>
        <v>-6.6831573528527919</v>
      </c>
      <c r="I126">
        <f t="shared" si="9"/>
        <v>-53.465258822822335</v>
      </c>
      <c r="K126">
        <f t="shared" si="10"/>
        <v>-6.7061421390677811</v>
      </c>
      <c r="M126">
        <f t="shared" si="11"/>
        <v>-6.7061421390677811</v>
      </c>
      <c r="N126" s="13">
        <f t="shared" si="12"/>
        <v>5.2830039734875882E-4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3.1689511194966995</v>
      </c>
      <c r="H127" s="10">
        <f t="shared" si="13"/>
        <v>-6.6160431951917804</v>
      </c>
      <c r="I127">
        <f t="shared" si="9"/>
        <v>-52.928345561534243</v>
      </c>
      <c r="K127">
        <f t="shared" si="10"/>
        <v>-6.6412831145759803</v>
      </c>
      <c r="M127">
        <f t="shared" si="11"/>
        <v>-6.6412831145759803</v>
      </c>
      <c r="N127" s="13">
        <f t="shared" si="12"/>
        <v>6.3705353052090959E-4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3.1809974653903859</v>
      </c>
      <c r="H128" s="10">
        <f t="shared" si="13"/>
        <v>-6.5491330953459306</v>
      </c>
      <c r="I128">
        <f t="shared" si="9"/>
        <v>-52.393064762767445</v>
      </c>
      <c r="K128">
        <f t="shared" si="10"/>
        <v>-6.5766394936999415</v>
      </c>
      <c r="M128">
        <f t="shared" si="11"/>
        <v>-6.5766394936999415</v>
      </c>
      <c r="N128" s="13">
        <f t="shared" si="12"/>
        <v>7.5660195040953458E-4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3.1930438112840722</v>
      </c>
      <c r="H129" s="10">
        <f t="shared" si="13"/>
        <v>-6.4824448037518341</v>
      </c>
      <c r="I129">
        <f t="shared" si="9"/>
        <v>-51.859558430014673</v>
      </c>
      <c r="K129">
        <f t="shared" si="10"/>
        <v>-6.5122268962192589</v>
      </c>
      <c r="M129">
        <f t="shared" si="11"/>
        <v>-6.5122268962192589</v>
      </c>
      <c r="N129" s="13">
        <f t="shared" si="12"/>
        <v>8.8697303173824126E-4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3.2050901571777586</v>
      </c>
      <c r="H130" s="10">
        <f t="shared" si="13"/>
        <v>-6.4159952416989121</v>
      </c>
      <c r="I130">
        <f t="shared" si="9"/>
        <v>-51.327961933591297</v>
      </c>
      <c r="K130">
        <f t="shared" si="10"/>
        <v>-6.4480601785624092</v>
      </c>
      <c r="M130">
        <f t="shared" si="11"/>
        <v>-6.4480601785624092</v>
      </c>
      <c r="N130" s="13">
        <f t="shared" si="12"/>
        <v>1.028160176060055E-3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3.2171365030714449</v>
      </c>
      <c r="H131" s="10">
        <f t="shared" si="13"/>
        <v>-6.3498005292241375</v>
      </c>
      <c r="I131">
        <f t="shared" si="9"/>
        <v>-50.7984042337931</v>
      </c>
      <c r="K131">
        <f t="shared" si="10"/>
        <v>-6.3841534615033009</v>
      </c>
      <c r="M131">
        <f t="shared" si="11"/>
        <v>-6.3841534615033009</v>
      </c>
      <c r="N131" s="13">
        <f t="shared" si="12"/>
        <v>1.180123956176784E-3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3.2291828489651309</v>
      </c>
      <c r="H132" s="10">
        <f t="shared" si="13"/>
        <v>-6.283876012165285</v>
      </c>
      <c r="I132">
        <f t="shared" si="9"/>
        <v>-50.27100809732228</v>
      </c>
      <c r="K132">
        <f t="shared" si="10"/>
        <v>-6.3205201569048732</v>
      </c>
      <c r="M132">
        <f t="shared" si="11"/>
        <v>-6.3205201569048732</v>
      </c>
      <c r="N132" s="13">
        <f t="shared" si="12"/>
        <v>1.3427933436958907E-3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3.2412291948588177</v>
      </c>
      <c r="H133" s="10">
        <f t="shared" si="13"/>
        <v>-6.2182362883968398</v>
      </c>
      <c r="I133">
        <f t="shared" si="9"/>
        <v>-49.745890307174719</v>
      </c>
      <c r="K133">
        <f t="shared" si="10"/>
        <v>-6.2571729935430032</v>
      </c>
      <c r="M133">
        <f t="shared" si="11"/>
        <v>-6.2571729935430032</v>
      </c>
      <c r="N133" s="13">
        <f t="shared" si="12"/>
        <v>1.516067007639261E-3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3.2532755407525036</v>
      </c>
      <c r="H134" s="10">
        <f t="shared" si="13"/>
        <v>-6.1528952332718845</v>
      </c>
      <c r="I134">
        <f t="shared" si="9"/>
        <v>-49.223161866175076</v>
      </c>
      <c r="K134">
        <f t="shared" si="10"/>
        <v>-6.1941240420428638</v>
      </c>
      <c r="M134">
        <f t="shared" si="11"/>
        <v>-6.1941240420428638</v>
      </c>
      <c r="N134" s="13">
        <f t="shared" si="12"/>
        <v>1.6998146726739832E-3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3.2653218866461899</v>
      </c>
      <c r="H135" s="10">
        <f t="shared" si="13"/>
        <v>-6.08786602429275</v>
      </c>
      <c r="I135">
        <f t="shared" si="9"/>
        <v>-48.702928194342</v>
      </c>
      <c r="K135">
        <f t="shared" si="10"/>
        <v>-6.1313847389585687</v>
      </c>
      <c r="M135">
        <f t="shared" si="11"/>
        <v>-6.1313847389585687</v>
      </c>
      <c r="N135" s="13">
        <f t="shared" si="12"/>
        <v>1.8938785261649429E-3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3.2773682325398763</v>
      </c>
      <c r="H136" s="10">
        <f t="shared" si="13"/>
        <v>-6.0231611650324659</v>
      </c>
      <c r="I136">
        <f t="shared" si="9"/>
        <v>-48.185289320259727</v>
      </c>
      <c r="K136">
        <f t="shared" si="10"/>
        <v>-6.0689659100259998</v>
      </c>
      <c r="M136">
        <f t="shared" si="11"/>
        <v>-6.0689659100259998</v>
      </c>
      <c r="N136" s="13">
        <f t="shared" si="12"/>
        <v>2.0980746639226717E-3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3.2894145784335627</v>
      </c>
      <c r="H137" s="10">
        <f t="shared" si="13"/>
        <v>-5.9587925083285791</v>
      </c>
      <c r="I137">
        <f t="shared" si="9"/>
        <v>-47.670340066628633</v>
      </c>
      <c r="K137">
        <f t="shared" si="10"/>
        <v>-6.0068777926174635</v>
      </c>
      <c r="M137">
        <f t="shared" si="11"/>
        <v>-6.0068777926174635</v>
      </c>
      <c r="N137" s="13">
        <f t="shared" si="12"/>
        <v>2.3121945651428297E-3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3.301460924327249</v>
      </c>
      <c r="H138" s="10">
        <f t="shared" si="13"/>
        <v>-5.8947712787701754</v>
      </c>
      <c r="I138">
        <f t="shared" si="9"/>
        <v>-47.158170230161403</v>
      </c>
      <c r="K138">
        <f t="shared" si="10"/>
        <v>-5.9451300574259163</v>
      </c>
      <c r="M138">
        <f t="shared" si="11"/>
        <v>-5.9451300574259163</v>
      </c>
      <c r="N138" s="13">
        <f t="shared" si="12"/>
        <v>2.536006587697905E-3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3.3135072702209354</v>
      </c>
      <c r="H139" s="10">
        <f t="shared" si="13"/>
        <v>-5.8311080944984663</v>
      </c>
      <c r="I139">
        <f t="shared" si="9"/>
        <v>-46.648864755987731</v>
      </c>
      <c r="K139">
        <f t="shared" si="10"/>
        <v>-5.88373182940538</v>
      </c>
      <c r="M139">
        <f t="shared" si="11"/>
        <v>-5.88373182940538</v>
      </c>
      <c r="N139" s="13">
        <f t="shared" si="12"/>
        <v>2.7692574755531205E-3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3.3255536161146217</v>
      </c>
      <c r="H140" s="10">
        <f t="shared" si="13"/>
        <v>-5.7678129883406761</v>
      </c>
      <c r="I140">
        <f t="shared" si="9"/>
        <v>-46.142503906725409</v>
      </c>
      <c r="K140">
        <f t="shared" si="10"/>
        <v>-5.8226917079933482</v>
      </c>
      <c r="M140">
        <f t="shared" si="11"/>
        <v>-5.8226917079933482</v>
      </c>
      <c r="N140" s="13">
        <f t="shared" si="12"/>
        <v>3.0116738707165794E-3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3.3375999620083077</v>
      </c>
      <c r="H141" s="10">
        <f t="shared" si="13"/>
        <v>-5.7048954282964237</v>
      </c>
      <c r="I141">
        <f t="shared" si="9"/>
        <v>-45.63916342637139</v>
      </c>
      <c r="K141">
        <f t="shared" si="10"/>
        <v>-5.7620177866399205</v>
      </c>
      <c r="M141">
        <f t="shared" si="11"/>
        <v>-5.7620177866399205</v>
      </c>
      <c r="N141" s="13">
        <f t="shared" si="12"/>
        <v>3.2629638227228554E-3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3.3496463079019945</v>
      </c>
      <c r="H142" s="10">
        <f t="shared" si="13"/>
        <v>-5.6423643373953185</v>
      </c>
      <c r="I142">
        <f t="shared" si="9"/>
        <v>-45.138914699162548</v>
      </c>
      <c r="K142">
        <f t="shared" si="10"/>
        <v>-5.7017176716675895</v>
      </c>
      <c r="M142">
        <f t="shared" si="11"/>
        <v>-5.7017176716675895</v>
      </c>
      <c r="N142" s="13">
        <f t="shared" si="12"/>
        <v>3.5228182892359347E-3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3.3616926537956804</v>
      </c>
      <c r="H143" s="10">
        <f t="shared" si="13"/>
        <v>-5.5802281129438676</v>
      </c>
      <c r="I143">
        <f t="shared" si="9"/>
        <v>-44.64182490355094</v>
      </c>
      <c r="K143">
        <f t="shared" si="10"/>
        <v>-5.6417985004847937</v>
      </c>
      <c r="M143">
        <f t="shared" si="11"/>
        <v>-5.6417985004847937</v>
      </c>
      <c r="N143" s="13">
        <f t="shared" si="12"/>
        <v>3.790912621939833E-3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3.3737389996893667</v>
      </c>
      <c r="H144" s="10">
        <f t="shared" si="13"/>
        <v>-5.5184946451793975</v>
      </c>
      <c r="I144">
        <f t="shared" si="9"/>
        <v>-44.14795716143518</v>
      </c>
      <c r="K144">
        <f t="shared" si="10"/>
        <v>-5.5822669591753495</v>
      </c>
      <c r="M144">
        <f t="shared" si="11"/>
        <v>-5.5822669591753495</v>
      </c>
      <c r="N144" s="13">
        <f t="shared" si="12"/>
        <v>4.0669080323983038E-3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3.3857853455830531</v>
      </c>
      <c r="H145" s="10">
        <f t="shared" si="13"/>
        <v>-5.4571713353481037</v>
      </c>
      <c r="I145">
        <f t="shared" si="9"/>
        <v>-43.65737068278483</v>
      </c>
      <c r="K145">
        <f t="shared" si="10"/>
        <v>-5.5231292994853147</v>
      </c>
      <c r="M145">
        <f t="shared" si="11"/>
        <v>-5.5231292994853147</v>
      </c>
      <c r="N145" s="13">
        <f t="shared" si="12"/>
        <v>4.3504530331256123E-3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3.3978316914767395</v>
      </c>
      <c r="H146" s="10">
        <f t="shared" si="13"/>
        <v>-5.3962651132239507</v>
      </c>
      <c r="I146">
        <f t="shared" si="9"/>
        <v>-43.170120905791606</v>
      </c>
      <c r="K146">
        <f t="shared" si="10"/>
        <v>-5.4643913552278924</v>
      </c>
      <c r="M146">
        <f t="shared" si="11"/>
        <v>-5.4643913552278924</v>
      </c>
      <c r="N146" s="13">
        <f t="shared" si="12"/>
        <v>4.6411848495796285E-3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si="8"/>
        <v>3.4098780373704258</v>
      </c>
      <c r="H147" s="10">
        <f t="shared" si="13"/>
        <v>-5.3357824540846019</v>
      </c>
      <c r="I147">
        <f t="shared" si="9"/>
        <v>-42.686259632676816</v>
      </c>
      <c r="K147">
        <f t="shared" si="10"/>
        <v>-5.4060585581263245</v>
      </c>
      <c r="M147">
        <f t="shared" si="11"/>
        <v>-5.4060585581263245</v>
      </c>
      <c r="N147" s="13">
        <f t="shared" si="12"/>
        <v>4.9387307992830162E-3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ref="G148:G211" si="15">$E$11*(D148/$E$12+1)</f>
        <v>3.4219243832641122</v>
      </c>
      <c r="H148" s="10">
        <f t="shared" si="13"/>
        <v>-5.2757293951601687</v>
      </c>
      <c r="I148">
        <f t="shared" ref="I148:I211" si="16">H148*$E$6</f>
        <v>-42.20583516128135</v>
      </c>
      <c r="K148">
        <f t="shared" ref="K148:K211" si="17">$L$9*$L$4*EXP(-$L$7*$O$6*(G148/$O$6-1))+6*$L$4*EXP(-$L$7*$O$6*(2/SQRT(3)*G148/$O$6-1))+12*$L$4*EXP(-$L$7*$O$6*(SQRT(2)*2/SQRT(3)*G148/$O$6-1))+24*$L$4*EXP(-$L$7*$O$6*(SQRT(11)/2*2/SQRT(3)*G148/$O$6-1))+8*$L$4*EXP(-$L$7*$O$6*(2*G148/$O$6-1))-($L$9*$L$6*EXP(-$L$5*$O$6*(G148/$O$6-1))+6*$L$6*EXP(-$L$5*$O$6*(2/SQRT(3)*G148/$O$6-1))+12*$L$6*EXP(-$L$5*$O$6*(SQRT(2)*2/SQRT(3)*G148/$O$6-1))+24*$L$6*EXP(-$L$5*$O$6*(SQRT(11)/2*2/SQRT(3)*G148/$O$6-1))+8*$L$6*EXP(-$L$5*$O$6*(2*G148/$O$6-1)))</f>
        <v>-5.3481359531140278</v>
      </c>
      <c r="M148">
        <f t="shared" ref="M148:M211" si="18">$L$9*$O$4*EXP(-$O$8*$O$6*(G148/$O$6-1))+6*$O$4*EXP(-$O$8*$O$6*(2/SQRT(3)*G148/$O$6-1))+12*$O$4*EXP(-$O$8*$O$6*(SQRT(2)*2/SQRT(3)*G148/$O$6-1))+24*$O$4*EXP(-$O$8*$O$6*(SQRT(11)/2*2/SQRT(3)*G148/$O$6-1))+8*$O$4*EXP(-$O$8*$O$6*(2*G148/$O$6-1))-($L$9*$O$7*EXP(-$O$5*$O$6*(G148/$O$6-1))+6*$O$7*EXP(-$O$5*$O$6*(2/SQRT(3)*G148/$O$6-1))+12*$O$7*EXP(-$O$5*$O$6*(SQRT(2)*2/SQRT(3)*G148/$O$6-1))+24*$O$7*EXP(-$O$5*$O$6*(SQRT(11)/2*2/SQRT(3)*G148/$O$6-1))+8*$O$7*EXP(-$O$5*$O$6*(2*G148/$O$6-1)))</f>
        <v>-5.3481359531140278</v>
      </c>
      <c r="N148" s="13">
        <f t="shared" ref="N148:N211" si="19">(M148-H148)^2*O148</f>
        <v>5.2427096347255541E-3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3.4339707291577981</v>
      </c>
      <c r="H149" s="10">
        <f t="shared" ref="H149:H212" si="20">-(-$B$4)*(1+D149+$E$5*D149^3)*EXP(-D149)</f>
        <v>-5.2161115515700915</v>
      </c>
      <c r="I149">
        <f t="shared" si="16"/>
        <v>-41.728892412560732</v>
      </c>
      <c r="K149">
        <f t="shared" si="17"/>
        <v>-5.2906282131104883</v>
      </c>
      <c r="M149">
        <f t="shared" si="18"/>
        <v>-5.2906282131104883</v>
      </c>
      <c r="N149" s="13">
        <f t="shared" si="19"/>
        <v>5.552732847126038E-3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3.4460170750514845</v>
      </c>
      <c r="H150" s="10">
        <f t="shared" si="20"/>
        <v>-5.1569341317630526</v>
      </c>
      <c r="I150">
        <f t="shared" si="16"/>
        <v>-41.255473054104421</v>
      </c>
      <c r="K150">
        <f t="shared" si="17"/>
        <v>-5.233539653290828</v>
      </c>
      <c r="M150">
        <f t="shared" si="18"/>
        <v>-5.233539653290828</v>
      </c>
      <c r="N150" s="13">
        <f t="shared" si="19"/>
        <v>5.868405928542467E-3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3.4580634209451708</v>
      </c>
      <c r="H151" s="10">
        <f t="shared" si="20"/>
        <v>-5.0982019524743833</v>
      </c>
      <c r="I151">
        <f t="shared" si="16"/>
        <v>-40.785615619795067</v>
      </c>
      <c r="K151">
        <f t="shared" si="17"/>
        <v>-5.1768742448663208</v>
      </c>
      <c r="M151">
        <f t="shared" si="18"/>
        <v>-5.1768742448663208</v>
      </c>
      <c r="N151" s="13">
        <f t="shared" si="19"/>
        <v>6.1893295902024923E-3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3.4701097668388567</v>
      </c>
      <c r="H152" s="10">
        <f t="shared" si="20"/>
        <v>-5.0399194532150746</v>
      </c>
      <c r="I152">
        <f t="shared" si="16"/>
        <v>-40.319355625720597</v>
      </c>
      <c r="K152">
        <f t="shared" si="17"/>
        <v>-5.120635628392475</v>
      </c>
      <c r="M152">
        <f t="shared" si="18"/>
        <v>-5.120635628392475</v>
      </c>
      <c r="N152" s="13">
        <f t="shared" si="19"/>
        <v>6.5151009352687845E-3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3.4821561127325431</v>
      </c>
      <c r="H153" s="10">
        <f t="shared" si="20"/>
        <v>-4.9820907103060232</v>
      </c>
      <c r="I153">
        <f t="shared" si="16"/>
        <v>-39.856725682448186</v>
      </c>
      <c r="K153">
        <f t="shared" si="17"/>
        <v>-5.0648271266207647</v>
      </c>
      <c r="M153">
        <f t="shared" si="18"/>
        <v>-5.0648271266207647</v>
      </c>
      <c r="N153" s="13">
        <f t="shared" si="19"/>
        <v>6.8453145846062219E-3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3.4942024586262295</v>
      </c>
      <c r="H154" s="10">
        <f t="shared" si="20"/>
        <v>-4.9247194504708629</v>
      </c>
      <c r="I154">
        <f t="shared" si="16"/>
        <v>-39.397755603766903</v>
      </c>
      <c r="K154">
        <f t="shared" si="17"/>
        <v>-5.0094517569095469</v>
      </c>
      <c r="M154">
        <f t="shared" si="18"/>
        <v>-5.0094517569095469</v>
      </c>
      <c r="N154" s="13">
        <f t="shared" si="19"/>
        <v>7.1795637544190523E-3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3.5062488045199158</v>
      </c>
      <c r="H155" s="10">
        <f t="shared" si="20"/>
        <v>-4.8678090640002427</v>
      </c>
      <c r="I155">
        <f t="shared" si="16"/>
        <v>-38.942472512001942</v>
      </c>
      <c r="K155">
        <f t="shared" si="17"/>
        <v>-4.9545122432090603</v>
      </c>
      <c r="M155">
        <f t="shared" si="18"/>
        <v>-4.9545122432090603</v>
      </c>
      <c r="N155" s="13">
        <f t="shared" si="19"/>
        <v>7.5174412849163298E-3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3.5182951504136022</v>
      </c>
      <c r="H156" s="10">
        <f t="shared" si="20"/>
        <v>-4.8113626175001745</v>
      </c>
      <c r="I156">
        <f t="shared" si="16"/>
        <v>-38.490900940001396</v>
      </c>
      <c r="K156">
        <f t="shared" si="17"/>
        <v>-4.900011027635002</v>
      </c>
      <c r="M156">
        <f t="shared" si="18"/>
        <v>-4.900011027635002</v>
      </c>
      <c r="N156" s="13">
        <f t="shared" si="19"/>
        <v>7.8585406194325857E-3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3.5303414963072886</v>
      </c>
      <c r="H157" s="10">
        <f t="shared" si="20"/>
        <v>-4.7553828662366033</v>
      </c>
      <c r="I157">
        <f t="shared" si="16"/>
        <v>-38.043062929892827</v>
      </c>
      <c r="K157">
        <f t="shared" si="17"/>
        <v>-4.845950281644579</v>
      </c>
      <c r="M157">
        <f t="shared" si="18"/>
        <v>-4.845950281644579</v>
      </c>
      <c r="N157" s="13">
        <f t="shared" si="19"/>
        <v>8.202456733680823E-3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3.5423878422009749</v>
      </c>
      <c r="H158" s="10">
        <f t="shared" si="20"/>
        <v>-4.6998722660881027</v>
      </c>
      <c r="I158">
        <f t="shared" si="16"/>
        <v>-37.598978128704822</v>
      </c>
      <c r="K158">
        <f t="shared" si="17"/>
        <v>-4.7923319168284984</v>
      </c>
      <c r="M158">
        <f t="shared" si="18"/>
        <v>-4.7923319168284984</v>
      </c>
      <c r="N158" s="13">
        <f t="shared" si="19"/>
        <v>8.5487870150359434E-3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3.5544341880946613</v>
      </c>
      <c r="H159" s="10">
        <f t="shared" si="20"/>
        <v>-4.6448329851182013</v>
      </c>
      <c r="I159">
        <f t="shared" si="16"/>
        <v>-37.15866388094561</v>
      </c>
      <c r="K159">
        <f t="shared" si="17"/>
        <v>-4.7391575953318643</v>
      </c>
      <c r="M159">
        <f t="shared" si="18"/>
        <v>-4.7391575953318643</v>
      </c>
      <c r="N159" s="13">
        <f t="shared" si="19"/>
        <v>8.8971320919594594E-3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3.5664805339883476</v>
      </c>
      <c r="H160" s="10">
        <f t="shared" si="20"/>
        <v>-4.5902669147785558</v>
      </c>
      <c r="I160">
        <f t="shared" si="16"/>
        <v>-36.722135318228446</v>
      </c>
      <c r="K160">
        <f t="shared" si="17"/>
        <v>-4.6864287399165114</v>
      </c>
      <c r="M160">
        <f t="shared" si="18"/>
        <v>-4.6864287399165114</v>
      </c>
      <c r="N160" s="13">
        <f t="shared" si="19"/>
        <v>9.247096613862766E-3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3.5785268798820336</v>
      </c>
      <c r="H161" s="10">
        <f t="shared" si="20"/>
        <v>-4.536175680753856</v>
      </c>
      <c r="I161">
        <f t="shared" si="16"/>
        <v>-36.289405446030848</v>
      </c>
      <c r="K161">
        <f t="shared" si="17"/>
        <v>-4.6341465436768789</v>
      </c>
      <c r="M161">
        <f t="shared" si="18"/>
        <v>-4.6341465436768789</v>
      </c>
      <c r="N161" s="13">
        <f t="shared" si="19"/>
        <v>9.598289981881749E-3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3.5905732257757204</v>
      </c>
      <c r="H162" s="10">
        <f t="shared" si="20"/>
        <v>-4.4825606534590507</v>
      </c>
      <c r="I162">
        <f t="shared" si="16"/>
        <v>-35.860485227672406</v>
      </c>
      <c r="K162">
        <f t="shared" si="17"/>
        <v>-4.5823119794210712</v>
      </c>
      <c r="M162">
        <f t="shared" si="18"/>
        <v>-4.5823119794210712</v>
      </c>
      <c r="N162" s="13">
        <f t="shared" si="19"/>
        <v>9.950327031181247E-3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3.6026195716694063</v>
      </c>
      <c r="H163" s="10">
        <f t="shared" si="20"/>
        <v>-4.42942295819915</v>
      </c>
      <c r="I163">
        <f t="shared" si="16"/>
        <v>-35.4353836655932</v>
      </c>
      <c r="K163">
        <f t="shared" si="17"/>
        <v>-4.5309258087284174</v>
      </c>
      <c r="M163">
        <f t="shared" si="18"/>
        <v>-4.5309258087284174</v>
      </c>
      <c r="N163" s="13">
        <f t="shared" si="19"/>
        <v>1.0302828665566808E-2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3.6146659175630926</v>
      </c>
      <c r="H164" s="10">
        <f t="shared" si="20"/>
        <v>-4.3767634850016419</v>
      </c>
      <c r="I164">
        <f t="shared" si="16"/>
        <v>-35.014107880013135</v>
      </c>
      <c r="K164">
        <f t="shared" si="17"/>
        <v>-4.4799885906943571</v>
      </c>
      <c r="M164">
        <f t="shared" si="18"/>
        <v>-4.4799885906943571</v>
      </c>
      <c r="N164" s="13">
        <f t="shared" si="19"/>
        <v>1.0655422445272213E-2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3.626712263456779</v>
      </c>
      <c r="H165" s="10">
        <f t="shared" si="20"/>
        <v>-4.3245828981311885</v>
      </c>
      <c r="I165">
        <f t="shared" si="16"/>
        <v>-34.596663185049508</v>
      </c>
      <c r="K165">
        <f t="shared" si="17"/>
        <v>-4.4295006903732119</v>
      </c>
      <c r="M165">
        <f t="shared" si="18"/>
        <v>-4.4295006903732119</v>
      </c>
      <c r="N165" s="13">
        <f t="shared" si="19"/>
        <v>1.1007743128940399E-2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3.6387586093504654</v>
      </c>
      <c r="H166" s="10">
        <f t="shared" si="20"/>
        <v>-4.2728816452960556</v>
      </c>
      <c r="I166">
        <f t="shared" si="16"/>
        <v>-34.183053162368445</v>
      </c>
      <c r="K166">
        <f t="shared" si="17"/>
        <v>-4.3794622869289457</v>
      </c>
      <c r="M166">
        <f t="shared" si="18"/>
        <v>-4.3794622869289457</v>
      </c>
      <c r="N166" s="13">
        <f t="shared" si="19"/>
        <v>1.1359433170878536E-2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3.6508049552441517</v>
      </c>
      <c r="H167" s="10">
        <f t="shared" si="20"/>
        <v>-4.2216599665554488</v>
      </c>
      <c r="I167">
        <f t="shared" si="16"/>
        <v>-33.773279732443591</v>
      </c>
      <c r="K167">
        <f t="shared" si="17"/>
        <v>-4.3298733815037371</v>
      </c>
      <c r="M167">
        <f t="shared" si="18"/>
        <v>-4.3298733815037371</v>
      </c>
      <c r="N167" s="13">
        <f t="shared" si="19"/>
        <v>1.1710143174770423E-2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3.6628513011378381</v>
      </c>
      <c r="H168" s="10">
        <f t="shared" si="20"/>
        <v>-4.1709179029366394</v>
      </c>
      <c r="I168">
        <f t="shared" si="16"/>
        <v>-33.367343223493116</v>
      </c>
      <c r="K168">
        <f t="shared" si="17"/>
        <v>-4.2807338048138064</v>
      </c>
      <c r="M168">
        <f t="shared" si="18"/>
        <v>-4.2807338048138064</v>
      </c>
      <c r="N168" s="13">
        <f t="shared" si="19"/>
        <v>1.2059532305095558E-2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3.6748976470315244</v>
      </c>
      <c r="H169" s="10">
        <f t="shared" si="20"/>
        <v>-4.1206553047705565</v>
      </c>
      <c r="I169">
        <f t="shared" si="16"/>
        <v>-32.965242438164452</v>
      </c>
      <c r="K169">
        <f t="shared" si="17"/>
        <v>-4.2320432244816306</v>
      </c>
      <c r="M169">
        <f t="shared" si="18"/>
        <v>-4.2320432244816306</v>
      </c>
      <c r="N169" s="13">
        <f t="shared" si="19"/>
        <v>1.2407268657560687E-2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3.6869439929252099</v>
      </c>
      <c r="H170" s="10">
        <f t="shared" si="20"/>
        <v>-4.0708718397542434</v>
      </c>
      <c r="I170">
        <f t="shared" si="16"/>
        <v>-32.566974718033947</v>
      </c>
      <c r="K170">
        <f t="shared" si="17"/>
        <v>-4.1838011521134089</v>
      </c>
      <c r="M170">
        <f t="shared" si="18"/>
        <v>-4.1838011521134089</v>
      </c>
      <c r="N170" s="13">
        <f t="shared" si="19"/>
        <v>1.2753029589913966E-2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3.6989903388188972</v>
      </c>
      <c r="H171" s="10">
        <f t="shared" si="20"/>
        <v>-4.0215670007483419</v>
      </c>
      <c r="I171">
        <f t="shared" si="16"/>
        <v>-32.172536005986736</v>
      </c>
      <c r="K171">
        <f t="shared" si="17"/>
        <v>-4.1360069501302128</v>
      </c>
      <c r="M171">
        <f t="shared" si="18"/>
        <v>-4.1360069501302128</v>
      </c>
      <c r="N171" s="13">
        <f t="shared" si="19"/>
        <v>1.3096502014525164E-2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3.7110366847125826</v>
      </c>
      <c r="H172" s="10">
        <f t="shared" si="20"/>
        <v>-3.9727401133175477</v>
      </c>
      <c r="I172">
        <f t="shared" si="16"/>
        <v>-31.781920906540382</v>
      </c>
      <c r="K172">
        <f t="shared" si="17"/>
        <v>-4.0886598383611883</v>
      </c>
      <c r="M172">
        <f t="shared" si="18"/>
        <v>-4.0886598383611883</v>
      </c>
      <c r="N172" s="13">
        <f t="shared" si="19"/>
        <v>1.343738265419323E-2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3.7230830306062699</v>
      </c>
      <c r="H173" s="10">
        <f t="shared" si="20"/>
        <v>-3.9243903430217379</v>
      </c>
      <c r="I173">
        <f t="shared" si="16"/>
        <v>-31.395122744173904</v>
      </c>
      <c r="K173">
        <f t="shared" si="17"/>
        <v>-4.041758900406589</v>
      </c>
      <c r="M173">
        <f t="shared" si="18"/>
        <v>-4.041758900406589</v>
      </c>
      <c r="N173" s="13">
        <f t="shared" si="19"/>
        <v>1.3775378262601081E-2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3.7351293764999554</v>
      </c>
      <c r="H174" s="10">
        <f t="shared" si="20"/>
        <v>-3.8765167024652758</v>
      </c>
      <c r="I174">
        <f t="shared" si="16"/>
        <v>-31.012133619722206</v>
      </c>
      <c r="K174">
        <f t="shared" si="17"/>
        <v>-3.9953030897785191</v>
      </c>
      <c r="M174">
        <f t="shared" si="18"/>
        <v>-3.9953030897785191</v>
      </c>
      <c r="N174" s="13">
        <f t="shared" si="19"/>
        <v>1.4110205810931852E-2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3.7471757223936417</v>
      </c>
      <c r="H175" s="10">
        <f t="shared" si="20"/>
        <v>-3.8291180581117388</v>
      </c>
      <c r="I175">
        <f t="shared" si="16"/>
        <v>-30.63294446489391</v>
      </c>
      <c r="K175">
        <f t="shared" si="17"/>
        <v>-3.9492912358265952</v>
      </c>
      <c r="M175">
        <f t="shared" si="18"/>
        <v>-3.9492912358265952</v>
      </c>
      <c r="N175" s="13">
        <f t="shared" si="19"/>
        <v>1.4441592642086476E-2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3.7592220682873281</v>
      </c>
      <c r="H176" s="10">
        <f t="shared" si="20"/>
        <v>-3.7821931368711748</v>
      </c>
      <c r="I176">
        <f t="shared" si="16"/>
        <v>-30.257545094969398</v>
      </c>
      <c r="K176">
        <f t="shared" si="17"/>
        <v>-3.9037220494558893</v>
      </c>
      <c r="M176">
        <f t="shared" si="18"/>
        <v>-3.9037220494558893</v>
      </c>
      <c r="N176" s="13">
        <f t="shared" si="19"/>
        <v>1.476927659402319E-2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3.7712684141810144</v>
      </c>
      <c r="H177" s="10">
        <f t="shared" si="20"/>
        <v>-3.7357405324667172</v>
      </c>
      <c r="I177">
        <f t="shared" si="16"/>
        <v>-29.885924259733738</v>
      </c>
      <c r="K177">
        <f t="shared" si="17"/>
        <v>-3.8585941286439533</v>
      </c>
      <c r="M177">
        <f t="shared" si="18"/>
        <v>-3.8585941286439533</v>
      </c>
      <c r="N177" s="13">
        <f t="shared" si="19"/>
        <v>1.5093006093679407E-2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3.7833147600747008</v>
      </c>
      <c r="H178" s="10">
        <f t="shared" si="20"/>
        <v>-3.6897587115872468</v>
      </c>
      <c r="I178">
        <f t="shared" si="16"/>
        <v>-29.518069692697974</v>
      </c>
      <c r="K178">
        <f t="shared" si="17"/>
        <v>-3.8139059637636534</v>
      </c>
      <c r="M178">
        <f t="shared" si="18"/>
        <v>-3.8139059637636534</v>
      </c>
      <c r="N178" s="13">
        <f t="shared" si="19"/>
        <v>1.5412540222952307E-2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3.7953611059683872</v>
      </c>
      <c r="H179" s="10">
        <f t="shared" si="20"/>
        <v>-3.6442460198325728</v>
      </c>
      <c r="I179">
        <f t="shared" si="16"/>
        <v>-29.153968158660582</v>
      </c>
      <c r="K179">
        <f t="shared" si="17"/>
        <v>-3.7696559427183125</v>
      </c>
      <c r="M179">
        <f t="shared" si="18"/>
        <v>-3.7696559427183125</v>
      </c>
      <c r="N179" s="13">
        <f t="shared" si="19"/>
        <v>1.5727648758207181E-2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3.8074074518620735</v>
      </c>
      <c r="H180" s="10">
        <f t="shared" si="20"/>
        <v>-3.5992006874574267</v>
      </c>
      <c r="I180">
        <f t="shared" si="16"/>
        <v>-28.793605499659414</v>
      </c>
      <c r="K180">
        <f t="shared" si="17"/>
        <v>-3.7258423558953488</v>
      </c>
      <c r="M180">
        <f t="shared" si="18"/>
        <v>-3.7258423558953488</v>
      </c>
      <c r="N180" s="13">
        <f t="shared" si="19"/>
        <v>1.6038112184740601E-2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3.8194537977557594</v>
      </c>
      <c r="H181" s="10">
        <f t="shared" si="20"/>
        <v>-3.5546208349203656</v>
      </c>
      <c r="I181">
        <f t="shared" si="16"/>
        <v>-28.436966679362925</v>
      </c>
      <c r="K181">
        <f t="shared" si="17"/>
        <v>-3.6824634009445112</v>
      </c>
      <c r="M181">
        <f t="shared" si="18"/>
        <v>-3.6824634009445112</v>
      </c>
      <c r="N181" s="13">
        <f t="shared" si="19"/>
        <v>1.6343721687638018E-2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3.8315001436494458</v>
      </c>
      <c r="H182" s="10">
        <f t="shared" si="20"/>
        <v>-3.5105044782435431</v>
      </c>
      <c r="I182">
        <f t="shared" si="16"/>
        <v>-28.084035825948344</v>
      </c>
      <c r="K182">
        <f t="shared" si="17"/>
        <v>-3.6395171873865015</v>
      </c>
      <c r="M182">
        <f t="shared" si="18"/>
        <v>-3.6395171873865015</v>
      </c>
      <c r="N182" s="13">
        <f t="shared" si="19"/>
        <v>1.6644279120405604E-2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3.8435464895431322</v>
      </c>
      <c r="H183" s="10">
        <f t="shared" si="20"/>
        <v>-3.4668495341890879</v>
      </c>
      <c r="I183">
        <f t="shared" si="16"/>
        <v>-27.734796273512703</v>
      </c>
      <c r="K183">
        <f t="shared" si="17"/>
        <v>-3.597001741057646</v>
      </c>
      <c r="M183">
        <f t="shared" si="18"/>
        <v>-3.597001741057646</v>
      </c>
      <c r="N183" s="13">
        <f t="shared" si="19"/>
        <v>1.6939596952755945E-2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3.8555928354368185</v>
      </c>
      <c r="H184" s="10">
        <f t="shared" si="20"/>
        <v>-3.4236538252577087</v>
      </c>
      <c r="I184">
        <f t="shared" si="16"/>
        <v>-27.389230602061669</v>
      </c>
      <c r="K184">
        <f t="shared" si="17"/>
        <v>-3.5549150083960672</v>
      </c>
      <c r="M184">
        <f t="shared" si="18"/>
        <v>-3.5549150083960672</v>
      </c>
      <c r="N184" s="13">
        <f t="shared" si="19"/>
        <v>1.7229498198881702E-2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3.8676391813305049</v>
      </c>
      <c r="H185" s="10">
        <f t="shared" si="20"/>
        <v>-3.3809150845149376</v>
      </c>
      <c r="I185">
        <f t="shared" si="16"/>
        <v>-27.047320676119501</v>
      </c>
      <c r="K185">
        <f t="shared" si="17"/>
        <v>-3.513254860574607</v>
      </c>
      <c r="M185">
        <f t="shared" si="18"/>
        <v>-3.513254860574607</v>
      </c>
      <c r="N185" s="13">
        <f t="shared" si="19"/>
        <v>1.7513816327523447E-2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3.8796855272241912</v>
      </c>
      <c r="H186" s="10">
        <f t="shared" si="20"/>
        <v>-3.3386309602503195</v>
      </c>
      <c r="I186">
        <f t="shared" si="16"/>
        <v>-26.709047682002556</v>
      </c>
      <c r="K186">
        <f t="shared" si="17"/>
        <v>-3.4720190974856155</v>
      </c>
      <c r="M186">
        <f t="shared" si="18"/>
        <v>-3.4720190974856155</v>
      </c>
      <c r="N186" s="13">
        <f t="shared" si="19"/>
        <v>1.779239515510218E-2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3.8917318731178776</v>
      </c>
      <c r="H187" s="10">
        <f t="shared" si="20"/>
        <v>-3.296799020474646</v>
      </c>
      <c r="I187">
        <f t="shared" si="16"/>
        <v>-26.374392163797168</v>
      </c>
      <c r="K187">
        <f t="shared" si="17"/>
        <v>-3.4312054515825152</v>
      </c>
      <c r="M187">
        <f t="shared" si="18"/>
        <v>-3.4312054515825152</v>
      </c>
      <c r="N187" s="13">
        <f t="shared" si="19"/>
        <v>1.8065088723154391E-2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3.9037782190115635</v>
      </c>
      <c r="H188" s="10">
        <f t="shared" si="20"/>
        <v>-3.2554167572602331</v>
      </c>
      <c r="I188">
        <f t="shared" si="16"/>
        <v>-26.043334058081864</v>
      </c>
      <c r="K188">
        <f t="shared" si="17"/>
        <v>-3.3908115915828985</v>
      </c>
      <c r="M188">
        <f t="shared" si="18"/>
        <v>-3.3908115915828985</v>
      </c>
      <c r="N188" s="13">
        <f t="shared" si="19"/>
        <v>1.8331761161262016E-2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3.9158245649052503</v>
      </c>
      <c r="H189" s="10">
        <f t="shared" si="20"/>
        <v>-3.2144815909290596</v>
      </c>
      <c r="I189">
        <f t="shared" si="16"/>
        <v>-25.715852727432477</v>
      </c>
      <c r="K189">
        <f t="shared" si="17"/>
        <v>-3.3508351260377696</v>
      </c>
      <c r="M189">
        <f t="shared" si="18"/>
        <v>-3.3508351260377696</v>
      </c>
      <c r="N189" s="13">
        <f t="shared" si="19"/>
        <v>1.8592286536642199E-2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3.9278709107989358</v>
      </c>
      <c r="H190" s="10">
        <f t="shared" si="20"/>
        <v>-3.173990874093481</v>
      </c>
      <c r="I190">
        <f t="shared" si="16"/>
        <v>-25.391926992747848</v>
      </c>
      <c r="K190">
        <f t="shared" si="17"/>
        <v>-3.3112736067713753</v>
      </c>
      <c r="M190">
        <f t="shared" si="18"/>
        <v>-3.3112736067713753</v>
      </c>
      <c r="N190" s="13">
        <f t="shared" si="19"/>
        <v>1.8846548691510177E-2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3.939917256692623</v>
      </c>
      <c r="H191" s="10">
        <f t="shared" si="20"/>
        <v>-3.1339418955540466</v>
      </c>
      <c r="I191">
        <f t="shared" si="16"/>
        <v>-25.071535164432373</v>
      </c>
      <c r="K191">
        <f t="shared" si="17"/>
        <v>-3.2721245321958898</v>
      </c>
      <c r="M191">
        <f t="shared" si="18"/>
        <v>-3.2721245321958898</v>
      </c>
      <c r="N191" s="13">
        <f t="shared" si="19"/>
        <v>1.9094441069291687E-2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3.9519636025863085</v>
      </c>
      <c r="H192" s="10">
        <f t="shared" si="20"/>
        <v>-3.0943318840588754</v>
      </c>
      <c r="I192">
        <f t="shared" si="16"/>
        <v>-24.754655072471003</v>
      </c>
      <c r="K192">
        <f t="shared" si="17"/>
        <v>-3.2333853505051917</v>
      </c>
      <c r="M192">
        <f t="shared" si="18"/>
        <v>-3.2333853505051917</v>
      </c>
      <c r="N192" s="13">
        <f t="shared" si="19"/>
        <v>1.9335866530736823E-2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3.9640099484799949</v>
      </c>
      <c r="H193" s="10">
        <f t="shared" si="20"/>
        <v>-3.0551580119288628</v>
      </c>
      <c r="I193">
        <f t="shared" si="16"/>
        <v>-24.441264095430903</v>
      </c>
      <c r="K193">
        <f t="shared" si="17"/>
        <v>-3.1950534627516425</v>
      </c>
      <c r="M193">
        <f t="shared" si="18"/>
        <v>-3.1950534627516425</v>
      </c>
      <c r="N193" s="13">
        <f t="shared" si="19"/>
        <v>1.957073716090876E-2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3.9760562943736812</v>
      </c>
      <c r="H194" s="10">
        <f t="shared" si="20"/>
        <v>-3.0164173985529068</v>
      </c>
      <c r="I194">
        <f t="shared" si="16"/>
        <v>-24.131339188423254</v>
      </c>
      <c r="K194">
        <f t="shared" si="17"/>
        <v>-3.1571262258098622</v>
      </c>
      <c r="M194">
        <f t="shared" si="18"/>
        <v>-3.1571262258098622</v>
      </c>
      <c r="N194" s="13">
        <f t="shared" si="19"/>
        <v>1.9798974068027726E-2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3.9881026402673676</v>
      </c>
      <c r="H195" s="10">
        <f t="shared" si="20"/>
        <v>-2.9781071137571837</v>
      </c>
      <c r="I195">
        <f t="shared" si="16"/>
        <v>-23.82485691005747</v>
      </c>
      <c r="K195">
        <f t="shared" si="17"/>
        <v>-3.1196009552311712</v>
      </c>
      <c r="M195">
        <f t="shared" si="18"/>
        <v>-3.1196009552311712</v>
      </c>
      <c r="N195" s="13">
        <f t="shared" si="19"/>
        <v>2.0020507175065896E-2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4.0001489861610544</v>
      </c>
      <c r="H196" s="10">
        <f t="shared" si="20"/>
        <v>-2.9402241810524252</v>
      </c>
      <c r="I196">
        <f t="shared" si="16"/>
        <v>-23.521793448419402</v>
      </c>
      <c r="K196">
        <f t="shared" si="17"/>
        <v>-3.0824749279923944</v>
      </c>
      <c r="M196">
        <f t="shared" si="18"/>
        <v>-3.0824749279923944</v>
      </c>
      <c r="N196" s="13">
        <f t="shared" si="19"/>
        <v>2.0235275004979156E-2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4.0121953320547403</v>
      </c>
      <c r="H197" s="10">
        <f t="shared" si="20"/>
        <v>-2.9027655807629955</v>
      </c>
      <c r="I197">
        <f t="shared" si="16"/>
        <v>-23.222124646103964</v>
      </c>
      <c r="K197">
        <f t="shared" si="17"/>
        <v>-3.04574538514251</v>
      </c>
      <c r="M197">
        <f t="shared" si="18"/>
        <v>-3.04574538514251</v>
      </c>
      <c r="N197" s="13">
        <f t="shared" si="19"/>
        <v>2.0443224460404238E-2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4.0242416779484271</v>
      </c>
      <c r="H198" s="10">
        <f t="shared" si="20"/>
        <v>-2.8657282530414854</v>
      </c>
      <c r="I198">
        <f t="shared" si="16"/>
        <v>-22.925826024331883</v>
      </c>
      <c r="K198">
        <f t="shared" si="17"/>
        <v>-3.0094095343505232</v>
      </c>
      <c r="M198">
        <f t="shared" si="18"/>
        <v>-3.0094095343505232</v>
      </c>
      <c r="N198" s="13">
        <f t="shared" si="19"/>
        <v>2.0644310598606851E-2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4.036288023842113</v>
      </c>
      <c r="H199" s="10">
        <f t="shared" si="20"/>
        <v>-2.8291091007724063</v>
      </c>
      <c r="I199">
        <f t="shared" si="16"/>
        <v>-22.63287280617925</v>
      </c>
      <c r="K199">
        <f t="shared" si="17"/>
        <v>-2.9734645523579259</v>
      </c>
      <c r="M199">
        <f t="shared" si="18"/>
        <v>-2.9734645523579259</v>
      </c>
      <c r="N199" s="13">
        <f t="shared" si="19"/>
        <v>2.083849640245931E-2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4.0483343697357999</v>
      </c>
      <c r="H200" s="10">
        <f t="shared" si="20"/>
        <v>-2.7929049923684865</v>
      </c>
      <c r="I200">
        <f t="shared" si="16"/>
        <v>-22.343239938947892</v>
      </c>
      <c r="K200">
        <f t="shared" si="17"/>
        <v>-2.9379075873388159</v>
      </c>
      <c r="M200">
        <f t="shared" si="18"/>
        <v>-2.9379075873388159</v>
      </c>
      <c r="N200" s="13">
        <f t="shared" si="19"/>
        <v>2.102575254812937E-2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4.0603807156294858</v>
      </c>
      <c r="H201" s="10">
        <f t="shared" si="20"/>
        <v>-2.7571127644629501</v>
      </c>
      <c r="I201">
        <f t="shared" si="16"/>
        <v>-22.0569021157036</v>
      </c>
      <c r="K201">
        <f t="shared" si="17"/>
        <v>-2.9027357611708458</v>
      </c>
      <c r="M201">
        <f t="shared" si="18"/>
        <v>-2.9027357611708458</v>
      </c>
      <c r="N201" s="13">
        <f t="shared" si="19"/>
        <v>2.1206057170187798E-2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4.0724270615231726</v>
      </c>
      <c r="H202" s="10">
        <f t="shared" si="20"/>
        <v>-2.7217292245010687</v>
      </c>
      <c r="I202">
        <f t="shared" si="16"/>
        <v>-21.77383379600855</v>
      </c>
      <c r="K202">
        <f t="shared" si="17"/>
        <v>-2.8679461716198928</v>
      </c>
      <c r="M202">
        <f t="shared" si="18"/>
        <v>-2.8679461716198928</v>
      </c>
      <c r="N202" s="13">
        <f t="shared" si="19"/>
        <v>2.1379395624749019E-2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4.0844734074168576</v>
      </c>
      <c r="H203" s="10">
        <f t="shared" si="20"/>
        <v>-2.6867511532341761</v>
      </c>
      <c r="I203">
        <f t="shared" si="16"/>
        <v>-21.494009225873409</v>
      </c>
      <c r="K203">
        <f t="shared" si="17"/>
        <v>-2.8335358944414177</v>
      </c>
      <c r="M203">
        <f t="shared" si="18"/>
        <v>-2.8335358944414177</v>
      </c>
      <c r="N203" s="13">
        <f t="shared" si="19"/>
        <v>2.1545760251276892E-2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4.0965197533105444</v>
      </c>
      <c r="H204" s="10">
        <f t="shared" si="20"/>
        <v>-2.6521753071192427</v>
      </c>
      <c r="I204">
        <f t="shared" si="16"/>
        <v>-21.217402456953941</v>
      </c>
      <c r="K204">
        <f t="shared" si="17"/>
        <v>-2.7995019854011618</v>
      </c>
      <c r="M204">
        <f t="shared" si="18"/>
        <v>-2.7995019854011618</v>
      </c>
      <c r="N204" s="13">
        <f t="shared" si="19"/>
        <v>2.1705150133584105E-2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4.1085660992042303</v>
      </c>
      <c r="H205" s="10">
        <f t="shared" si="20"/>
        <v>-2.6179984206270168</v>
      </c>
      <c r="I205">
        <f t="shared" si="16"/>
        <v>-20.943987365016135</v>
      </c>
      <c r="K205">
        <f t="shared" si="17"/>
        <v>-2.7658414822180424</v>
      </c>
      <c r="M205">
        <f t="shared" si="18"/>
        <v>-2.7658414822180424</v>
      </c>
      <c r="N205" s="13">
        <f t="shared" si="19"/>
        <v>2.1857570860607776E-2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4.1206124450979171</v>
      </c>
      <c r="H206" s="10">
        <f t="shared" si="20"/>
        <v>-2.5842172084616544</v>
      </c>
      <c r="I206">
        <f t="shared" si="16"/>
        <v>-20.673737667693235</v>
      </c>
      <c r="K206">
        <f t="shared" si="17"/>
        <v>-2.7325514064316803</v>
      </c>
      <c r="M206">
        <f t="shared" si="18"/>
        <v>-2.7325514064316803</v>
      </c>
      <c r="N206" s="13">
        <f t="shared" si="19"/>
        <v>2.2003034287410832E-2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4.132658790991603</v>
      </c>
      <c r="H207" s="10">
        <f t="shared" si="20"/>
        <v>-2.5508283676946504</v>
      </c>
      <c r="I207">
        <f t="shared" si="16"/>
        <v>-20.406626941557203</v>
      </c>
      <c r="K207">
        <f t="shared" si="17"/>
        <v>-2.6996287651972022</v>
      </c>
      <c r="M207">
        <f t="shared" si="18"/>
        <v>-2.6996287651972022</v>
      </c>
      <c r="N207" s="13">
        <f t="shared" si="19"/>
        <v>2.2141558296917427E-2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4.144705136885289</v>
      </c>
      <c r="H208" s="10">
        <f t="shared" si="20"/>
        <v>-2.5178285798158369</v>
      </c>
      <c r="I208">
        <f t="shared" si="16"/>
        <v>-20.142628638526695</v>
      </c>
      <c r="K208">
        <f t="shared" si="17"/>
        <v>-2.6670705530096703</v>
      </c>
      <c r="M208">
        <f t="shared" si="18"/>
        <v>-2.6670705530096703</v>
      </c>
      <c r="N208" s="13">
        <f t="shared" si="19"/>
        <v>2.227316656278891E-2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4.1567514827789758</v>
      </c>
      <c r="H209" s="10">
        <f t="shared" si="20"/>
        <v>-2.4852145127041094</v>
      </c>
      <c r="I209">
        <f t="shared" si="16"/>
        <v>-19.881716101632875</v>
      </c>
      <c r="K209">
        <f t="shared" si="17"/>
        <v>-2.6348737533605542</v>
      </c>
      <c r="M209">
        <f t="shared" si="18"/>
        <v>-2.6348737533605542</v>
      </c>
      <c r="N209" s="13">
        <f t="shared" si="19"/>
        <v>2.2397888313863648E-2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4.1687978286726617</v>
      </c>
      <c r="H210" s="10">
        <f t="shared" si="20"/>
        <v>-2.452982822520458</v>
      </c>
      <c r="I210">
        <f t="shared" si="16"/>
        <v>-19.623862580163664</v>
      </c>
      <c r="K210">
        <f t="shared" si="17"/>
        <v>-2.6030353403284967</v>
      </c>
      <c r="M210">
        <f t="shared" si="18"/>
        <v>-2.6030353403284967</v>
      </c>
      <c r="N210" s="13">
        <f t="shared" si="19"/>
        <v>2.2515758100531785E-2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si="15"/>
        <v>4.1808441745663485</v>
      </c>
      <c r="H211" s="10">
        <f t="shared" si="20"/>
        <v>-2.421130155525816</v>
      </c>
      <c r="I211">
        <f t="shared" si="16"/>
        <v>-19.369041244206528</v>
      </c>
      <c r="K211">
        <f t="shared" si="17"/>
        <v>-2.5715522801065434</v>
      </c>
      <c r="M211">
        <f t="shared" si="18"/>
        <v>-2.5715522801065434</v>
      </c>
      <c r="N211" s="13">
        <f t="shared" si="19"/>
        <v>2.2626815563379858E-2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ref="G212:G275" si="22">$E$11*(D212/$E$12+1)</f>
        <v>4.1928905204600344</v>
      </c>
      <c r="H212" s="10">
        <f t="shared" si="20"/>
        <v>-2.3896531498261733</v>
      </c>
      <c r="I212">
        <f t="shared" ref="I212:I275" si="23">H212*$E$6</f>
        <v>-19.117225198609386</v>
      </c>
      <c r="K212">
        <f t="shared" ref="K212:K275" si="24">$L$9*$L$4*EXP(-$L$7*$O$6*(G212/$O$6-1))+6*$L$4*EXP(-$L$7*$O$6*(2/SQRT(3)*G212/$O$6-1))+12*$L$4*EXP(-$L$7*$O$6*(SQRT(2)*2/SQRT(3)*G212/$O$6-1))+24*$L$4*EXP(-$L$7*$O$6*(SQRT(11)/2*2/SQRT(3)*G212/$O$6-1))+8*$L$4*EXP(-$L$7*$O$6*(2*G212/$O$6-1))-($L$9*$L$6*EXP(-$L$5*$O$6*(G212/$O$6-1))+6*$L$6*EXP(-$L$5*$O$6*(2/SQRT(3)*G212/$O$6-1))+12*$L$6*EXP(-$L$5*$O$6*(SQRT(2)*2/SQRT(3)*G212/$O$6-1))+24*$L$6*EXP(-$L$5*$O$6*(SQRT(11)/2*2/SQRT(3)*G212/$O$6-1))+8*$L$6*EXP(-$L$5*$O$6*(2*G212/$O$6-1)))</f>
        <v>-2.5404215324680699</v>
      </c>
      <c r="M212">
        <f t="shared" ref="M212:M275" si="25">$L$9*$O$4*EXP(-$O$8*$O$6*(G212/$O$6-1))+6*$O$4*EXP(-$O$8*$O$6*(2/SQRT(3)*G212/$O$6-1))+12*$O$4*EXP(-$O$8*$O$6*(SQRT(2)*2/SQRT(3)*G212/$O$6-1))+24*$O$4*EXP(-$O$8*$O$6*(SQRT(11)/2*2/SQRT(3)*G212/$O$6-1))+8*$O$4*EXP(-$O$8*$O$6*(2*G212/$O$6-1))-($L$9*$O$7*EXP(-$O$5*$O$6*(G212/$O$6-1))+6*$O$7*EXP(-$O$5*$O$6*(2/SQRT(3)*G212/$O$6-1))+12*$O$7*EXP(-$O$5*$O$6*(SQRT(2)*2/SQRT(3)*G212/$O$6-1))+24*$O$7*EXP(-$O$5*$O$6*(SQRT(11)/2*2/SQRT(3)*G212/$O$6-1))+8*$O$7*EXP(-$O$5*$O$6*(2*G212/$O$6-1)))</f>
        <v>-2.5404215324680699</v>
      </c>
      <c r="N212" s="13">
        <f t="shared" ref="N212:N275" si="26">(M212-H212)^2*O212</f>
        <v>2.2731105204453355E-2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4.2049368663537212</v>
      </c>
      <c r="H213" s="10">
        <f t="shared" ref="H213:H276" si="27">-(-$B$4)*(1+D213+$E$5*D213^3)*EXP(-D213)</f>
        <v>-2.3585484370472884</v>
      </c>
      <c r="I213">
        <f t="shared" si="23"/>
        <v>-18.868387496378308</v>
      </c>
      <c r="K213">
        <f t="shared" si="24"/>
        <v>-2.509640052173336</v>
      </c>
      <c r="M213">
        <f t="shared" si="25"/>
        <v>-2.509640052173336</v>
      </c>
      <c r="N213" s="13">
        <f t="shared" si="26"/>
        <v>2.2828676161397672E-2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4.2169832122474071</v>
      </c>
      <c r="H214" s="10">
        <f t="shared" si="27"/>
        <v>-2.3278126439413227</v>
      </c>
      <c r="I214">
        <f t="shared" si="23"/>
        <v>-18.622501151530582</v>
      </c>
      <c r="K214">
        <f t="shared" si="24"/>
        <v>-2.4792047903187844</v>
      </c>
      <c r="M214">
        <f t="shared" si="25"/>
        <v>-2.4792047903187844</v>
      </c>
      <c r="N214" s="13">
        <f t="shared" si="26"/>
        <v>2.2919581984774784E-2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4.2290295581410939</v>
      </c>
      <c r="H215" s="10">
        <f t="shared" si="27"/>
        <v>-2.297442393927589</v>
      </c>
      <c r="I215">
        <f t="shared" si="23"/>
        <v>-18.379539151420712</v>
      </c>
      <c r="K215">
        <f t="shared" si="24"/>
        <v>-2.4491126956309337</v>
      </c>
      <c r="M215">
        <f t="shared" si="25"/>
        <v>-2.4491126956309337</v>
      </c>
      <c r="N215" s="13">
        <f t="shared" si="26"/>
        <v>2.3003880418783613E-2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4.2410759040347799</v>
      </c>
      <c r="H216" s="10">
        <f t="shared" si="27"/>
        <v>-2.2674343085695976</v>
      </c>
      <c r="I216">
        <f t="shared" si="23"/>
        <v>-18.139474468556781</v>
      </c>
      <c r="K216">
        <f t="shared" si="24"/>
        <v>-2.4193607157067811</v>
      </c>
      <c r="M216">
        <f t="shared" si="25"/>
        <v>-2.4193607157067811</v>
      </c>
      <c r="N216" s="13">
        <f t="shared" si="26"/>
        <v>2.3081633185613251E-2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4.2531222499284658</v>
      </c>
      <c r="H217" s="10">
        <f t="shared" si="27"/>
        <v>-2.2377850089904658</v>
      </c>
      <c r="I217">
        <f t="shared" si="23"/>
        <v>-17.902280071923727</v>
      </c>
      <c r="K217">
        <f t="shared" si="24"/>
        <v>-2.3899457982024876</v>
      </c>
      <c r="M217">
        <f t="shared" si="25"/>
        <v>-2.3899457982024876</v>
      </c>
      <c r="N217" s="13">
        <f t="shared" si="26"/>
        <v>2.3152905773625332E-2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4.2651685958221526</v>
      </c>
      <c r="H218" s="10">
        <f t="shared" si="27"/>
        <v>-2.2084911172287383</v>
      </c>
      <c r="I218">
        <f t="shared" si="23"/>
        <v>-17.667928937829906</v>
      </c>
      <c r="K218">
        <f t="shared" si="24"/>
        <v>-2.3608648919721369</v>
      </c>
      <c r="M218">
        <f t="shared" si="25"/>
        <v>-2.3608648919721369</v>
      </c>
      <c r="N218" s="13">
        <f t="shared" si="26"/>
        <v>2.3217767229551989E-2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4.2772149417158385</v>
      </c>
      <c r="H219" s="10">
        <f t="shared" si="27"/>
        <v>-2.179549257536574</v>
      </c>
      <c r="I219">
        <f t="shared" si="23"/>
        <v>-17.436394060292592</v>
      </c>
      <c r="K219">
        <f t="shared" si="24"/>
        <v>-2.3321149481582202</v>
      </c>
      <c r="M219">
        <f t="shared" si="25"/>
        <v>-2.3321149481582202</v>
      </c>
      <c r="N219" s="13">
        <f t="shared" si="26"/>
        <v>2.327628995485985E-2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4.2892612876095253</v>
      </c>
      <c r="H220" s="10">
        <f t="shared" si="27"/>
        <v>-2.1509560576222166</v>
      </c>
      <c r="I220">
        <f t="shared" si="23"/>
        <v>-17.207648460977733</v>
      </c>
      <c r="K220">
        <f t="shared" si="24"/>
        <v>-2.303692921235502</v>
      </c>
      <c r="M220">
        <f t="shared" si="25"/>
        <v>-2.303692921235502</v>
      </c>
      <c r="N220" s="13">
        <f t="shared" si="26"/>
        <v>2.3328549506423317E-2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4.3013076335032112</v>
      </c>
      <c r="H221" s="10">
        <f t="shared" si="27"/>
        <v>-2.1227081498385902</v>
      </c>
      <c r="I221">
        <f t="shared" si="23"/>
        <v>-16.981665198708722</v>
      </c>
      <c r="K221">
        <f t="shared" si="24"/>
        <v>-2.2755957700098683</v>
      </c>
      <c r="M221">
        <f t="shared" si="25"/>
        <v>-2.2755957700098683</v>
      </c>
      <c r="N221" s="13">
        <f t="shared" si="26"/>
        <v>2.3374624401637005E-2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4.313353979396898</v>
      </c>
      <c r="H222" s="10">
        <f t="shared" si="27"/>
        <v>-2.0948021723198185</v>
      </c>
      <c r="I222">
        <f t="shared" si="23"/>
        <v>-16.758417378558548</v>
      </c>
      <c r="K222">
        <f t="shared" si="24"/>
        <v>-2.2478204585736412</v>
      </c>
      <c r="M222">
        <f t="shared" si="25"/>
        <v>-2.2478204585736412</v>
      </c>
      <c r="N222" s="13">
        <f t="shared" si="26"/>
        <v>2.341459592805684E-2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4.3254003252905839</v>
      </c>
      <c r="H223" s="10">
        <f t="shared" si="27"/>
        <v>-2.067234770067409</v>
      </c>
      <c r="I223">
        <f t="shared" si="23"/>
        <v>-16.537878160539272</v>
      </c>
      <c r="K223">
        <f t="shared" si="24"/>
        <v>-2.2203639572189253</v>
      </c>
      <c r="M223">
        <f t="shared" si="25"/>
        <v>-2.2203639572189253</v>
      </c>
      <c r="N223" s="13">
        <f t="shared" si="26"/>
        <v>2.3448547957684123E-2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4.3374466711842707</v>
      </c>
      <c r="H224" s="10">
        <f t="shared" si="27"/>
        <v>-2.0400025959877905</v>
      </c>
      <c r="I224">
        <f t="shared" si="23"/>
        <v>-16.320020767902324</v>
      </c>
      <c r="K224">
        <f t="shared" si="24"/>
        <v>-2.1932232433103205</v>
      </c>
      <c r="M224">
        <f t="shared" si="25"/>
        <v>-2.1932232433103205</v>
      </c>
      <c r="N224" s="13">
        <f t="shared" si="26"/>
        <v>2.3476566765935101E-2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4.3494930170779567</v>
      </c>
      <c r="H225" s="10">
        <f t="shared" si="27"/>
        <v>-2.0131023118828355</v>
      </c>
      <c r="I225">
        <f t="shared" si="23"/>
        <v>-16.104818495062684</v>
      </c>
      <c r="K225">
        <f t="shared" si="24"/>
        <v>-2.1663953021184841</v>
      </c>
      <c r="M225">
        <f t="shared" si="25"/>
        <v>-2.1663953021184841</v>
      </c>
      <c r="N225" s="13">
        <f t="shared" si="26"/>
        <v>2.3498740855386648E-2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4.3615393629716435</v>
      </c>
      <c r="H226" s="10">
        <f t="shared" si="27"/>
        <v>-1.9865305893949528</v>
      </c>
      <c r="I226">
        <f t="shared" si="23"/>
        <v>-15.892244715159622</v>
      </c>
      <c r="K226">
        <f t="shared" si="24"/>
        <v>-2.1398771276158226</v>
      </c>
      <c r="M226">
        <f t="shared" si="25"/>
        <v>-2.1398771276158226</v>
      </c>
      <c r="N226" s="13">
        <f t="shared" si="26"/>
        <v>2.3515160784324699E-2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4.3735857088653294</v>
      </c>
      <c r="H227" s="10">
        <f t="shared" si="27"/>
        <v>-1.9602841109082982</v>
      </c>
      <c r="I227">
        <f t="shared" si="23"/>
        <v>-15.682272887266386</v>
      </c>
      <c r="K227">
        <f t="shared" si="24"/>
        <v>-2.1136657232356471</v>
      </c>
      <c r="M227">
        <f t="shared" si="25"/>
        <v>-2.1136657232356471</v>
      </c>
      <c r="N227" s="13">
        <f t="shared" si="26"/>
        <v>2.3525919000137122E-2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4.3856320547590153</v>
      </c>
      <c r="H228" s="10">
        <f t="shared" si="27"/>
        <v>-1.9343595704075847</v>
      </c>
      <c r="I228">
        <f t="shared" si="23"/>
        <v>-15.474876563260677</v>
      </c>
      <c r="K228">
        <f t="shared" si="24"/>
        <v>-2.0877581025960348</v>
      </c>
      <c r="M228">
        <f t="shared" si="25"/>
        <v>-2.0877581025960348</v>
      </c>
      <c r="N228" s="13">
        <f t="shared" si="26"/>
        <v>2.3531109677570966E-2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4.3976784006527021</v>
      </c>
      <c r="H229" s="10">
        <f t="shared" si="27"/>
        <v>-1.9087536742959417</v>
      </c>
      <c r="I229">
        <f t="shared" si="23"/>
        <v>-15.270029394367533</v>
      </c>
      <c r="K229">
        <f t="shared" si="24"/>
        <v>-2.0621512901896346</v>
      </c>
      <c r="M229">
        <f t="shared" si="25"/>
        <v>-2.0621512901896346</v>
      </c>
      <c r="N229" s="13">
        <f t="shared" si="26"/>
        <v>2.3530828561868958E-2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4.409724746546388</v>
      </c>
      <c r="H230" s="10">
        <f t="shared" si="27"/>
        <v>-1.8834631421732217</v>
      </c>
      <c r="I230">
        <f t="shared" si="23"/>
        <v>-15.067705137385774</v>
      </c>
      <c r="K230">
        <f t="shared" si="24"/>
        <v>-2.0368423220405729</v>
      </c>
      <c r="M230">
        <f t="shared" si="25"/>
        <v>-2.0368423220405729</v>
      </c>
      <c r="N230" s="13">
        <f t="shared" si="26"/>
        <v>2.3525172816781261E-2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4.4217710924400748</v>
      </c>
      <c r="H231" s="10">
        <f t="shared" si="27"/>
        <v>-1.8584847075761188</v>
      </c>
      <c r="I231">
        <f t="shared" si="23"/>
        <v>-14.867877660608951</v>
      </c>
      <c r="K231">
        <f t="shared" si="24"/>
        <v>-2.0118282463296007</v>
      </c>
      <c r="M231">
        <f t="shared" si="25"/>
        <v>-2.0118282463296007</v>
      </c>
      <c r="N231" s="13">
        <f t="shared" si="26"/>
        <v>2.3514240877440584E-2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4.4338174383337607</v>
      </c>
      <c r="H232" s="10">
        <f t="shared" si="27"/>
        <v>-1.8338151186814085</v>
      </c>
      <c r="I232">
        <f t="shared" si="23"/>
        <v>-14.670520949451268</v>
      </c>
      <c r="K232">
        <f t="shared" si="24"/>
        <v>-1.9871061239886272</v>
      </c>
      <c r="M232">
        <f t="shared" si="25"/>
        <v>-1.9871061239886272</v>
      </c>
      <c r="N232" s="13">
        <f t="shared" si="26"/>
        <v>2.3498132308097761E-2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4.4458637842274467</v>
      </c>
      <c r="H233" s="10">
        <f t="shared" si="27"/>
        <v>-1.8094511389735881</v>
      </c>
      <c r="I233">
        <f t="shared" si="23"/>
        <v>-14.475609111788705</v>
      </c>
      <c r="K233">
        <f t="shared" si="24"/>
        <v>-1.9626730292656349</v>
      </c>
      <c r="M233">
        <f t="shared" si="25"/>
        <v>-1.9626730292656349</v>
      </c>
      <c r="N233" s="13">
        <f t="shared" si="26"/>
        <v>2.3476947664668027E-2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4.4579101301211335</v>
      </c>
      <c r="H234" s="10">
        <f t="shared" si="27"/>
        <v>-1.7853895478781585</v>
      </c>
      <c r="I234">
        <f t="shared" si="23"/>
        <v>-14.283116383025268</v>
      </c>
      <c r="K234">
        <f t="shared" si="24"/>
        <v>-1.938526050261089</v>
      </c>
      <c r="M234">
        <f t="shared" si="25"/>
        <v>-1.938526050261089</v>
      </c>
      <c r="N234" s="13">
        <f t="shared" si="26"/>
        <v>2.3450788362077288E-2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4.4699564760148194</v>
      </c>
      <c r="H235" s="10">
        <f t="shared" si="27"/>
        <v>-1.7616271413617357</v>
      </c>
      <c r="I235">
        <f t="shared" si="23"/>
        <v>-14.093017130893886</v>
      </c>
      <c r="K235">
        <f t="shared" si="24"/>
        <v>-1.9146622894367866</v>
      </c>
      <c r="M235">
        <f t="shared" si="25"/>
        <v>-1.9146622894367866</v>
      </c>
      <c r="N235" s="13">
        <f t="shared" si="26"/>
        <v>2.3419756546352762E-2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4.4820028219085062</v>
      </c>
      <c r="H236" s="10">
        <f t="shared" si="27"/>
        <v>-1.7381607325001656</v>
      </c>
      <c r="I236">
        <f t="shared" si="23"/>
        <v>-13.905285860001324</v>
      </c>
      <c r="K236">
        <f t="shared" si="24"/>
        <v>-1.8910788640981218</v>
      </c>
      <c r="M236">
        <f t="shared" si="25"/>
        <v>-1.8910788640981218</v>
      </c>
      <c r="N236" s="13">
        <f t="shared" si="26"/>
        <v>2.338395497140985E-2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4.4940491678021921</v>
      </c>
      <c r="H237" s="10">
        <f t="shared" si="27"/>
        <v>-1.7149871520157571</v>
      </c>
      <c r="I237">
        <f t="shared" si="23"/>
        <v>-13.719897216126057</v>
      </c>
      <c r="K237">
        <f t="shared" si="24"/>
        <v>-1.8677729068507416</v>
      </c>
      <c r="M237">
        <f t="shared" si="25"/>
        <v>-1.8677729068507416</v>
      </c>
      <c r="N237" s="13">
        <f t="shared" si="26"/>
        <v>2.3343486880495978E-2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4.5060955136958789</v>
      </c>
      <c r="H238" s="10">
        <f t="shared" si="27"/>
        <v>-1.6921032487847318</v>
      </c>
      <c r="I238">
        <f t="shared" si="23"/>
        <v>-13.536825990277855</v>
      </c>
      <c r="K238">
        <f t="shared" si="24"/>
        <v>-1.8447415660324384</v>
      </c>
      <c r="M238">
        <f t="shared" si="25"/>
        <v>-1.8447415660324384</v>
      </c>
      <c r="N238" s="13">
        <f t="shared" si="26"/>
        <v>2.3298455892211526E-2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4.5181418595895648</v>
      </c>
      <c r="H239" s="10">
        <f t="shared" si="27"/>
        <v>-1.6695058903159408</v>
      </c>
      <c r="I239">
        <f t="shared" si="23"/>
        <v>-13.356047122527526</v>
      </c>
      <c r="K239">
        <f t="shared" si="24"/>
        <v>-1.8219820061212169</v>
      </c>
      <c r="M239">
        <f t="shared" si="25"/>
        <v>-1.8219820061212169</v>
      </c>
      <c r="N239" s="13">
        <f t="shared" si="26"/>
        <v>2.3248965891063966E-2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4.5301882054832516</v>
      </c>
      <c r="H240" s="10">
        <f t="shared" si="27"/>
        <v>-1.6471919632018779</v>
      </c>
      <c r="I240">
        <f t="shared" si="23"/>
        <v>-13.177535705615023</v>
      </c>
      <c r="K240">
        <f t="shared" si="24"/>
        <v>-1.7994914081203282</v>
      </c>
      <c r="M240">
        <f t="shared" si="25"/>
        <v>-1.7994914081203282</v>
      </c>
      <c r="N240" s="13">
        <f t="shared" si="26"/>
        <v>2.3195120922468067E-2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4.5422345513769375</v>
      </c>
      <c r="H241" s="10">
        <f t="shared" si="27"/>
        <v>-1.6251583735429762</v>
      </c>
      <c r="I241">
        <f t="shared" si="23"/>
        <v>-13.00126698834381</v>
      </c>
      <c r="K241">
        <f t="shared" si="24"/>
        <v>-1.7772669699211492</v>
      </c>
      <c r="M241">
        <f t="shared" si="25"/>
        <v>-1.7772669699211492</v>
      </c>
      <c r="N241" s="13">
        <f t="shared" si="26"/>
        <v>2.3137025092137938E-2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4.5542808972706235</v>
      </c>
      <c r="H242" s="10">
        <f t="shared" si="27"/>
        <v>-1.6034020473461552</v>
      </c>
      <c r="I242">
        <f t="shared" si="23"/>
        <v>-12.827216378769242</v>
      </c>
      <c r="K242">
        <f t="shared" si="24"/>
        <v>-1.755305906644645</v>
      </c>
      <c r="M242">
        <f t="shared" si="25"/>
        <v>-1.755305906644645</v>
      </c>
      <c r="N242" s="13">
        <f t="shared" si="26"/>
        <v>2.3074782469775391E-2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4.5663272431643103</v>
      </c>
      <c r="H243" s="10">
        <f t="shared" si="27"/>
        <v>-1.5819199308985352</v>
      </c>
      <c r="I243">
        <f t="shared" si="23"/>
        <v>-12.655359447188282</v>
      </c>
      <c r="K243">
        <f t="shared" si="24"/>
        <v>-1.7336054509622312</v>
      </c>
      <c r="M243">
        <f t="shared" si="25"/>
        <v>-1.7336054509622312</v>
      </c>
      <c r="N243" s="13">
        <f t="shared" si="26"/>
        <v>2.3008496996993907E-2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4.5783735890579962</v>
      </c>
      <c r="H244" s="10">
        <f t="shared" si="27"/>
        <v>-1.5607089911172398</v>
      </c>
      <c r="I244">
        <f t="shared" si="23"/>
        <v>-12.485671928937919</v>
      </c>
      <c r="K244">
        <f t="shared" si="24"/>
        <v>-1.7121628533967528</v>
      </c>
      <c r="M244">
        <f t="shared" si="25"/>
        <v>-1.7121628533967528</v>
      </c>
      <c r="N244" s="13">
        <f t="shared" si="26"/>
        <v>2.293827239938168E-2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4.590419934951683</v>
      </c>
      <c r="H245" s="10">
        <f t="shared" si="27"/>
        <v>-1.5397662158761454</v>
      </c>
      <c r="I245">
        <f t="shared" si="23"/>
        <v>-12.318129727009163</v>
      </c>
      <c r="K245">
        <f t="shared" si="24"/>
        <v>-1.6909753826043041</v>
      </c>
      <c r="M245">
        <f t="shared" si="25"/>
        <v>-1.6909753826043041</v>
      </c>
      <c r="N245" s="13">
        <f t="shared" si="26"/>
        <v>2.2864212102624116E-2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4.6024662808453689</v>
      </c>
      <c r="H246" s="10">
        <f t="shared" si="27"/>
        <v>-1.5190886143104259</v>
      </c>
      <c r="I246">
        <f t="shared" si="23"/>
        <v>-12.152708914483407</v>
      </c>
      <c r="K246">
        <f t="shared" si="24"/>
        <v>-1.6700403256375966</v>
      </c>
      <c r="M246">
        <f t="shared" si="25"/>
        <v>-1.6700403256375966</v>
      </c>
      <c r="N246" s="13">
        <f t="shared" si="26"/>
        <v>2.27864191526015E-2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4.6145126267390557</v>
      </c>
      <c r="H247" s="10">
        <f t="shared" si="27"/>
        <v>-1.4986732170997137</v>
      </c>
      <c r="I247">
        <f t="shared" si="23"/>
        <v>-11.989385736797709</v>
      </c>
      <c r="K247">
        <f t="shared" si="24"/>
        <v>-1.6493549881915348</v>
      </c>
      <c r="M247">
        <f t="shared" si="25"/>
        <v>-1.6493549881915348</v>
      </c>
      <c r="N247" s="13">
        <f t="shared" si="26"/>
        <v>2.2704996139367981E-2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4.6265589726327407</v>
      </c>
      <c r="H248" s="10">
        <f t="shared" si="27"/>
        <v>-1.478517076730669</v>
      </c>
      <c r="I248">
        <f t="shared" si="23"/>
        <v>-11.828136613845352</v>
      </c>
      <c r="K248">
        <f t="shared" si="24"/>
        <v>-1.6289166948316682</v>
      </c>
      <c r="M248">
        <f t="shared" si="25"/>
        <v>-1.6289166948316682</v>
      </c>
      <c r="N248" s="13">
        <f t="shared" si="26"/>
        <v>2.2620045124926411E-2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4.6386053185264284</v>
      </c>
      <c r="H249" s="10">
        <f t="shared" si="27"/>
        <v>-1.4586172677397258</v>
      </c>
      <c r="I249">
        <f t="shared" si="23"/>
        <v>-11.668938141917806</v>
      </c>
      <c r="K249">
        <f t="shared" si="24"/>
        <v>-1.6087227892061207</v>
      </c>
      <c r="M249">
        <f t="shared" si="25"/>
        <v>-1.6087227892061207</v>
      </c>
      <c r="N249" s="13">
        <f t="shared" si="26"/>
        <v>2.2531667574698336E-2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4.6506516644201135</v>
      </c>
      <c r="H250" s="10">
        <f t="shared" si="27"/>
        <v>-1.4389708869367539</v>
      </c>
      <c r="I250">
        <f t="shared" si="23"/>
        <v>-11.511767095494031</v>
      </c>
      <c r="K250">
        <f t="shared" si="24"/>
        <v>-1.5887706342416705</v>
      </c>
      <c r="M250">
        <f t="shared" si="25"/>
        <v>-1.5887706342416705</v>
      </c>
      <c r="N250" s="13">
        <f t="shared" si="26"/>
        <v>2.2439964292616878E-2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4.6626980103138012</v>
      </c>
      <c r="H251" s="10">
        <f t="shared" si="27"/>
        <v>-1.4195750536103622</v>
      </c>
      <c r="I251">
        <f t="shared" si="23"/>
        <v>-11.356600428882897</v>
      </c>
      <c r="K251">
        <f t="shared" si="24"/>
        <v>-1.5690576123244693</v>
      </c>
      <c r="M251">
        <f t="shared" si="25"/>
        <v>-1.5690576123244693</v>
      </c>
      <c r="N251" s="13">
        <f t="shared" si="26"/>
        <v>2.2345035359716475E-2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4.6747443562074862</v>
      </c>
      <c r="H252" s="10">
        <f t="shared" si="27"/>
        <v>-1.4004269097155342</v>
      </c>
      <c r="I252">
        <f t="shared" si="23"/>
        <v>-11.203415277724273</v>
      </c>
      <c r="K252">
        <f t="shared" si="24"/>
        <v>-1.5495811254660996</v>
      </c>
      <c r="M252">
        <f t="shared" si="25"/>
        <v>-1.5495811254660996</v>
      </c>
      <c r="N252" s="13">
        <f t="shared" si="26"/>
        <v>2.2246980076166219E-2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4.686790702101173</v>
      </c>
      <c r="H253" s="10">
        <f t="shared" si="27"/>
        <v>-1.381523620044276</v>
      </c>
      <c r="I253">
        <f t="shared" si="23"/>
        <v>-11.052188960354208</v>
      </c>
      <c r="K253">
        <f t="shared" si="24"/>
        <v>-1.5303385954553923</v>
      </c>
      <c r="M253">
        <f t="shared" si="25"/>
        <v>-1.5303385954553923</v>
      </c>
      <c r="N253" s="13">
        <f t="shared" si="26"/>
        <v>2.2145896906611156E-2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4.6988370479948589</v>
      </c>
      <c r="H254" s="10">
        <f t="shared" si="27"/>
        <v>-1.3628623723799214</v>
      </c>
      <c r="I254">
        <f t="shared" si="23"/>
        <v>-10.902898979039371</v>
      </c>
      <c r="K254">
        <f t="shared" si="24"/>
        <v>-1.5113274639966539</v>
      </c>
      <c r="M254">
        <f t="shared" si="25"/>
        <v>-1.5113274639966539</v>
      </c>
      <c r="N254" s="13">
        <f t="shared" si="26"/>
        <v>2.2041883428764772E-2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4.7108833938885457</v>
      </c>
      <c r="H255" s="10">
        <f t="shared" si="27"/>
        <v>-1.3444403776357348</v>
      </c>
      <c r="I255">
        <f t="shared" si="23"/>
        <v>-10.755523021085878</v>
      </c>
      <c r="K255">
        <f t="shared" si="24"/>
        <v>-1.4925451928347337</v>
      </c>
      <c r="M255">
        <f t="shared" si="25"/>
        <v>-1.4925451928347337</v>
      </c>
      <c r="N255" s="13">
        <f t="shared" si="26"/>
        <v>2.193503628512964E-2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4.7229297397822316</v>
      </c>
      <c r="H256" s="10">
        <f t="shared" si="27"/>
        <v>-1.3262548699784162</v>
      </c>
      <c r="I256">
        <f t="shared" si="23"/>
        <v>-10.61003895982733</v>
      </c>
      <c r="K256">
        <f t="shared" si="24"/>
        <v>-1.4739892638674967</v>
      </c>
      <c r="M256">
        <f t="shared" si="25"/>
        <v>-1.4739892638674967</v>
      </c>
      <c r="N256" s="13">
        <f t="shared" si="26"/>
        <v>2.1825451137773986E-2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4.7349760856759175</v>
      </c>
      <c r="H257" s="10">
        <f t="shared" si="27"/>
        <v>-1.3083031069371025</v>
      </c>
      <c r="I257">
        <f t="shared" si="23"/>
        <v>-10.46642485549682</v>
      </c>
      <c r="K257">
        <f t="shared" si="24"/>
        <v>-1.4556571792461286</v>
      </c>
      <c r="M257">
        <f t="shared" si="25"/>
        <v>-1.4556571792461286</v>
      </c>
      <c r="N257" s="13">
        <f t="shared" si="26"/>
        <v>2.1713222626053689E-2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4.7470224315696044</v>
      </c>
      <c r="H258" s="10">
        <f t="shared" si="27"/>
        <v>-1.2905823694984355</v>
      </c>
      <c r="I258">
        <f t="shared" si="23"/>
        <v>-10.324658955987484</v>
      </c>
      <c r="K258">
        <f t="shared" si="24"/>
        <v>-1.4375464614637923</v>
      </c>
      <c r="M258">
        <f t="shared" si="25"/>
        <v>-1.4375464614637923</v>
      </c>
      <c r="N258" s="13">
        <f t="shared" si="26"/>
        <v>2.159844432720184E-2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4.7590687774632903</v>
      </c>
      <c r="H259" s="10">
        <f t="shared" si="27"/>
        <v>-1.2730899621882557</v>
      </c>
      <c r="I259">
        <f t="shared" si="23"/>
        <v>-10.184719697506045</v>
      </c>
      <c r="K259">
        <f t="shared" si="24"/>
        <v>-1.4196546534330587</v>
      </c>
      <c r="M259">
        <f t="shared" si="25"/>
        <v>-1.4196546534330587</v>
      </c>
      <c r="N259" s="13">
        <f t="shared" si="26"/>
        <v>2.1481208719684459E-2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4.7711151233569771</v>
      </c>
      <c r="H260" s="10">
        <f t="shared" si="27"/>
        <v>-1.2558232131404492</v>
      </c>
      <c r="I260">
        <f t="shared" si="23"/>
        <v>-10.046585705123594</v>
      </c>
      <c r="K260">
        <f t="shared" si="24"/>
        <v>-1.4019793185525475</v>
      </c>
      <c r="M260">
        <f t="shared" si="25"/>
        <v>-1.4019793185525475</v>
      </c>
      <c r="N260" s="13">
        <f t="shared" si="26"/>
        <v>2.1361607149232402E-2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4.783161469250663</v>
      </c>
      <c r="H261" s="10">
        <f t="shared" si="27"/>
        <v>-1.2387794741534726</v>
      </c>
      <c r="I261">
        <f t="shared" si="23"/>
        <v>-9.9102357932277805</v>
      </c>
      <c r="K261">
        <f t="shared" si="24"/>
        <v>-1.3845180407632351</v>
      </c>
      <c r="M261">
        <f t="shared" si="25"/>
        <v>-1.3845180407632351</v>
      </c>
      <c r="N261" s="13">
        <f t="shared" si="26"/>
        <v>2.1239729797468205E-2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4.7952078151443498</v>
      </c>
      <c r="H262" s="10">
        <f t="shared" si="27"/>
        <v>-1.2219561207350542</v>
      </c>
      <c r="I262">
        <f t="shared" si="23"/>
        <v>-9.7756489658804337</v>
      </c>
      <c r="K262">
        <f t="shared" si="24"/>
        <v>-1.3672684245947884</v>
      </c>
      <c r="M262">
        <f t="shared" si="25"/>
        <v>-1.3672684245947884</v>
      </c>
      <c r="N262" s="13">
        <f t="shared" si="26"/>
        <v>2.1115665653023707E-2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4.8072541610380357</v>
      </c>
      <c r="H263" s="10">
        <f t="shared" si="27"/>
        <v>-1.2053505521355576</v>
      </c>
      <c r="I263">
        <f t="shared" si="23"/>
        <v>-9.6428044170844611</v>
      </c>
      <c r="K263">
        <f t="shared" si="24"/>
        <v>-1.3502280952023735</v>
      </c>
      <c r="M263">
        <f t="shared" si="25"/>
        <v>-1.3502280952023735</v>
      </c>
      <c r="N263" s="13">
        <f t="shared" si="26"/>
        <v>2.098950248507709E-2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4.8193005069317225</v>
      </c>
      <c r="H264" s="10">
        <f t="shared" si="27"/>
        <v>-1.188960191370473</v>
      </c>
      <c r="I264">
        <f t="shared" si="23"/>
        <v>-9.5116815309637843</v>
      </c>
      <c r="K264">
        <f t="shared" si="24"/>
        <v>-1.3333946983942759</v>
      </c>
      <c r="M264">
        <f t="shared" si="25"/>
        <v>-1.3333946983942759</v>
      </c>
      <c r="N264" s="13">
        <f t="shared" si="26"/>
        <v>2.0861326819208968E-2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4.8313468528254084</v>
      </c>
      <c r="H265" s="10">
        <f t="shared" si="27"/>
        <v>-1.1727824852324944</v>
      </c>
      <c r="I265">
        <f t="shared" si="23"/>
        <v>-9.3822598818599552</v>
      </c>
      <c r="K265">
        <f t="shared" si="24"/>
        <v>-1.3167659006507437</v>
      </c>
      <c r="M265">
        <f t="shared" si="25"/>
        <v>-1.3167659006507437</v>
      </c>
      <c r="N265" s="13">
        <f t="shared" si="26"/>
        <v>2.0731223915504159E-2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4.8433931987190944</v>
      </c>
      <c r="H266" s="10">
        <f t="shared" si="27"/>
        <v>-1.1568149042936182</v>
      </c>
      <c r="I266">
        <f t="shared" si="23"/>
        <v>-9.2545192343489457</v>
      </c>
      <c r="K266">
        <f t="shared" si="24"/>
        <v>-1.3003393891343751</v>
      </c>
      <c r="M266">
        <f t="shared" si="25"/>
        <v>-1.3003393891343751</v>
      </c>
      <c r="N266" s="13">
        <f t="shared" si="26"/>
        <v>2.0599277748804646E-2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4.8554395446127812</v>
      </c>
      <c r="H267" s="10">
        <f t="shared" si="27"/>
        <v>-1.1410549428976868</v>
      </c>
      <c r="I267">
        <f t="shared" si="23"/>
        <v>-9.1284395431814946</v>
      </c>
      <c r="K267">
        <f t="shared" si="24"/>
        <v>-1.2841128716924275</v>
      </c>
      <c r="M267">
        <f t="shared" si="25"/>
        <v>-1.2841128716924275</v>
      </c>
      <c r="N267" s="13">
        <f t="shared" si="26"/>
        <v>2.0465570991041088E-2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4.8674858905064671</v>
      </c>
      <c r="H268" s="10">
        <f t="shared" si="27"/>
        <v>-1.1255001191437866</v>
      </c>
      <c r="I268">
        <f t="shared" si="23"/>
        <v>-9.0040009531502925</v>
      </c>
      <c r="K268">
        <f t="shared" si="24"/>
        <v>-1.2680840768513686</v>
      </c>
      <c r="M268">
        <f t="shared" si="25"/>
        <v>-1.2680840768513686</v>
      </c>
      <c r="N268" s="13">
        <f t="shared" si="26"/>
        <v>2.033018499555754E-2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4.8795322364001539</v>
      </c>
      <c r="H269" s="10">
        <f t="shared" si="27"/>
        <v>-1.1101479748608973</v>
      </c>
      <c r="I269">
        <f t="shared" si="23"/>
        <v>-8.8811837988871787</v>
      </c>
      <c r="K269">
        <f t="shared" si="24"/>
        <v>-1.2522507538039822</v>
      </c>
      <c r="M269">
        <f t="shared" si="25"/>
        <v>-1.2522507538039822</v>
      </c>
      <c r="N269" s="13">
        <f t="shared" si="26"/>
        <v>2.0193199783347247E-2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4.8915785822938398</v>
      </c>
      <c r="H270" s="10">
        <f t="shared" si="27"/>
        <v>-1.0949960755741788</v>
      </c>
      <c r="I270">
        <f t="shared" si="23"/>
        <v>-8.7599686045934302</v>
      </c>
      <c r="K270">
        <f t="shared" si="24"/>
        <v>-1.2366106723893728</v>
      </c>
      <c r="M270">
        <f t="shared" si="25"/>
        <v>-1.2366106723893728</v>
      </c>
      <c r="N270" s="13">
        <f t="shared" si="26"/>
        <v>2.0054694031129972E-2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4.9036249281875257</v>
      </c>
      <c r="H271" s="10">
        <f t="shared" si="27"/>
        <v>-1.0800420104632522</v>
      </c>
      <c r="I271">
        <f t="shared" si="23"/>
        <v>-8.6403360837060177</v>
      </c>
      <c r="K271">
        <f t="shared" si="24"/>
        <v>-1.2211616230661384</v>
      </c>
      <c r="M271">
        <f t="shared" si="25"/>
        <v>-1.2211616230661384</v>
      </c>
      <c r="N271" s="13">
        <f t="shared" si="26"/>
        <v>1.9914745061188677E-2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4.9156712740812125</v>
      </c>
      <c r="H272" s="10">
        <f t="shared" si="27"/>
        <v>-1.0652833923128531</v>
      </c>
      <c r="I272">
        <f t="shared" si="23"/>
        <v>-8.5222671385028246</v>
      </c>
      <c r="K272">
        <f t="shared" si="24"/>
        <v>-1.2059014168790236</v>
      </c>
      <c r="M272">
        <f t="shared" si="25"/>
        <v>-1.2059014168790236</v>
      </c>
      <c r="N272" s="13">
        <f t="shared" si="26"/>
        <v>1.9773428832892147E-2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4.9277176199748984</v>
      </c>
      <c r="H273" s="10">
        <f t="shared" si="27"/>
        <v>-1.0507178574561797</v>
      </c>
      <c r="I273">
        <f t="shared" si="23"/>
        <v>-8.4057428596494379</v>
      </c>
      <c r="K273">
        <f t="shared" si="24"/>
        <v>-1.1908278854193382</v>
      </c>
      <c r="M273">
        <f t="shared" si="25"/>
        <v>-1.1908278854193382</v>
      </c>
      <c r="N273" s="13">
        <f t="shared" si="26"/>
        <v>1.9630819935837034E-2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4.9397639658685852</v>
      </c>
      <c r="H274" s="10">
        <f t="shared" si="27"/>
        <v>-1.0363430657112898</v>
      </c>
      <c r="I274">
        <f t="shared" si="23"/>
        <v>-8.2907445256903181</v>
      </c>
      <c r="K274">
        <f t="shared" si="24"/>
        <v>-1.17593888077939</v>
      </c>
      <c r="M274">
        <f t="shared" si="25"/>
        <v>-1.17593888077939</v>
      </c>
      <c r="N274" s="13">
        <f t="shared" si="26"/>
        <v>1.9486991584527248E-2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si="22"/>
        <v>4.9518103117622712</v>
      </c>
      <c r="H275" s="10">
        <f t="shared" si="27"/>
        <v>-1.0221567003108512</v>
      </c>
      <c r="I275">
        <f t="shared" si="23"/>
        <v>-8.1772536024868092</v>
      </c>
      <c r="K275">
        <f t="shared" si="24"/>
        <v>-1.161232275501235</v>
      </c>
      <c r="M275">
        <f t="shared" si="25"/>
        <v>-1.161232275501235</v>
      </c>
      <c r="N275" s="13">
        <f t="shared" si="26"/>
        <v>1.9342015614536107E-2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ref="G276:G339" si="29">$E$11*(D276/$E$12+1)</f>
        <v>4.963856657655958</v>
      </c>
      <c r="H276" s="10">
        <f t="shared" si="27"/>
        <v>-1.008156467825573</v>
      </c>
      <c r="I276">
        <f t="shared" ref="I276:I339" si="30">H276*$E$6</f>
        <v>-8.065251742604584</v>
      </c>
      <c r="K276">
        <f t="shared" ref="K276:K339" si="31">$L$9*$L$4*EXP(-$L$7*$O$6*(G276/$O$6-1))+6*$L$4*EXP(-$L$7*$O$6*(2/SQRT(3)*G276/$O$6-1))+12*$L$4*EXP(-$L$7*$O$6*(SQRT(2)*2/SQRT(3)*G276/$O$6-1))+24*$L$4*EXP(-$L$7*$O$6*(SQRT(11)/2*2/SQRT(3)*G276/$O$6-1))+8*$L$4*EXP(-$L$7*$O$6*(2*G276/$O$6-1))-($L$9*$L$6*EXP(-$L$5*$O$6*(G276/$O$6-1))+6*$L$6*EXP(-$L$5*$O$6*(2/SQRT(3)*G276/$O$6-1))+12*$L$6*EXP(-$L$5*$O$6*(SQRT(2)*2/SQRT(3)*G276/$O$6-1))+24*$L$6*EXP(-$L$5*$O$6*(SQRT(11)/2*2/SQRT(3)*G276/$O$6-1))+8*$L$6*EXP(-$L$5*$O$6*(2*G276/$O$6-1)))</f>
        <v>-1.1467059625199549</v>
      </c>
      <c r="M276">
        <f t="shared" ref="M276:M339" si="32">$L$9*$O$4*EXP(-$O$8*$O$6*(G276/$O$6-1))+6*$O$4*EXP(-$O$8*$O$6*(2/SQRT(3)*G276/$O$6-1))+12*$O$4*EXP(-$O$8*$O$6*(SQRT(2)*2/SQRT(3)*G276/$O$6-1))+24*$O$4*EXP(-$O$8*$O$6*(SQRT(11)/2*2/SQRT(3)*G276/$O$6-1))+8*$O$4*EXP(-$O$8*$O$6*(2*G276/$O$6-1))-($L$9*$O$7*EXP(-$O$5*$O$6*(G276/$O$6-1))+6*$O$7*EXP(-$O$5*$O$6*(2/SQRT(3)*G276/$O$6-1))+12*$O$7*EXP(-$O$5*$O$6*(SQRT(2)*2/SQRT(3)*G276/$O$6-1))+24*$O$7*EXP(-$O$5*$O$6*(SQRT(11)/2*2/SQRT(3)*G276/$O$6-1))+8*$O$7*EXP(-$O$5*$O$6*(2*G276/$O$6-1)))</f>
        <v>-1.1467059625199549</v>
      </c>
      <c r="N276" s="13">
        <f t="shared" ref="N276:N339" si="33">(M276-H276)^2*O276</f>
        <v>1.9195962480068569E-2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4.9759030035496448</v>
      </c>
      <c r="H277" s="10">
        <f t="shared" ref="H277:H340" si="34">-(-$B$4)*(1+D277+$E$5*D277^3)*EXP(-D277)</f>
        <v>-0.99434009808159984</v>
      </c>
      <c r="I277">
        <f t="shared" si="30"/>
        <v>-7.9547207846527987</v>
      </c>
      <c r="K277">
        <f t="shared" si="31"/>
        <v>-1.1323578551017544</v>
      </c>
      <c r="M277">
        <f t="shared" si="32"/>
        <v>-1.1323578551017544</v>
      </c>
      <c r="N277" s="13">
        <f t="shared" si="33"/>
        <v>1.9048901252874409E-2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4.987949349443336</v>
      </c>
      <c r="H278" s="10">
        <f t="shared" si="34"/>
        <v>-0.98070534407217436</v>
      </c>
      <c r="I278">
        <f t="shared" si="30"/>
        <v>-7.8456427525773949</v>
      </c>
      <c r="K278">
        <f t="shared" si="31"/>
        <v>-1.1181858867770691</v>
      </c>
      <c r="M278">
        <f t="shared" si="32"/>
        <v>-1.1181858867770691</v>
      </c>
      <c r="N278" s="13">
        <f t="shared" si="33"/>
        <v>1.8900899622432386E-2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4.9999956953370166</v>
      </c>
      <c r="H279" s="10">
        <f t="shared" si="34"/>
        <v>-0.9672499818638739</v>
      </c>
      <c r="I279">
        <f t="shared" si="30"/>
        <v>-7.7379998549109912</v>
      </c>
      <c r="K279">
        <f t="shared" si="31"/>
        <v>-1.1041880112689861</v>
      </c>
      <c r="M279">
        <f t="shared" si="32"/>
        <v>-1.1041880112689861</v>
      </c>
      <c r="N279" s="13">
        <f t="shared" si="33"/>
        <v>1.8752023897355384E-2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5.0120420412307034</v>
      </c>
      <c r="H280" s="10">
        <f t="shared" si="34"/>
        <v>-0.95397181049756408</v>
      </c>
      <c r="I280">
        <f t="shared" si="30"/>
        <v>-7.6317744839805126</v>
      </c>
      <c r="K280">
        <f t="shared" si="31"/>
        <v>-1.0903622024170554</v>
      </c>
      <c r="M280">
        <f t="shared" si="32"/>
        <v>-1.0903622024170554</v>
      </c>
      <c r="N280" s="13">
        <f t="shared" si="33"/>
        <v>1.8602339007952443E-2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5.0240883871243893</v>
      </c>
      <c r="H281" s="10">
        <f t="shared" si="34"/>
        <v>-0.94086865188455937</v>
      </c>
      <c r="I281">
        <f t="shared" si="30"/>
        <v>-7.526949215076475</v>
      </c>
      <c r="K281">
        <f t="shared" si="31"/>
        <v>-1.0767064540969358</v>
      </c>
      <c r="M281">
        <f t="shared" si="32"/>
        <v>-1.0767064540969358</v>
      </c>
      <c r="N281" s="13">
        <f t="shared" si="33"/>
        <v>1.845190850988869E-2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5.0361347330180815</v>
      </c>
      <c r="H282" s="10">
        <f t="shared" si="34"/>
        <v>-0.92793835069801023</v>
      </c>
      <c r="I282">
        <f t="shared" si="30"/>
        <v>-7.4235068055840818</v>
      </c>
      <c r="K282">
        <f t="shared" si="31"/>
        <v>-1.0632187801358342</v>
      </c>
      <c r="M282">
        <f t="shared" si="32"/>
        <v>-1.0632187801358342</v>
      </c>
      <c r="N282" s="13">
        <f t="shared" si="33"/>
        <v>1.8300794588882056E-2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5.048181078911762</v>
      </c>
      <c r="H283" s="10">
        <f t="shared" si="34"/>
        <v>-0.91517877425992478</v>
      </c>
      <c r="I283">
        <f t="shared" si="30"/>
        <v>-7.3214301940793982</v>
      </c>
      <c r="K283">
        <f t="shared" si="31"/>
        <v>-1.0498972142241485</v>
      </c>
      <c r="M283">
        <f t="shared" si="32"/>
        <v>-1.0498972142241485</v>
      </c>
      <c r="N283" s="13">
        <f t="shared" si="33"/>
        <v>1.8149058066394153E-2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5.0602274248054488</v>
      </c>
      <c r="H284" s="10">
        <f t="shared" si="34"/>
        <v>-0.90258781242390718</v>
      </c>
      <c r="I284">
        <f t="shared" si="30"/>
        <v>-7.2207024993912574</v>
      </c>
      <c r="K284">
        <f t="shared" si="31"/>
        <v>-1.0367398098233038</v>
      </c>
      <c r="M284">
        <f t="shared" si="32"/>
        <v>-1.0367398098233038</v>
      </c>
      <c r="N284" s="13">
        <f t="shared" si="33"/>
        <v>1.7996758406247725E-2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5.0722737706991348</v>
      </c>
      <c r="H285" s="10">
        <f t="shared" si="34"/>
        <v>-0.89016337745404117</v>
      </c>
      <c r="I285">
        <f t="shared" si="30"/>
        <v>-7.1213070196323294</v>
      </c>
      <c r="K285">
        <f t="shared" si="31"/>
        <v>-1.0237446400702046</v>
      </c>
      <c r="M285">
        <f t="shared" si="32"/>
        <v>-1.0237446400702046</v>
      </c>
      <c r="N285" s="13">
        <f t="shared" si="33"/>
        <v>1.7843953722128422E-2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5.0843201165928269</v>
      </c>
      <c r="H286" s="10">
        <f t="shared" si="34"/>
        <v>-0.87790340389993016</v>
      </c>
      <c r="I286">
        <f t="shared" si="30"/>
        <v>-7.0232272311994413</v>
      </c>
      <c r="K286">
        <f t="shared" si="31"/>
        <v>-1.0109097976782602</v>
      </c>
      <c r="M286">
        <f t="shared" si="32"/>
        <v>-1.0109097976782602</v>
      </c>
      <c r="N286" s="13">
        <f t="shared" si="33"/>
        <v>1.7690700785916183E-2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5.0963664624865075</v>
      </c>
      <c r="H287" s="10">
        <f t="shared" si="34"/>
        <v>-0.86580584846826125</v>
      </c>
      <c r="I287">
        <f t="shared" si="30"/>
        <v>-6.92644678774609</v>
      </c>
      <c r="K287">
        <f t="shared" si="31"/>
        <v>-0.99823339483532669</v>
      </c>
      <c r="M287">
        <f t="shared" si="32"/>
        <v>-0.99823339483532669</v>
      </c>
      <c r="N287" s="13">
        <f t="shared" si="33"/>
        <v>1.7537055036801266E-2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5.1084128083801934</v>
      </c>
      <c r="H288" s="10">
        <f t="shared" si="34"/>
        <v>-0.85386868989094422</v>
      </c>
      <c r="I288">
        <f t="shared" si="30"/>
        <v>-6.8309495191275538</v>
      </c>
      <c r="K288">
        <f t="shared" si="31"/>
        <v>-0.98571356309856617</v>
      </c>
      <c r="M288">
        <f t="shared" si="32"/>
        <v>-0.98571356309856617</v>
      </c>
      <c r="N288" s="13">
        <f t="shared" si="33"/>
        <v>1.738307059113391E-2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5.1204591542738802</v>
      </c>
      <c r="H289" s="10">
        <f t="shared" si="34"/>
        <v>-0.8420899287902166</v>
      </c>
      <c r="I289">
        <f t="shared" si="30"/>
        <v>-6.7367194303217328</v>
      </c>
      <c r="K289">
        <f t="shared" si="31"/>
        <v>-0.97334845328659647</v>
      </c>
      <c r="M289">
        <f t="shared" si="32"/>
        <v>-0.97334845328659647</v>
      </c>
      <c r="N289" s="13">
        <f t="shared" si="33"/>
        <v>1.7228800252966754E-2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5.1325055001675723</v>
      </c>
      <c r="H290" s="10">
        <f t="shared" si="34"/>
        <v>-0.83046758754070926</v>
      </c>
      <c r="I290">
        <f t="shared" si="30"/>
        <v>-6.6437407003256741</v>
      </c>
      <c r="K290">
        <f t="shared" si="31"/>
        <v>-0.96113623536888582</v>
      </c>
      <c r="M290">
        <f t="shared" si="32"/>
        <v>-0.96113623536888582</v>
      </c>
      <c r="N290" s="13">
        <f t="shared" si="33"/>
        <v>1.7074295525244029E-2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5.1445518460612529</v>
      </c>
      <c r="H291" s="10">
        <f t="shared" si="34"/>
        <v>-0.81899971012879969</v>
      </c>
      <c r="I291">
        <f t="shared" si="30"/>
        <v>-6.5519976810303975</v>
      </c>
      <c r="K291">
        <f t="shared" si="31"/>
        <v>-0.949075098352688</v>
      </c>
      <c r="M291">
        <f t="shared" si="32"/>
        <v>-0.949075098352688</v>
      </c>
      <c r="N291" s="13">
        <f t="shared" si="33"/>
        <v>1.6919606621595262E-2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5.1565981919549388</v>
      </c>
      <c r="H292" s="10">
        <f t="shared" si="34"/>
        <v>-0.8076843620092844</v>
      </c>
      <c r="I292">
        <f t="shared" si="30"/>
        <v>-6.4614748960742752</v>
      </c>
      <c r="K292">
        <f t="shared" si="31"/>
        <v>-0.93716325016752056</v>
      </c>
      <c r="M292">
        <f t="shared" si="32"/>
        <v>-0.93716325016752056</v>
      </c>
      <c r="N292" s="13">
        <f t="shared" si="33"/>
        <v>1.6764782478693029E-2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5.1686445378486239</v>
      </c>
      <c r="H293" s="10">
        <f t="shared" si="34"/>
        <v>-0.7965196299597278</v>
      </c>
      <c r="I293">
        <f t="shared" si="30"/>
        <v>-6.3721570396778224</v>
      </c>
      <c r="K293">
        <f t="shared" si="31"/>
        <v>-0.92539891754752368</v>
      </c>
      <c r="M293">
        <f t="shared" si="32"/>
        <v>-0.92539891754752368</v>
      </c>
      <c r="N293" s="13">
        <f t="shared" si="33"/>
        <v>1.6609870769137797E-2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5.1806908837423169</v>
      </c>
      <c r="H294" s="10">
        <f t="shared" si="34"/>
        <v>-0.78550362193246126</v>
      </c>
      <c r="I294">
        <f t="shared" si="30"/>
        <v>-6.2840289754596901</v>
      </c>
      <c r="K294">
        <f t="shared" si="31"/>
        <v>-0.91378034591162671</v>
      </c>
      <c r="M294">
        <f t="shared" si="32"/>
        <v>-0.91378034591162671</v>
      </c>
      <c r="N294" s="13">
        <f t="shared" si="33"/>
        <v>1.6454917914827002E-2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5.1927372296359966</v>
      </c>
      <c r="H295" s="10">
        <f t="shared" si="34"/>
        <v>-0.77463446690453008</v>
      </c>
      <c r="I295">
        <f t="shared" si="30"/>
        <v>-6.1970757352362407</v>
      </c>
      <c r="K295">
        <f t="shared" si="31"/>
        <v>-0.90230579924183085</v>
      </c>
      <c r="M295">
        <f t="shared" si="32"/>
        <v>-0.90230579924183085</v>
      </c>
      <c r="N295" s="13">
        <f t="shared" si="33"/>
        <v>1.6299969100781502E-2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5.2047835755296834</v>
      </c>
      <c r="H296" s="10">
        <f t="shared" si="34"/>
        <v>-0.7639103147256</v>
      </c>
      <c r="I296">
        <f t="shared" si="30"/>
        <v>-6.1112825178048</v>
      </c>
      <c r="K296">
        <f t="shared" si="31"/>
        <v>-0.89097355995953964</v>
      </c>
      <c r="M296">
        <f t="shared" si="32"/>
        <v>-0.89097355995953964</v>
      </c>
      <c r="N296" s="13">
        <f t="shared" si="33"/>
        <v>1.6145068289380282E-2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5.2168299214233693</v>
      </c>
      <c r="H297" s="10">
        <f t="shared" si="34"/>
        <v>-0.75332933596415375</v>
      </c>
      <c r="I297">
        <f t="shared" si="30"/>
        <v>-6.02663468771323</v>
      </c>
      <c r="K297">
        <f t="shared" si="31"/>
        <v>-0.8797819288003057</v>
      </c>
      <c r="M297">
        <f t="shared" si="32"/>
        <v>-0.8797819288003057</v>
      </c>
      <c r="N297" s="13">
        <f t="shared" si="33"/>
        <v>1.5990258234985628E-2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5.2288762673170623</v>
      </c>
      <c r="H298" s="10">
        <f t="shared" si="34"/>
        <v>-0.74288972175192325</v>
      </c>
      <c r="I298">
        <f t="shared" si="30"/>
        <v>-5.943117774015386</v>
      </c>
      <c r="K298">
        <f t="shared" si="31"/>
        <v>-0.86872922468686586</v>
      </c>
      <c r="M298">
        <f t="shared" si="32"/>
        <v>-0.86872922468686586</v>
      </c>
      <c r="N298" s="13">
        <f t="shared" si="33"/>
        <v>1.583558049891343E-2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5.240922613210742</v>
      </c>
      <c r="H299" s="10">
        <f t="shared" si="34"/>
        <v>-0.73258968362684895</v>
      </c>
      <c r="I299">
        <f t="shared" si="30"/>
        <v>-5.8607174690147916</v>
      </c>
      <c r="K299">
        <f t="shared" si="31"/>
        <v>-0.85781378460077451</v>
      </c>
      <c r="M299">
        <f t="shared" si="32"/>
        <v>-0.85781378460077451</v>
      </c>
      <c r="N299" s="13">
        <f t="shared" si="33"/>
        <v>1.5681075464727905E-2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5.252968959104428</v>
      </c>
      <c r="H300" s="10">
        <f t="shared" si="34"/>
        <v>-0.72242745337453707</v>
      </c>
      <c r="I300">
        <f t="shared" si="30"/>
        <v>-5.7794196269962965</v>
      </c>
      <c r="K300">
        <f t="shared" si="31"/>
        <v>-0.84703396345255044</v>
      </c>
      <c r="M300">
        <f t="shared" si="32"/>
        <v>-0.84703396345255044</v>
      </c>
      <c r="N300" s="13">
        <f t="shared" si="33"/>
        <v>1.5526782353822049E-2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5.2650153049981219</v>
      </c>
      <c r="H301" s="10">
        <f t="shared" si="34"/>
        <v>-0.71240128286853277</v>
      </c>
      <c r="I301">
        <f t="shared" si="30"/>
        <v>-5.6992102629482622</v>
      </c>
      <c r="K301">
        <f t="shared" si="31"/>
        <v>-0.83638813395066136</v>
      </c>
      <c r="M301">
        <f t="shared" si="32"/>
        <v>-0.83638813395066136</v>
      </c>
      <c r="N301" s="13">
        <f t="shared" si="33"/>
        <v>1.5372739241261932E-2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5.2770616508918078</v>
      </c>
      <c r="H302" s="10">
        <f t="shared" si="34"/>
        <v>-0.70250944390936587</v>
      </c>
      <c r="I302">
        <f t="shared" si="30"/>
        <v>-5.620075551274927</v>
      </c>
      <c r="K302">
        <f t="shared" si="31"/>
        <v>-0.82587468646928475</v>
      </c>
      <c r="M302">
        <f t="shared" si="32"/>
        <v>-0.82587468646928475</v>
      </c>
      <c r="N302" s="13">
        <f t="shared" si="33"/>
        <v>1.521898307186762E-2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5.2891079967854928</v>
      </c>
      <c r="H303" s="10">
        <f t="shared" si="34"/>
        <v>-0.69275022806252518</v>
      </c>
      <c r="I303">
        <f t="shared" si="30"/>
        <v>-5.5420018245002014</v>
      </c>
      <c r="K303">
        <f t="shared" si="31"/>
        <v>-0.81549202891495309</v>
      </c>
      <c r="M303">
        <f t="shared" si="32"/>
        <v>-0.81549202891495309</v>
      </c>
      <c r="N303" s="13">
        <f t="shared" si="33"/>
        <v>1.5065549676497075E-2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5.3011543426791734</v>
      </c>
      <c r="H304" s="10">
        <f t="shared" si="34"/>
        <v>-0.68312194649554014</v>
      </c>
      <c r="I304">
        <f t="shared" si="30"/>
        <v>-5.4649755719643212</v>
      </c>
      <c r="K304">
        <f t="shared" si="31"/>
        <v>-0.80523858659228198</v>
      </c>
      <c r="M304">
        <f t="shared" si="32"/>
        <v>-0.80523858659228198</v>
      </c>
      <c r="N304" s="13">
        <f t="shared" si="33"/>
        <v>1.4912473788517176E-2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5.3132006885728673</v>
      </c>
      <c r="H305" s="10">
        <f t="shared" si="34"/>
        <v>-0.67362292981416505</v>
      </c>
      <c r="I305">
        <f t="shared" si="30"/>
        <v>-5.3889834385133204</v>
      </c>
      <c r="K305">
        <f t="shared" si="31"/>
        <v>-0.79511280206874535</v>
      </c>
      <c r="M305">
        <f t="shared" si="32"/>
        <v>-0.79511280206874535</v>
      </c>
      <c r="N305" s="13">
        <f t="shared" si="33"/>
        <v>1.475978906043424E-2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5.3252470344665515</v>
      </c>
      <c r="H306" s="10">
        <f t="shared" si="34"/>
        <v>-0.66425152789790742</v>
      </c>
      <c r="I306">
        <f t="shared" si="30"/>
        <v>-5.3140122231832594</v>
      </c>
      <c r="K306">
        <f t="shared" si="31"/>
        <v>-0.78511313503872637</v>
      </c>
      <c r="M306">
        <f t="shared" si="32"/>
        <v>-0.78511313503872637</v>
      </c>
      <c r="N306" s="13">
        <f t="shared" si="33"/>
        <v>1.4607528080661658E-2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5.3372933803602383</v>
      </c>
      <c r="H307" s="10">
        <f t="shared" si="34"/>
        <v>-0.65500610973481743</v>
      </c>
      <c r="I307">
        <f t="shared" si="30"/>
        <v>-5.2400488778785395</v>
      </c>
      <c r="K307">
        <f t="shared" si="31"/>
        <v>-0.77523806218672386</v>
      </c>
      <c r="M307">
        <f t="shared" si="32"/>
        <v>-0.77523806218672386</v>
      </c>
      <c r="N307" s="13">
        <f t="shared" si="33"/>
        <v>1.4455722390397489E-2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5.3493397262539188</v>
      </c>
      <c r="H308" s="10">
        <f t="shared" si="34"/>
        <v>-0.64588506325581097</v>
      </c>
      <c r="I308">
        <f t="shared" si="30"/>
        <v>-5.1670805060464877</v>
      </c>
      <c r="K308">
        <f t="shared" si="31"/>
        <v>-0.76548607705002791</v>
      </c>
      <c r="M308">
        <f t="shared" si="32"/>
        <v>-0.76548607705002791</v>
      </c>
      <c r="N308" s="13">
        <f t="shared" si="33"/>
        <v>1.4304402500604474E-2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5.361386072147611</v>
      </c>
      <c r="H309" s="10">
        <f t="shared" si="34"/>
        <v>-0.63688679516848068</v>
      </c>
      <c r="I309">
        <f t="shared" si="30"/>
        <v>-5.0950943613478454</v>
      </c>
      <c r="K309">
        <f t="shared" si="31"/>
        <v>-0.75585568988074336</v>
      </c>
      <c r="M309">
        <f t="shared" si="32"/>
        <v>-0.75585568988074336</v>
      </c>
      <c r="N309" s="13">
        <f t="shared" si="33"/>
        <v>1.4153597909057444E-2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5.3734324180412969</v>
      </c>
      <c r="H310" s="10">
        <f t="shared" si="34"/>
        <v>-0.62800973079060429</v>
      </c>
      <c r="I310">
        <f t="shared" si="30"/>
        <v>-5.0240778463248343</v>
      </c>
      <c r="K310">
        <f t="shared" si="31"/>
        <v>-0.74634542750740773</v>
      </c>
      <c r="M310">
        <f t="shared" si="32"/>
        <v>-0.74634542750740773</v>
      </c>
      <c r="N310" s="13">
        <f t="shared" si="33"/>
        <v>1.4003337117451284E-2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5.3854787639349837</v>
      </c>
      <c r="H311" s="10">
        <f t="shared" si="34"/>
        <v>-0.61925231388328494</v>
      </c>
      <c r="I311">
        <f t="shared" si="30"/>
        <v>-4.9540185110662796</v>
      </c>
      <c r="K311">
        <f t="shared" si="31"/>
        <v>-0.73695383319608987</v>
      </c>
      <c r="M311">
        <f t="shared" si="32"/>
        <v>-0.73695383319608987</v>
      </c>
      <c r="N311" s="13">
        <f t="shared" si="33"/>
        <v>1.3853647648542591E-2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5.3975251098286643</v>
      </c>
      <c r="H312" s="10">
        <f t="shared" si="34"/>
        <v>-0.61061300648394579</v>
      </c>
      <c r="I312">
        <f t="shared" si="30"/>
        <v>-4.8849040518715663</v>
      </c>
      <c r="K312">
        <f t="shared" si="31"/>
        <v>-0.7276794665112164</v>
      </c>
      <c r="M312">
        <f t="shared" si="32"/>
        <v>-0.7276794665112164</v>
      </c>
      <c r="N312" s="13">
        <f t="shared" si="33"/>
        <v>1.3704556063316548E-2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5.4095714557223555</v>
      </c>
      <c r="H313" s="10">
        <f t="shared" si="34"/>
        <v>-0.60209028873914905</v>
      </c>
      <c r="I313">
        <f t="shared" si="30"/>
        <v>-4.8167223099131924</v>
      </c>
      <c r="K313">
        <f t="shared" si="31"/>
        <v>-0.71852090317604622</v>
      </c>
      <c r="M313">
        <f t="shared" si="32"/>
        <v>-0.71852090317604622</v>
      </c>
      <c r="N313" s="13">
        <f t="shared" si="33"/>
        <v>1.3556087978153409E-2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5.4216178016160423</v>
      </c>
      <c r="H314" s="10">
        <f t="shared" si="34"/>
        <v>-0.59368265873741466</v>
      </c>
      <c r="I314">
        <f t="shared" si="30"/>
        <v>-4.7494612698993173</v>
      </c>
      <c r="K314">
        <f t="shared" si="31"/>
        <v>-0.70947673493300034</v>
      </c>
      <c r="M314">
        <f t="shared" si="32"/>
        <v>-0.70947673493300034</v>
      </c>
      <c r="N314" s="13">
        <f t="shared" si="33"/>
        <v>1.3408268081989102E-2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5.4336641475097291</v>
      </c>
      <c r="H315" s="10">
        <f t="shared" si="34"/>
        <v>-0.58538863234197402</v>
      </c>
      <c r="I315">
        <f t="shared" si="30"/>
        <v>-4.6831090587357922</v>
      </c>
      <c r="K315">
        <f t="shared" si="31"/>
        <v>-0.70054556940373869</v>
      </c>
      <c r="M315">
        <f t="shared" si="32"/>
        <v>-0.70054556940373869</v>
      </c>
      <c r="N315" s="13">
        <f t="shared" si="33"/>
        <v>1.3261120153447228E-2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5.4457104934034097</v>
      </c>
      <c r="H316" s="10">
        <f t="shared" si="34"/>
        <v>-0.57720674302365982</v>
      </c>
      <c r="I316">
        <f t="shared" si="30"/>
        <v>-4.6176539441892785</v>
      </c>
      <c r="K316">
        <f t="shared" si="31"/>
        <v>-0.69172602994919863</v>
      </c>
      <c r="M316">
        <f t="shared" si="32"/>
        <v>-0.69172602994919863</v>
      </c>
      <c r="N316" s="13">
        <f t="shared" si="33"/>
        <v>1.3114667077933885E-2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5.457756839297101</v>
      </c>
      <c r="H317" s="10">
        <f t="shared" si="34"/>
        <v>-0.56913554169389324</v>
      </c>
      <c r="I317">
        <f t="shared" si="30"/>
        <v>-4.5530843335511459</v>
      </c>
      <c r="K317">
        <f t="shared" si="31"/>
        <v>-0.68301675552953667</v>
      </c>
      <c r="M317">
        <f t="shared" si="32"/>
        <v>-0.68301675552953667</v>
      </c>
      <c r="N317" s="13">
        <f t="shared" si="33"/>
        <v>1.2968930864679543E-2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5.4698031851907878</v>
      </c>
      <c r="H318" s="10">
        <f t="shared" si="34"/>
        <v>-0.56117359653793286</v>
      </c>
      <c r="I318">
        <f t="shared" si="30"/>
        <v>-4.4893887723034629</v>
      </c>
      <c r="K318">
        <f t="shared" si="31"/>
        <v>-0.67441640056413399</v>
      </c>
      <c r="M318">
        <f t="shared" si="32"/>
        <v>-0.67441640056413399</v>
      </c>
      <c r="N318" s="13">
        <f t="shared" si="33"/>
        <v>1.2823932663716594E-2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5.4818495310844746</v>
      </c>
      <c r="H319" s="10">
        <f t="shared" si="34"/>
        <v>-0.55331949284830695</v>
      </c>
      <c r="I319">
        <f t="shared" si="30"/>
        <v>-4.4265559427864556</v>
      </c>
      <c r="K319">
        <f t="shared" si="31"/>
        <v>-0.66592363479158911</v>
      </c>
      <c r="M319">
        <f t="shared" si="32"/>
        <v>-0.66592363479158911</v>
      </c>
      <c r="N319" s="13">
        <f t="shared" si="33"/>
        <v>1.2679692782782838E-2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5.4938958769781552</v>
      </c>
      <c r="H320" s="10">
        <f t="shared" si="34"/>
        <v>-0.54557183285862143</v>
      </c>
      <c r="I320">
        <f t="shared" si="30"/>
        <v>-4.3645746628689714</v>
      </c>
      <c r="K320">
        <f t="shared" si="31"/>
        <v>-0.657537143129865</v>
      </c>
      <c r="M320">
        <f t="shared" si="32"/>
        <v>-0.657537143129865</v>
      </c>
      <c r="N320" s="13">
        <f t="shared" si="33"/>
        <v>1.2536230704135841E-2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5.5059422228718464</v>
      </c>
      <c r="H321" s="10">
        <f t="shared" si="34"/>
        <v>-0.53792923557769201</v>
      </c>
      <c r="I321">
        <f t="shared" si="30"/>
        <v>-4.3034338846215361</v>
      </c>
      <c r="K321">
        <f t="shared" si="31"/>
        <v>-0.64925562553655092</v>
      </c>
      <c r="M321">
        <f t="shared" si="32"/>
        <v>-0.64925562553655092</v>
      </c>
      <c r="N321" s="13">
        <f t="shared" si="33"/>
        <v>1.2393565101271922E-2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5.5179885687655332</v>
      </c>
      <c r="H322" s="10">
        <f t="shared" si="34"/>
        <v>-0.53039033662415691</v>
      </c>
      <c r="I322">
        <f t="shared" si="30"/>
        <v>-4.2431226929932553</v>
      </c>
      <c r="K322">
        <f t="shared" si="31"/>
        <v>-0.64107779686937838</v>
      </c>
      <c r="M322">
        <f t="shared" si="32"/>
        <v>-0.64107779686937838</v>
      </c>
      <c r="N322" s="13">
        <f t="shared" si="33"/>
        <v>1.2251713855537484E-2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5.53003491465922</v>
      </c>
      <c r="H323" s="10">
        <f t="shared" si="34"/>
        <v>-0.52295378806147941</v>
      </c>
      <c r="I323">
        <f t="shared" si="30"/>
        <v>-4.1836303044918353</v>
      </c>
      <c r="K323">
        <f t="shared" si="31"/>
        <v>-0.6330023867469059</v>
      </c>
      <c r="M323">
        <f t="shared" si="32"/>
        <v>-0.6330023867469059</v>
      </c>
      <c r="N323" s="13">
        <f t="shared" si="33"/>
        <v>1.2110694072626053E-2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5.5420812605528997</v>
      </c>
      <c r="H324" s="10">
        <f t="shared" si="34"/>
        <v>-0.51561825823352447</v>
      </c>
      <c r="I324">
        <f t="shared" si="30"/>
        <v>-4.1249460658681958</v>
      </c>
      <c r="K324">
        <f t="shared" si="31"/>
        <v>-0.62502813940954161</v>
      </c>
      <c r="M324">
        <f t="shared" si="32"/>
        <v>-0.62502813940954161</v>
      </c>
      <c r="N324" s="13">
        <f t="shared" si="33"/>
        <v>1.1970522098950187E-2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5.5541276064465919</v>
      </c>
      <c r="H325" s="10">
        <f t="shared" si="34"/>
        <v>-0.50838243160065155</v>
      </c>
      <c r="I325">
        <f t="shared" si="30"/>
        <v>-4.0670594528052124</v>
      </c>
      <c r="K325">
        <f t="shared" si="31"/>
        <v>-0.61715381358084231</v>
      </c>
      <c r="M325">
        <f t="shared" si="32"/>
        <v>-0.61715381358084231</v>
      </c>
      <c r="N325" s="13">
        <f t="shared" si="33"/>
        <v>1.1831213537880568E-2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5.5661739523402787</v>
      </c>
      <c r="H326" s="10">
        <f t="shared" si="34"/>
        <v>-0.5012450085764607</v>
      </c>
      <c r="I326">
        <f t="shared" si="30"/>
        <v>-4.0099600686116856</v>
      </c>
      <c r="K326">
        <f t="shared" si="31"/>
        <v>-0.60937818232923779</v>
      </c>
      <c r="M326">
        <f t="shared" si="32"/>
        <v>-0.60937818232923779</v>
      </c>
      <c r="N326" s="13">
        <f t="shared" si="33"/>
        <v>1.1692783265848281E-2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5.5782202982339646</v>
      </c>
      <c r="H327" s="10">
        <f t="shared" si="34"/>
        <v>-0.49420470536510874</v>
      </c>
      <c r="I327">
        <f t="shared" si="30"/>
        <v>-3.9536376429208699</v>
      </c>
      <c r="K327">
        <f t="shared" si="31"/>
        <v>-0.60170003293006991</v>
      </c>
      <c r="M327">
        <f t="shared" si="32"/>
        <v>-0.60170003293006991</v>
      </c>
      <c r="N327" s="13">
        <f t="shared" si="33"/>
        <v>1.15552454482983E-2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5.5902666441276514</v>
      </c>
      <c r="H328" s="10">
        <f t="shared" si="34"/>
        <v>-0.48726025379935256</v>
      </c>
      <c r="I328">
        <f t="shared" si="30"/>
        <v>-3.8980820303948205</v>
      </c>
      <c r="K328">
        <f t="shared" si="31"/>
        <v>-0.59411816672811757</v>
      </c>
      <c r="M328">
        <f t="shared" si="32"/>
        <v>-0.59411816672811757</v>
      </c>
      <c r="N328" s="13">
        <f t="shared" si="33"/>
        <v>1.1418613555491524E-2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5.6023129900213373</v>
      </c>
      <c r="H329" s="10">
        <f t="shared" si="34"/>
        <v>-0.4804104011792884</v>
      </c>
      <c r="I329">
        <f t="shared" si="30"/>
        <v>-3.8432832094343072</v>
      </c>
      <c r="K329">
        <f t="shared" si="31"/>
        <v>-0.58663139900056904</v>
      </c>
      <c r="M329">
        <f t="shared" si="32"/>
        <v>-0.58663139900056904</v>
      </c>
      <c r="N329" s="13">
        <f t="shared" si="33"/>
        <v>1.1282900378148506E-2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5.6143593359150241</v>
      </c>
      <c r="H330" s="10">
        <f t="shared" si="34"/>
        <v>-0.47365391011183589</v>
      </c>
      <c r="I330">
        <f t="shared" si="30"/>
        <v>-3.7892312808946871</v>
      </c>
      <c r="K330">
        <f t="shared" si="31"/>
        <v>-0.57923855882048392</v>
      </c>
      <c r="M330">
        <f t="shared" si="32"/>
        <v>-0.57923855882048392</v>
      </c>
      <c r="N330" s="13">
        <f t="shared" si="33"/>
        <v>1.1148118042928611E-2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5.62640568180871</v>
      </c>
      <c r="H331" s="10">
        <f t="shared" si="34"/>
        <v>-0.46698955835100575</v>
      </c>
      <c r="I331">
        <f t="shared" si="30"/>
        <v>-3.735916466808046</v>
      </c>
      <c r="K331">
        <f t="shared" si="31"/>
        <v>-0.57193848892078525</v>
      </c>
      <c r="M331">
        <f t="shared" si="32"/>
        <v>-0.57193848892078525</v>
      </c>
      <c r="N331" s="13">
        <f t="shared" si="33"/>
        <v>1.1014278027740397E-2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5.638452027702396</v>
      </c>
      <c r="H332" s="10">
        <f t="shared" si="34"/>
        <v>-0.4604161386389729</v>
      </c>
      <c r="I332">
        <f t="shared" si="30"/>
        <v>-3.6833291091117832</v>
      </c>
      <c r="K332">
        <f t="shared" si="31"/>
        <v>-0.56473004555880257</v>
      </c>
      <c r="M332">
        <f t="shared" si="32"/>
        <v>-0.56473004555880257</v>
      </c>
      <c r="N332" s="13">
        <f t="shared" si="33"/>
        <v>1.0881391176878887E-2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5.6504983735960828</v>
      </c>
      <c r="H333" s="10">
        <f t="shared" si="34"/>
        <v>-0.45393245854799041</v>
      </c>
      <c r="I333">
        <f t="shared" si="30"/>
        <v>-3.6314596683839233</v>
      </c>
      <c r="K333">
        <f t="shared" si="31"/>
        <v>-0.55761209838139425</v>
      </c>
      <c r="M333">
        <f t="shared" si="32"/>
        <v>-0.55761209838139425</v>
      </c>
      <c r="N333" s="13">
        <f t="shared" si="33"/>
        <v>1.074946771598434E-2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5.6625447194897687</v>
      </c>
      <c r="H334" s="10">
        <f t="shared" si="34"/>
        <v>-0.44753734032316889</v>
      </c>
      <c r="I334">
        <f t="shared" si="30"/>
        <v>-3.5802987225853511</v>
      </c>
      <c r="K334">
        <f t="shared" si="31"/>
        <v>-0.55058353029067919</v>
      </c>
      <c r="M334">
        <f t="shared" si="32"/>
        <v>-0.55058353029067919</v>
      </c>
      <c r="N334" s="13">
        <f t="shared" si="33"/>
        <v>1.0618517266820221E-2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5.6745910653834555</v>
      </c>
      <c r="H335" s="10">
        <f t="shared" si="34"/>
        <v>-0.44122962072614452</v>
      </c>
      <c r="I335">
        <f t="shared" si="30"/>
        <v>-3.5298369658091562</v>
      </c>
      <c r="K335">
        <f t="shared" si="31"/>
        <v>-0.5436432373103941</v>
      </c>
      <c r="M335">
        <f t="shared" si="32"/>
        <v>-0.5436432373103941</v>
      </c>
      <c r="N335" s="13">
        <f t="shared" si="33"/>
        <v>1.048854886186568E-2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5.6866374112771414</v>
      </c>
      <c r="H336" s="10">
        <f t="shared" si="34"/>
        <v>-0.43500815087966793</v>
      </c>
      <c r="I336">
        <f t="shared" si="30"/>
        <v>-3.4800652070373435</v>
      </c>
      <c r="K336">
        <f t="shared" si="31"/>
        <v>-0.53679012845290897</v>
      </c>
      <c r="M336">
        <f t="shared" si="32"/>
        <v>-0.53679012845290897</v>
      </c>
      <c r="N336" s="13">
        <f t="shared" si="33"/>
        <v>1.0359570958719741E-2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5.6986837571708282</v>
      </c>
      <c r="H337" s="10">
        <f t="shared" si="34"/>
        <v>-0.42887179611312509</v>
      </c>
      <c r="I337">
        <f t="shared" si="30"/>
        <v>-3.4309743689050007</v>
      </c>
      <c r="K337">
        <f t="shared" si="31"/>
        <v>-0.53002312558691467</v>
      </c>
      <c r="M337">
        <f t="shared" si="32"/>
        <v>-0.53002312558691467</v>
      </c>
      <c r="N337" s="13">
        <f t="shared" si="33"/>
        <v>1.0231591454315132E-2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5.7107301030645141</v>
      </c>
      <c r="H338" s="10">
        <f t="shared" si="34"/>
        <v>-0.42281943580902481</v>
      </c>
      <c r="I338">
        <f t="shared" si="30"/>
        <v>-3.3825554864721985</v>
      </c>
      <c r="K338">
        <f t="shared" si="31"/>
        <v>-0.52334116330581293</v>
      </c>
      <c r="M338">
        <f t="shared" si="32"/>
        <v>-0.52334116330581293</v>
      </c>
      <c r="N338" s="13">
        <f t="shared" si="33"/>
        <v>1.0104617698938528E-2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si="29"/>
        <v>5.7227764489582</v>
      </c>
      <c r="H339" s="10">
        <f t="shared" si="34"/>
        <v>-0.41684996325046114</v>
      </c>
      <c r="I339">
        <f t="shared" si="30"/>
        <v>-3.3347997060036891</v>
      </c>
      <c r="K339">
        <f t="shared" si="31"/>
        <v>-0.51674318879681502</v>
      </c>
      <c r="M339">
        <f t="shared" si="32"/>
        <v>-0.51674318879681502</v>
      </c>
      <c r="N339" s="13">
        <f t="shared" si="33"/>
        <v>9.9786565100547283E-3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ref="G340:G403" si="36">$E$11*(D340/$E$12+1)</f>
        <v>5.7348227948518868</v>
      </c>
      <c r="H340" s="10">
        <f t="shared" si="34"/>
        <v>-0.41096228546957925</v>
      </c>
      <c r="I340">
        <f t="shared" ref="I340:I403" si="37">H340*$E$6</f>
        <v>-3.287698283756634</v>
      </c>
      <c r="K340">
        <f t="shared" ref="K340:K403" si="38">$L$9*$L$4*EXP(-$L$7*$O$6*(G340/$O$6-1))+6*$L$4*EXP(-$L$7*$O$6*(2/SQRT(3)*G340/$O$6-1))+12*$L$4*EXP(-$L$7*$O$6*(SQRT(2)*2/SQRT(3)*G340/$O$6-1))+24*$L$4*EXP(-$L$7*$O$6*(SQRT(11)/2*2/SQRT(3)*G340/$O$6-1))+8*$L$4*EXP(-$L$7*$O$6*(2*G340/$O$6-1))-($L$9*$L$6*EXP(-$L$5*$O$6*(G340/$O$6-1))+6*$L$6*EXP(-$L$5*$O$6*(2/SQRT(3)*G340/$O$6-1))+12*$L$6*EXP(-$L$5*$O$6*(SQRT(2)*2/SQRT(3)*G340/$O$6-1))+24*$L$6*EXP(-$L$5*$O$6*(SQRT(11)/2*2/SQRT(3)*G340/$O$6-1))+8*$L$6*EXP(-$L$5*$O$6*(2*G340/$O$6-1)))</f>
        <v>-0.51022816171078311</v>
      </c>
      <c r="M340">
        <f t="shared" ref="M340:M403" si="39">$L$9*$O$4*EXP(-$O$8*$O$6*(G340/$O$6-1))+6*$O$4*EXP(-$O$8*$O$6*(2/SQRT(3)*G340/$O$6-1))+12*$O$4*EXP(-$O$8*$O$6*(SQRT(2)*2/SQRT(3)*G340/$O$6-1))+24*$O$4*EXP(-$O$8*$O$6*(SQRT(11)/2*2/SQRT(3)*G340/$O$6-1))+8*$O$4*EXP(-$O$8*$O$6*(2*G340/$O$6-1))-($L$9*$O$7*EXP(-$O$5*$O$6*(G340/$O$6-1))+6*$O$7*EXP(-$O$5*$O$6*(2/SQRT(3)*G340/$O$6-1))+12*$O$7*EXP(-$O$5*$O$6*(SQRT(2)*2/SQRT(3)*G340/$O$6-1))+24*$O$7*EXP(-$O$5*$O$6*(SQRT(11)/2*2/SQRT(3)*G340/$O$6-1))+8*$O$7*EXP(-$O$5*$O$6*(2*G340/$O$6-1)))</f>
        <v>-0.51022816171078311</v>
      </c>
      <c r="N340" s="13">
        <f t="shared" ref="N340:N403" si="40">(M340-H340)^2*O340</f>
        <v>9.8537141859340021E-3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5.7468691407455736</v>
      </c>
      <c r="H341" s="10">
        <f t="shared" ref="H341:H404" si="41">-(-$B$4)*(1+D341+$E$5*D341^3)*EXP(-D341)</f>
        <v>-0.40515532309705449</v>
      </c>
      <c r="I341">
        <f t="shared" si="37"/>
        <v>-3.2412425847764359</v>
      </c>
      <c r="K341">
        <f t="shared" si="38"/>
        <v>-0.50379505403282288</v>
      </c>
      <c r="M341">
        <f t="shared" si="39"/>
        <v>-0.50379505403282288</v>
      </c>
      <c r="N341" s="13">
        <f t="shared" si="40"/>
        <v>9.7297965190807825E-3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5.7589154866392578</v>
      </c>
      <c r="H342" s="10">
        <f t="shared" si="41"/>
        <v>-0.39942801021260899</v>
      </c>
      <c r="I342">
        <f t="shared" si="37"/>
        <v>-3.1954240817008719</v>
      </c>
      <c r="K342">
        <f t="shared" si="38"/>
        <v>-0.49744284995364485</v>
      </c>
      <c r="M342">
        <f t="shared" si="39"/>
        <v>-0.49744284995364485</v>
      </c>
      <c r="N342" s="13">
        <f t="shared" si="40"/>
        <v>9.6069088094609435E-3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5.7709618325329455</v>
      </c>
      <c r="H343" s="10">
        <f t="shared" si="41"/>
        <v>-0.3937792941965722</v>
      </c>
      <c r="I343">
        <f t="shared" si="37"/>
        <v>-3.1502343535725776</v>
      </c>
      <c r="K343">
        <f t="shared" si="38"/>
        <v>-0.4911705457417071</v>
      </c>
      <c r="M343">
        <f t="shared" si="39"/>
        <v>-0.4911705457417071</v>
      </c>
      <c r="N343" s="13">
        <f t="shared" si="40"/>
        <v>9.4850558775277406E-3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5.7830081784266323</v>
      </c>
      <c r="H344" s="10">
        <f t="shared" si="41"/>
        <v>-0.38820813558251049</v>
      </c>
      <c r="I344">
        <f t="shared" si="37"/>
        <v>-3.105665084660084</v>
      </c>
      <c r="K344">
        <f t="shared" si="38"/>
        <v>-0.48497714961617311</v>
      </c>
      <c r="M344">
        <f t="shared" si="39"/>
        <v>-0.48497714961617311</v>
      </c>
      <c r="N344" s="13">
        <f t="shared" si="40"/>
        <v>9.3642420770471916E-3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5.7950545243203191</v>
      </c>
      <c r="H345" s="10">
        <f t="shared" si="41"/>
        <v>-0.38271350791092712</v>
      </c>
      <c r="I345">
        <f t="shared" si="37"/>
        <v>-3.061708063287417</v>
      </c>
      <c r="K345">
        <f t="shared" si="38"/>
        <v>-0.47886168162066667</v>
      </c>
      <c r="M345">
        <f t="shared" si="39"/>
        <v>-0.47886168162066667</v>
      </c>
      <c r="N345" s="13">
        <f t="shared" si="40"/>
        <v>9.2444713077182508E-3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5.8071008702140032</v>
      </c>
      <c r="H346" s="10">
        <f t="shared" si="41"/>
        <v>-0.37729439758405608</v>
      </c>
      <c r="I346">
        <f t="shared" si="37"/>
        <v>-3.0183551806724487</v>
      </c>
      <c r="K346">
        <f t="shared" si="38"/>
        <v>-0.47282317349786673</v>
      </c>
      <c r="M346">
        <f t="shared" si="39"/>
        <v>-0.47282317349786673</v>
      </c>
      <c r="N346" s="13">
        <f t="shared" si="40"/>
        <v>9.1257470275910493E-3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5.8191472161076909</v>
      </c>
      <c r="H347" s="10">
        <f t="shared" si="41"/>
        <v>-0.3719498037217524</v>
      </c>
      <c r="I347">
        <f t="shared" si="37"/>
        <v>-2.9755984297740192</v>
      </c>
      <c r="K347">
        <f t="shared" si="38"/>
        <v>-0.46686066856492986</v>
      </c>
      <c r="M347">
        <f t="shared" si="39"/>
        <v>-0.46686066856492986</v>
      </c>
      <c r="N347" s="13">
        <f t="shared" si="40"/>
        <v>9.0080722652798977E-3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5.8311935620013777</v>
      </c>
      <c r="H348" s="10">
        <f t="shared" si="41"/>
        <v>-0.36667873801849515</v>
      </c>
      <c r="I348">
        <f t="shared" si="37"/>
        <v>-2.9334299041479612</v>
      </c>
      <c r="K348">
        <f t="shared" si="38"/>
        <v>-0.46097322158978266</v>
      </c>
      <c r="M348">
        <f t="shared" si="39"/>
        <v>-0.46097322158978266</v>
      </c>
      <c r="N348" s="13">
        <f t="shared" si="40"/>
        <v>8.8914496319758094E-3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5.8432399078950636</v>
      </c>
      <c r="H349" s="10">
        <f t="shared" si="41"/>
        <v>-0.3614802246015078</v>
      </c>
      <c r="I349">
        <f t="shared" si="37"/>
        <v>-2.8918417968120624</v>
      </c>
      <c r="K349">
        <f t="shared" si="38"/>
        <v>-0.45515989866825585</v>
      </c>
      <c r="M349">
        <f t="shared" si="39"/>
        <v>-0.45515989866825585</v>
      </c>
      <c r="N349" s="13">
        <f t="shared" si="40"/>
        <v>8.7758813332521456E-3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5.8552862537887487</v>
      </c>
      <c r="H350" s="10">
        <f t="shared" si="41"/>
        <v>-0.3563532998900103</v>
      </c>
      <c r="I350">
        <f t="shared" si="37"/>
        <v>-2.8508263991200824</v>
      </c>
      <c r="K350">
        <f t="shared" si="38"/>
        <v>-0.44941977710210262</v>
      </c>
      <c r="M350">
        <f t="shared" si="39"/>
        <v>-0.44941977710210262</v>
      </c>
      <c r="N350" s="13">
        <f t="shared" si="40"/>
        <v>8.6613691806689003E-3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5.8673325996824355</v>
      </c>
      <c r="H351" s="10">
        <f t="shared" si="41"/>
        <v>-0.35129701245560324</v>
      </c>
      <c r="I351">
        <f t="shared" si="37"/>
        <v>-2.8103760996448259</v>
      </c>
      <c r="K351">
        <f t="shared" si="38"/>
        <v>-0.44375194527789069</v>
      </c>
      <c r="M351">
        <f t="shared" si="39"/>
        <v>-0.44375194527789069</v>
      </c>
      <c r="N351" s="13">
        <f t="shared" si="40"/>
        <v>8.5479146031736848E-3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5.8793789455761232</v>
      </c>
      <c r="H352" s="10">
        <f t="shared" si="41"/>
        <v>-0.34631042288379932</v>
      </c>
      <c r="I352">
        <f t="shared" si="37"/>
        <v>-2.7704833830703945</v>
      </c>
      <c r="K352">
        <f t="shared" si="38"/>
        <v>-0.43815550254679103</v>
      </c>
      <c r="M352">
        <f t="shared" si="39"/>
        <v>-0.43815550254679103</v>
      </c>
      <c r="N352" s="13">
        <f t="shared" si="40"/>
        <v>8.4355186583012932E-3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5.8914252914698082</v>
      </c>
      <c r="H353" s="10">
        <f t="shared" si="41"/>
        <v>-0.34139260363669988</v>
      </c>
      <c r="I353">
        <f t="shared" si="37"/>
        <v>-2.731140829093599</v>
      </c>
      <c r="K353">
        <f t="shared" si="38"/>
        <v>-0.43262955910525946</v>
      </c>
      <c r="M353">
        <f t="shared" si="39"/>
        <v>-0.43262955910525946</v>
      </c>
      <c r="N353" s="13">
        <f t="shared" si="40"/>
        <v>8.3241820431719255E-3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5.9034716373634941</v>
      </c>
      <c r="H354" s="10">
        <f t="shared" si="41"/>
        <v>-0.33654263891683062</v>
      </c>
      <c r="I354">
        <f t="shared" si="37"/>
        <v>-2.6923411113346449</v>
      </c>
      <c r="K354">
        <f t="shared" si="38"/>
        <v>-0.42717323587661715</v>
      </c>
      <c r="M354">
        <f t="shared" si="39"/>
        <v>-0.42717323587661715</v>
      </c>
      <c r="N354" s="13">
        <f t="shared" si="40"/>
        <v>8.213905105287269E-3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5.9155179832571809</v>
      </c>
      <c r="H355" s="10">
        <f t="shared" si="41"/>
        <v>-0.33175962453213248</v>
      </c>
      <c r="I355">
        <f t="shared" si="37"/>
        <v>-2.6540769962570598</v>
      </c>
      <c r="K355">
        <f t="shared" si="38"/>
        <v>-0.42178566439355253</v>
      </c>
      <c r="M355">
        <f t="shared" si="39"/>
        <v>-0.42178566439355253</v>
      </c>
      <c r="N355" s="13">
        <f t="shared" si="40"/>
        <v>8.1046878531299913E-3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5.9275643291508668</v>
      </c>
      <c r="H356" s="10">
        <f t="shared" si="41"/>
        <v>-0.32704266776212004</v>
      </c>
      <c r="I356">
        <f t="shared" si="37"/>
        <v>-2.6163413420969603</v>
      </c>
      <c r="K356">
        <f t="shared" si="38"/>
        <v>-0.41646598668153328</v>
      </c>
      <c r="M356">
        <f t="shared" si="39"/>
        <v>-0.41646598668153328</v>
      </c>
      <c r="N356" s="13">
        <f t="shared" si="40"/>
        <v>7.9965299665630905E-3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5.9396106750445528</v>
      </c>
      <c r="H357" s="10">
        <f t="shared" si="41"/>
        <v>-0.32239088722520354</v>
      </c>
      <c r="I357">
        <f t="shared" si="37"/>
        <v>-2.5791270978016283</v>
      </c>
      <c r="K357">
        <f t="shared" si="38"/>
        <v>-0.41121335514313939</v>
      </c>
      <c r="M357">
        <f t="shared" si="39"/>
        <v>-0.41121335514313939</v>
      </c>
      <c r="N357" s="13">
        <f t="shared" si="40"/>
        <v>7.8894308070327438E-3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5.9516570209382396</v>
      </c>
      <c r="H358" s="10">
        <f t="shared" si="41"/>
        <v>-0.31780341274718338</v>
      </c>
      <c r="I358">
        <f t="shared" si="37"/>
        <v>-2.542427301977467</v>
      </c>
      <c r="K358">
        <f t="shared" si="38"/>
        <v>-0.40602693244332694</v>
      </c>
      <c r="M358">
        <f t="shared" si="39"/>
        <v>-0.40602693244332694</v>
      </c>
      <c r="N358" s="13">
        <f t="shared" si="40"/>
        <v>7.7833894275758306E-3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5.9637033668319264</v>
      </c>
      <c r="H359" s="10">
        <f t="shared" si="41"/>
        <v>-0.31327938523091592</v>
      </c>
      <c r="I359">
        <f t="shared" si="37"/>
        <v>-2.5062350818473274</v>
      </c>
      <c r="K359">
        <f t="shared" si="38"/>
        <v>-0.40090589139562061</v>
      </c>
      <c r="M359">
        <f t="shared" si="39"/>
        <v>-0.40090589139562061</v>
      </c>
      <c r="N359" s="13">
        <f t="shared" si="40"/>
        <v>7.6784045826330284E-3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5.9757497127256123</v>
      </c>
      <c r="H360" s="10">
        <f t="shared" si="41"/>
        <v>-0.30881795652715133</v>
      </c>
      <c r="I360">
        <f t="shared" si="37"/>
        <v>-2.4705436522172106</v>
      </c>
      <c r="K360">
        <f t="shared" si="38"/>
        <v>-0.3958494148492408</v>
      </c>
      <c r="M360">
        <f t="shared" si="39"/>
        <v>-0.3958494148492408</v>
      </c>
      <c r="N360" s="13">
        <f t="shared" si="40"/>
        <v>7.5744747376695967E-3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5.9877960586192982</v>
      </c>
      <c r="H361" s="10">
        <f t="shared" si="41"/>
        <v>-0.30441828930654985</v>
      </c>
      <c r="I361">
        <f t="shared" si="37"/>
        <v>-2.4353463144523988</v>
      </c>
      <c r="K361">
        <f t="shared" si="38"/>
        <v>-0.39085669557716796</v>
      </c>
      <c r="M361">
        <f t="shared" si="39"/>
        <v>-0.39085669557716796</v>
      </c>
      <c r="N361" s="13">
        <f t="shared" si="40"/>
        <v>7.4715980786044314E-3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5.999842404512985</v>
      </c>
      <c r="H362" s="10">
        <f t="shared" si="41"/>
        <v>-0.30007955693286897</v>
      </c>
      <c r="I362">
        <f t="shared" si="37"/>
        <v>-2.4006364554629518</v>
      </c>
      <c r="K362">
        <f t="shared" si="38"/>
        <v>-0.38592693616514934</v>
      </c>
      <c r="M362">
        <f t="shared" si="39"/>
        <v>-0.38592693616514934</v>
      </c>
      <c r="N362" s="13">
        <f t="shared" si="40"/>
        <v>7.3697725210509621E-3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6.0118887504066709</v>
      </c>
      <c r="H363" s="10">
        <f t="shared" si="41"/>
        <v>-0.29580094333733048</v>
      </c>
      <c r="I363">
        <f t="shared" si="37"/>
        <v>-2.3664075466986438</v>
      </c>
      <c r="K363">
        <f t="shared" si="38"/>
        <v>-0.38105934890164933</v>
      </c>
      <c r="M363">
        <f t="shared" si="39"/>
        <v>-0.38105934890164933</v>
      </c>
      <c r="N363" s="13">
        <f t="shared" si="40"/>
        <v>7.2689957193698756E-3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6.0239350963003577</v>
      </c>
      <c r="H364" s="10">
        <f t="shared" si="41"/>
        <v>-0.291581642894159</v>
      </c>
      <c r="I364">
        <f t="shared" si="37"/>
        <v>-2.332653143153272</v>
      </c>
      <c r="K364">
        <f t="shared" si="38"/>
        <v>-0.37625315566874051</v>
      </c>
      <c r="M364">
        <f t="shared" si="39"/>
        <v>-0.37625315566874051</v>
      </c>
      <c r="N364" s="13">
        <f t="shared" si="40"/>
        <v>7.1692650755361209E-3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6.0359814421940436</v>
      </c>
      <c r="H365" s="10">
        <f t="shared" si="41"/>
        <v>-0.2874208602972973</v>
      </c>
      <c r="I365">
        <f t="shared" si="37"/>
        <v>-2.2993668823783784</v>
      </c>
      <c r="K365">
        <f t="shared" si="38"/>
        <v>-0.37150758783394583</v>
      </c>
      <c r="M365">
        <f t="shared" si="39"/>
        <v>-0.37150758783394583</v>
      </c>
      <c r="N365" s="13">
        <f t="shared" si="40"/>
        <v>7.0705777478225667E-3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6.0480277880877304</v>
      </c>
      <c r="H366" s="10">
        <f t="shared" si="41"/>
        <v>-0.28331781043829268</v>
      </c>
      <c r="I366">
        <f t="shared" si="37"/>
        <v>-2.2665424835063415</v>
      </c>
      <c r="K366">
        <f t="shared" si="38"/>
        <v>-0.36682188614302313</v>
      </c>
      <c r="M366">
        <f t="shared" si="39"/>
        <v>-0.36682188614302313</v>
      </c>
      <c r="N366" s="13">
        <f t="shared" si="40"/>
        <v>6.9729306593013544E-3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6.0600741339814164</v>
      </c>
      <c r="H367" s="10">
        <f t="shared" si="41"/>
        <v>-0.27927171828535596</v>
      </c>
      <c r="I367">
        <f t="shared" si="37"/>
        <v>-2.2341737462828477</v>
      </c>
      <c r="K367">
        <f t="shared" si="38"/>
        <v>-0.36219530061370414</v>
      </c>
      <c r="M367">
        <f t="shared" si="39"/>
        <v>-0.36219530061370414</v>
      </c>
      <c r="N367" s="13">
        <f t="shared" si="40"/>
        <v>6.876320506166338E-3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6.0721204798751023</v>
      </c>
      <c r="H368" s="10">
        <f t="shared" si="41"/>
        <v>-0.27528181876358848</v>
      </c>
      <c r="I368">
        <f t="shared" si="37"/>
        <v>-2.2022545501087079</v>
      </c>
      <c r="K368">
        <f t="shared" si="38"/>
        <v>-0.3576270904303735</v>
      </c>
      <c r="M368">
        <f t="shared" si="39"/>
        <v>-0.3576270904303735</v>
      </c>
      <c r="N368" s="13">
        <f t="shared" si="40"/>
        <v>6.7807437658766265E-3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6.0841668257687891</v>
      </c>
      <c r="H369" s="10">
        <f t="shared" si="41"/>
        <v>-0.27134735663637632</v>
      </c>
      <c r="I369">
        <f t="shared" si="37"/>
        <v>-2.1707788530910106</v>
      </c>
      <c r="K369">
        <f t="shared" si="38"/>
        <v>-0.3531165238397031</v>
      </c>
      <c r="M369">
        <f t="shared" si="39"/>
        <v>-0.3531165238397031</v>
      </c>
      <c r="N369" s="13">
        <f t="shared" si="40"/>
        <v>6.6861967051256108E-3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6.0962131716624759</v>
      </c>
      <c r="H370" s="10">
        <f t="shared" si="41"/>
        <v>-0.2674675863879476</v>
      </c>
      <c r="I370">
        <f t="shared" si="37"/>
        <v>-2.1397406911035808</v>
      </c>
      <c r="K370">
        <f t="shared" si="38"/>
        <v>-0.34866287804722945</v>
      </c>
      <c r="M370">
        <f t="shared" si="39"/>
        <v>-0.34866287804722945</v>
      </c>
      <c r="N370" s="13">
        <f t="shared" si="40"/>
        <v>6.5926753876358454E-3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6.1082595175561618</v>
      </c>
      <c r="H371" s="10">
        <f t="shared" si="41"/>
        <v>-0.26364177210709155</v>
      </c>
      <c r="I371">
        <f t="shared" si="37"/>
        <v>-2.1091341768567324</v>
      </c>
      <c r="K371">
        <f t="shared" si="38"/>
        <v>-0.34426543911488044</v>
      </c>
      <c r="M371">
        <f t="shared" si="39"/>
        <v>-0.34426543911488044</v>
      </c>
      <c r="N371" s="13">
        <f t="shared" si="40"/>
        <v>6.5001756817828268E-3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6.1203058634498477</v>
      </c>
      <c r="H372" s="10">
        <f t="shared" si="41"/>
        <v>-0.25986918737203213</v>
      </c>
      <c r="I372">
        <f t="shared" si="37"/>
        <v>-2.078953498976257</v>
      </c>
      <c r="K372">
        <f t="shared" si="38"/>
        <v>-0.33992350185944559</v>
      </c>
      <c r="M372">
        <f t="shared" si="39"/>
        <v>-0.33992350185944559</v>
      </c>
      <c r="N372" s="13">
        <f t="shared" si="40"/>
        <v>6.4086932680496962E-3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6.1323522093435345</v>
      </c>
      <c r="H373" s="10">
        <f t="shared" si="41"/>
        <v>-0.25614911513645811</v>
      </c>
      <c r="I373">
        <f t="shared" si="37"/>
        <v>-2.0491929210916648</v>
      </c>
      <c r="K373">
        <f t="shared" si="38"/>
        <v>-0.33563636975199279</v>
      </c>
      <c r="M373">
        <f t="shared" si="39"/>
        <v>-0.33563636975199279</v>
      </c>
      <c r="N373" s="13">
        <f t="shared" si="40"/>
        <v>6.3182236463148406E-3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6.1443985552372213</v>
      </c>
      <c r="H374" s="10">
        <f t="shared" si="41"/>
        <v>-0.25248084761669815</v>
      </c>
      <c r="I374">
        <f t="shared" si="37"/>
        <v>-2.0198467809335852</v>
      </c>
      <c r="K374">
        <f t="shared" si="38"/>
        <v>-0.33140335481822675</v>
      </c>
      <c r="M374">
        <f t="shared" si="39"/>
        <v>-0.33140335481822675</v>
      </c>
      <c r="N374" s="13">
        <f t="shared" si="40"/>
        <v>6.2287621429753344E-3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6.1564449011309064</v>
      </c>
      <c r="H375" s="10">
        <f t="shared" si="41"/>
        <v>-0.2488636861800444</v>
      </c>
      <c r="I375">
        <f t="shared" si="37"/>
        <v>-1.9909094894403552</v>
      </c>
      <c r="K375">
        <f t="shared" si="38"/>
        <v>-0.32722377753978937</v>
      </c>
      <c r="M375">
        <f t="shared" si="39"/>
        <v>-0.32722377753978937</v>
      </c>
      <c r="N375" s="13">
        <f t="shared" si="40"/>
        <v>6.1403039179075795E-3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6.1684912470245932</v>
      </c>
      <c r="H376" s="10">
        <f t="shared" si="41"/>
        <v>-0.24529694123421211</v>
      </c>
      <c r="I376">
        <f t="shared" si="37"/>
        <v>-1.9623755298736969</v>
      </c>
      <c r="K376">
        <f t="shared" si="38"/>
        <v>-0.32309696675649374</v>
      </c>
      <c r="M376">
        <f t="shared" si="39"/>
        <v>-0.32309696675649374</v>
      </c>
      <c r="N376" s="13">
        <f t="shared" si="40"/>
        <v>6.0528439712676727E-3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6.18053759291828</v>
      </c>
      <c r="H377" s="10">
        <f t="shared" si="41"/>
        <v>-0.24177993211793739</v>
      </c>
      <c r="I377">
        <f t="shared" si="37"/>
        <v>-1.9342394569434991</v>
      </c>
      <c r="K377">
        <f t="shared" si="38"/>
        <v>-0.31902225956950403</v>
      </c>
      <c r="M377">
        <f t="shared" si="39"/>
        <v>-0.31902225956950403</v>
      </c>
      <c r="N377" s="13">
        <f t="shared" si="40"/>
        <v>5.966377150135046E-3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6.1925839388119659</v>
      </c>
      <c r="H378" s="10">
        <f t="shared" si="41"/>
        <v>-0.23831198699270148</v>
      </c>
      <c r="I378">
        <f t="shared" si="37"/>
        <v>-1.9064958959416118</v>
      </c>
      <c r="K378">
        <f t="shared" si="38"/>
        <v>-0.31499900124543756</v>
      </c>
      <c r="M378">
        <f t="shared" si="39"/>
        <v>-0.31499900124543756</v>
      </c>
      <c r="N378" s="13">
        <f t="shared" si="40"/>
        <v>5.8808981549993465E-3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6.2046302847056518</v>
      </c>
      <c r="H379" s="10">
        <f t="shared" si="41"/>
        <v>-0.2348924427355821</v>
      </c>
      <c r="I379">
        <f t="shared" si="37"/>
        <v>-1.8791395418846568</v>
      </c>
      <c r="K379">
        <f t="shared" si="38"/>
        <v>-0.31102654512140415</v>
      </c>
      <c r="M379">
        <f t="shared" si="39"/>
        <v>-0.31102654512140415</v>
      </c>
      <c r="N379" s="13">
        <f t="shared" si="40"/>
        <v>5.7964015460948348E-3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6.2166766305993386</v>
      </c>
      <c r="H380" s="10">
        <f t="shared" si="41"/>
        <v>-0.2315206448332206</v>
      </c>
      <c r="I380">
        <f t="shared" si="37"/>
        <v>-1.8521651586657648</v>
      </c>
      <c r="K380">
        <f t="shared" si="38"/>
        <v>-0.3071042525109714</v>
      </c>
      <c r="M380">
        <f t="shared" si="39"/>
        <v>-0.3071042525109714</v>
      </c>
      <c r="N380" s="13">
        <f t="shared" si="40"/>
        <v>5.7128817495841495E-3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6.2287229764930254</v>
      </c>
      <c r="H381" s="10">
        <f t="shared" si="41"/>
        <v>-0.22819594727690412</v>
      </c>
      <c r="I381">
        <f t="shared" si="37"/>
        <v>-1.825567578215233</v>
      </c>
      <c r="K381">
        <f t="shared" si="38"/>
        <v>-0.30323149261105248</v>
      </c>
      <c r="M381">
        <f t="shared" si="39"/>
        <v>-0.30323149261105248</v>
      </c>
      <c r="N381" s="13">
        <f t="shared" si="40"/>
        <v>5.6303330635930331E-3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6.2407693223867104</v>
      </c>
      <c r="H382" s="10">
        <f t="shared" si="41"/>
        <v>-0.22491771245875225</v>
      </c>
      <c r="I382">
        <f t="shared" si="37"/>
        <v>-1.799341699670018</v>
      </c>
      <c r="K382">
        <f t="shared" si="38"/>
        <v>-0.29940764240971623</v>
      </c>
      <c r="M382">
        <f t="shared" si="39"/>
        <v>-0.29940764240971623</v>
      </c>
      <c r="N382" s="13">
        <f t="shared" si="40"/>
        <v>5.5487496640995214E-3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6.2528156682803973</v>
      </c>
      <c r="H383" s="10">
        <f t="shared" si="41"/>
        <v>-0.22168531106900541</v>
      </c>
      <c r="I383">
        <f t="shared" si="37"/>
        <v>-1.7734824885520433</v>
      </c>
      <c r="K383">
        <f t="shared" si="38"/>
        <v>-0.29563208659490986</v>
      </c>
      <c r="M383">
        <f t="shared" si="39"/>
        <v>-0.29563208659490986</v>
      </c>
      <c r="N383" s="13">
        <f t="shared" si="40"/>
        <v>5.4681256106785016E-3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6.2648620141740841</v>
      </c>
      <c r="H384" s="10">
        <f t="shared" si="41"/>
        <v>-0.21849812199440663</v>
      </c>
      <c r="I384">
        <f t="shared" si="37"/>
        <v>-1.747984975955253</v>
      </c>
      <c r="K384">
        <f t="shared" si="38"/>
        <v>-0.29190421746409906</v>
      </c>
      <c r="M384">
        <f t="shared" si="39"/>
        <v>-0.29190421746409906</v>
      </c>
      <c r="N384" s="13">
        <f t="shared" si="40"/>
        <v>5.3884548521055996E-3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6.27690836006777</v>
      </c>
      <c r="H385" s="10">
        <f t="shared" si="41"/>
        <v>-0.21535553221767031</v>
      </c>
      <c r="I385">
        <f t="shared" si="37"/>
        <v>-1.7228442577413625</v>
      </c>
      <c r="K385">
        <f t="shared" si="38"/>
        <v>-0.28822343483481383</v>
      </c>
      <c r="M385">
        <f t="shared" si="39"/>
        <v>-0.28822343483481383</v>
      </c>
      <c r="N385" s="13">
        <f t="shared" si="40"/>
        <v>5.3097312318215106E-3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6.2889547059614559</v>
      </c>
      <c r="H386" s="10">
        <f t="shared" si="41"/>
        <v>-0.21225693671803247</v>
      </c>
      <c r="I386">
        <f t="shared" si="37"/>
        <v>-1.6980554937442598</v>
      </c>
      <c r="K386">
        <f t="shared" si="38"/>
        <v>-0.28458914595609802</v>
      </c>
      <c r="M386">
        <f t="shared" si="39"/>
        <v>-0.28458914595609802</v>
      </c>
      <c r="N386" s="13">
        <f t="shared" si="40"/>
        <v>5.2319484932592947E-3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6.3010010518551427</v>
      </c>
      <c r="H387" s="10">
        <f t="shared" si="41"/>
        <v>-0.20920173837287304</v>
      </c>
      <c r="I387">
        <f t="shared" si="37"/>
        <v>-1.6736139069829843</v>
      </c>
      <c r="K387">
        <f t="shared" si="38"/>
        <v>-0.28100076542085817</v>
      </c>
      <c r="M387">
        <f t="shared" si="39"/>
        <v>-0.28100076542085817</v>
      </c>
      <c r="N387" s="13">
        <f t="shared" si="40"/>
        <v>5.1551002850373003E-3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6.3130473977488295</v>
      </c>
      <c r="H388" s="10">
        <f t="shared" si="41"/>
        <v>-0.2061893478604071</v>
      </c>
      <c r="I388">
        <f t="shared" si="37"/>
        <v>-1.6495147828832568</v>
      </c>
      <c r="K388">
        <f t="shared" si="38"/>
        <v>-0.27745771507911188</v>
      </c>
      <c r="M388">
        <f t="shared" si="39"/>
        <v>-0.27745771507911188</v>
      </c>
      <c r="N388" s="13">
        <f t="shared" si="40"/>
        <v>5.0791801660201533E-3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6.3250937436425154</v>
      </c>
      <c r="H389" s="10">
        <f t="shared" si="41"/>
        <v>-0.20321918356343316</v>
      </c>
      <c r="I389">
        <f t="shared" si="37"/>
        <v>-1.6257534685074653</v>
      </c>
      <c r="K389">
        <f t="shared" si="38"/>
        <v>-0.27395942395211942</v>
      </c>
      <c r="M389">
        <f t="shared" si="39"/>
        <v>-0.27395942395211942</v>
      </c>
      <c r="N389" s="13">
        <f t="shared" si="40"/>
        <v>5.0041816102491185E-3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6.3371400895362013</v>
      </c>
      <c r="H390" s="10">
        <f t="shared" si="41"/>
        <v>-0.2002906714741359</v>
      </c>
      <c r="I390">
        <f t="shared" si="37"/>
        <v>-1.6023253717930872</v>
      </c>
      <c r="K390">
        <f t="shared" si="38"/>
        <v>-0.27050532814740569</v>
      </c>
      <c r="M390">
        <f t="shared" si="39"/>
        <v>-0.27050532814740569</v>
      </c>
      <c r="N390" s="13">
        <f t="shared" si="40"/>
        <v>4.9300980117451491E-3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6.3491864354298881</v>
      </c>
      <c r="H391" s="10">
        <f t="shared" si="41"/>
        <v>-0.19740324509993204</v>
      </c>
      <c r="I391">
        <f t="shared" si="37"/>
        <v>-1.5792259607994563</v>
      </c>
      <c r="K391">
        <f t="shared" si="38"/>
        <v>-0.26709487077466126</v>
      </c>
      <c r="M391">
        <f t="shared" si="39"/>
        <v>-0.26709487077466126</v>
      </c>
      <c r="N391" s="13">
        <f t="shared" si="40"/>
        <v>4.8569226891865772E-3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6.3612327813235732</v>
      </c>
      <c r="H392" s="10">
        <f t="shared" si="41"/>
        <v>-0.19455634537035499</v>
      </c>
      <c r="I392">
        <f t="shared" si="37"/>
        <v>-1.5564507629628399</v>
      </c>
      <c r="K392">
        <f t="shared" si="38"/>
        <v>-0.26372750186251964</v>
      </c>
      <c r="M392">
        <f t="shared" si="39"/>
        <v>-0.26372750186251964</v>
      </c>
      <c r="N392" s="13">
        <f t="shared" si="40"/>
        <v>4.7846488904635326E-3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6.3732791272172609</v>
      </c>
      <c r="H393" s="10">
        <f t="shared" si="41"/>
        <v>-0.19174942054496805</v>
      </c>
      <c r="I393">
        <f t="shared" si="37"/>
        <v>-1.5339953643597444</v>
      </c>
      <c r="K393">
        <f t="shared" si="38"/>
        <v>-0.26040267827620078</v>
      </c>
      <c r="M393">
        <f t="shared" si="39"/>
        <v>-0.26040267827620078</v>
      </c>
      <c r="N393" s="13">
        <f t="shared" si="40"/>
        <v>4.7132697971110672E-3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6.3853254731109459</v>
      </c>
      <c r="H394" s="10">
        <f t="shared" si="41"/>
        <v>-0.18898192612230144</v>
      </c>
      <c r="I394">
        <f t="shared" si="37"/>
        <v>-1.5118554089784115</v>
      </c>
      <c r="K394">
        <f t="shared" si="38"/>
        <v>-0.25711986363602651</v>
      </c>
      <c r="M394">
        <f t="shared" si="39"/>
        <v>-0.25711986363602651</v>
      </c>
      <c r="N394" s="13">
        <f t="shared" si="40"/>
        <v>4.6427785286243025E-3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6.3973718190046336</v>
      </c>
      <c r="H395" s="10">
        <f t="shared" si="41"/>
        <v>-0.18625332474980161</v>
      </c>
      <c r="I395">
        <f t="shared" si="37"/>
        <v>-1.4900265979984129</v>
      </c>
      <c r="K395">
        <f t="shared" si="38"/>
        <v>-0.25387852823678558</v>
      </c>
      <c r="M395">
        <f t="shared" si="39"/>
        <v>-0.25387852823678558</v>
      </c>
      <c r="N395" s="13">
        <f t="shared" si="40"/>
        <v>4.5731681466559893E-3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6.4094181648983186</v>
      </c>
      <c r="H396" s="10">
        <f t="shared" si="41"/>
        <v>-0.18356308613478972</v>
      </c>
      <c r="I396">
        <f t="shared" si="37"/>
        <v>-1.4685046890783178</v>
      </c>
      <c r="K396">
        <f t="shared" si="38"/>
        <v>-0.25067814896796375</v>
      </c>
      <c r="M396">
        <f t="shared" si="39"/>
        <v>-0.25067814896796375</v>
      </c>
      <c r="N396" s="13">
        <f t="shared" si="40"/>
        <v>4.5044316591008986E-3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6.4214645107920045</v>
      </c>
      <c r="H397" s="10">
        <f t="shared" si="41"/>
        <v>-0.18091068695641635</v>
      </c>
      <c r="I397">
        <f t="shared" si="37"/>
        <v>-1.4472854956513308</v>
      </c>
      <c r="K397">
        <f t="shared" si="38"/>
        <v>-0.24751820923481058</v>
      </c>
      <c r="M397">
        <f t="shared" si="39"/>
        <v>-0.24751820923481058</v>
      </c>
      <c r="N397" s="13">
        <f t="shared" si="40"/>
        <v>4.4365620240667831E-3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6.4335108566856913</v>
      </c>
      <c r="H398" s="10">
        <f t="shared" si="41"/>
        <v>-0.17829561077860936</v>
      </c>
      <c r="I398">
        <f t="shared" si="37"/>
        <v>-1.4263648862288749</v>
      </c>
      <c r="K398">
        <f t="shared" si="38"/>
        <v>-0.24439819888025774</v>
      </c>
      <c r="M398">
        <f t="shared" si="39"/>
        <v>-0.24439819888025774</v>
      </c>
      <c r="N398" s="13">
        <f t="shared" si="40"/>
        <v>4.3695521537361849E-3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6.445557202579379</v>
      </c>
      <c r="H399" s="10">
        <f t="shared" si="41"/>
        <v>-0.1757173479640026</v>
      </c>
      <c r="I399">
        <f t="shared" si="37"/>
        <v>-1.4057387837120208</v>
      </c>
      <c r="K399">
        <f t="shared" si="38"/>
        <v>-0.24131761410767005</v>
      </c>
      <c r="M399">
        <f t="shared" si="39"/>
        <v>-0.24131761410767005</v>
      </c>
      <c r="N399" s="13">
        <f t="shared" si="40"/>
        <v>4.3033949181200031E-3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6.4576035484730641</v>
      </c>
      <c r="H400" s="10">
        <f t="shared" si="41"/>
        <v>-0.17317539558884115</v>
      </c>
      <c r="I400">
        <f t="shared" si="37"/>
        <v>-1.3854031647107292</v>
      </c>
      <c r="K400">
        <f t="shared" si="38"/>
        <v>-0.23827595740442695</v>
      </c>
      <c r="M400">
        <f t="shared" si="39"/>
        <v>-0.23827595740442695</v>
      </c>
      <c r="N400" s="13">
        <f t="shared" si="40"/>
        <v>4.238083148704907E-3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6.46964989436675</v>
      </c>
      <c r="H401" s="10">
        <f t="shared" si="41"/>
        <v>-0.17066925735885174</v>
      </c>
      <c r="I401">
        <f t="shared" si="37"/>
        <v>-1.365354058870814</v>
      </c>
      <c r="K401">
        <f t="shared" si="38"/>
        <v>-0.2352727374663286</v>
      </c>
      <c r="M401">
        <f t="shared" si="39"/>
        <v>-0.2352727374663286</v>
      </c>
      <c r="N401" s="13">
        <f t="shared" si="40"/>
        <v>4.1736096419971577E-3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6.4816962402604368</v>
      </c>
      <c r="H402" s="10">
        <f t="shared" si="41"/>
        <v>-0.16819844352607333</v>
      </c>
      <c r="I402">
        <f t="shared" si="37"/>
        <v>-1.3455875482085866</v>
      </c>
      <c r="K402">
        <f t="shared" si="38"/>
        <v>-0.23230746912282424</v>
      </c>
      <c r="M402">
        <f t="shared" si="39"/>
        <v>-0.23230746912282424</v>
      </c>
      <c r="N402" s="13">
        <f t="shared" si="40"/>
        <v>4.1099671629648638E-3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si="36"/>
        <v>6.4937425861541236</v>
      </c>
      <c r="H403" s="10">
        <f t="shared" si="41"/>
        <v>-0.16576247080663634</v>
      </c>
      <c r="I403">
        <f t="shared" si="37"/>
        <v>-1.3260997664530907</v>
      </c>
      <c r="K403">
        <f t="shared" si="38"/>
        <v>-0.22937967326304967</v>
      </c>
      <c r="M403">
        <f t="shared" si="39"/>
        <v>-0.22937967326304967</v>
      </c>
      <c r="N403" s="13">
        <f t="shared" si="40"/>
        <v>4.047148448380283E-3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ref="G404:G469" si="43">$E$11*(D404/$E$12+1)</f>
        <v>6.5057889320478086</v>
      </c>
      <c r="H404" s="10">
        <f t="shared" si="41"/>
        <v>-0.16336086229948604</v>
      </c>
      <c r="I404">
        <f t="shared" ref="I404:I467" si="44">H404*$E$6</f>
        <v>-1.3068868983958883</v>
      </c>
      <c r="K404">
        <f t="shared" ref="K404:K467" si="45">$L$9*$L$4*EXP(-$L$7*$O$6*(G404/$O$6-1))+6*$L$4*EXP(-$L$7*$O$6*(2/SQRT(3)*G404/$O$6-1))+12*$L$4*EXP(-$L$7*$O$6*(SQRT(2)*2/SQRT(3)*G404/$O$6-1))+24*$L$4*EXP(-$L$7*$O$6*(SQRT(11)/2*2/SQRT(3)*G404/$O$6-1))+8*$L$4*EXP(-$L$7*$O$6*(2*G404/$O$6-1))-($L$9*$L$6*EXP(-$L$5*$O$6*(G404/$O$6-1))+6*$L$6*EXP(-$L$5*$O$6*(2/SQRT(3)*G404/$O$6-1))+12*$L$6*EXP(-$L$5*$O$6*(SQRT(2)*2/SQRT(3)*G404/$O$6-1))+24*$L$6*EXP(-$L$5*$O$6*(SQRT(11)/2*2/SQRT(3)*G404/$O$6-1))+8*$L$6*EXP(-$L$5*$O$6*(2*G404/$O$6-1)))</f>
        <v>-0.22648887676267507</v>
      </c>
      <c r="M404">
        <f t="shared" ref="M404:M467" si="46">$L$9*$O$4*EXP(-$O$8*$O$6*(G404/$O$6-1))+6*$O$4*EXP(-$O$8*$O$6*(2/SQRT(3)*G404/$O$6-1))+12*$O$4*EXP(-$O$8*$O$6*(SQRT(2)*2/SQRT(3)*G404/$O$6-1))+24*$O$4*EXP(-$O$8*$O$6*(SQRT(11)/2*2/SQRT(3)*G404/$O$6-1))+8*$O$4*EXP(-$O$8*$O$6*(2*G404/$O$6-1))-($L$9*$O$7*EXP(-$O$5*$O$6*(G404/$O$6-1))+6*$O$7*EXP(-$O$5*$O$6*(2/SQRT(3)*G404/$O$6-1))+12*$O$7*EXP(-$O$5*$O$6*(SQRT(2)*2/SQRT(3)*G404/$O$6-1))+24*$O$7*EXP(-$O$5*$O$6*(SQRT(11)/2*2/SQRT(3)*G404/$O$6-1))+8*$O$7*EXP(-$O$5*$O$6*(2*G404/$O$6-1)))</f>
        <v>-0.22648887676267507</v>
      </c>
      <c r="N404" s="13">
        <f t="shared" ref="N404:N467" si="47">(M404-H404)^2*O404</f>
        <v>3.985146210064603E-3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6.5178352779414954</v>
      </c>
      <c r="H405" s="10">
        <f t="shared" ref="H405:H469" si="48">-(-$B$4)*(1+D405+$E$5*D405^3)*EXP(-D405)</f>
        <v>-0.16099314740603848</v>
      </c>
      <c r="I405">
        <f t="shared" si="44"/>
        <v>-1.2879451792483079</v>
      </c>
      <c r="K405">
        <f t="shared" si="45"/>
        <v>-0.22363461241154778</v>
      </c>
      <c r="M405">
        <f t="shared" si="46"/>
        <v>-0.22363461241154778</v>
      </c>
      <c r="N405" s="13">
        <f t="shared" si="47"/>
        <v>3.923953138036446E-3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6.5298816238351822</v>
      </c>
      <c r="H406" s="10">
        <f t="shared" si="48"/>
        <v>-0.15865886175076327</v>
      </c>
      <c r="I406">
        <f t="shared" si="44"/>
        <v>-1.2692708940061062</v>
      </c>
      <c r="K406">
        <f t="shared" si="45"/>
        <v>-0.22081641884213676</v>
      </c>
      <c r="M406">
        <f t="shared" si="46"/>
        <v>-0.22081641884213676</v>
      </c>
      <c r="N406" s="13">
        <f t="shared" si="47"/>
        <v>3.8635619035673552E-3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6.5419279697288681</v>
      </c>
      <c r="H407" s="10">
        <f t="shared" si="48"/>
        <v>-0.15635754710268293</v>
      </c>
      <c r="I407">
        <f t="shared" si="44"/>
        <v>-1.2508603768214634</v>
      </c>
      <c r="K407">
        <f t="shared" si="45"/>
        <v>-0.21803384045876137</v>
      </c>
      <c r="M407">
        <f t="shared" si="46"/>
        <v>-0.21803384045876137</v>
      </c>
      <c r="N407" s="13">
        <f t="shared" si="47"/>
        <v>3.8039651621450451E-3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6.5539743156225541</v>
      </c>
      <c r="H408" s="10">
        <f t="shared" si="48"/>
        <v>-0.15408875129778274</v>
      </c>
      <c r="I408">
        <f t="shared" si="44"/>
        <v>-1.2327100103822619</v>
      </c>
      <c r="K408">
        <f t="shared" si="45"/>
        <v>-0.21528642736760115</v>
      </c>
      <c r="M408">
        <f t="shared" si="46"/>
        <v>-0.21528642736760115</v>
      </c>
      <c r="N408" s="13">
        <f t="shared" si="47"/>
        <v>3.7451555563464247E-3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6.5660206615162409</v>
      </c>
      <c r="H409" s="10">
        <f t="shared" si="48"/>
        <v>-0.15185202816232088</v>
      </c>
      <c r="I409">
        <f t="shared" si="44"/>
        <v>-1.214816225298567</v>
      </c>
      <c r="K409">
        <f t="shared" si="45"/>
        <v>-0.21257373530748436</v>
      </c>
      <c r="M409">
        <f t="shared" si="46"/>
        <v>-0.21257373530748436</v>
      </c>
      <c r="N409" s="13">
        <f t="shared" si="47"/>
        <v>3.6871257186229973E-3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6.5780670074099277</v>
      </c>
      <c r="H410" s="10">
        <f t="shared" si="48"/>
        <v>-0.14964693743703134</v>
      </c>
      <c r="I410">
        <f t="shared" si="44"/>
        <v>-1.1971754994962507</v>
      </c>
      <c r="K410">
        <f t="shared" si="45"/>
        <v>-0.20989532558144403</v>
      </c>
      <c r="M410">
        <f t="shared" si="46"/>
        <v>-0.20989532558144403</v>
      </c>
      <c r="N410" s="13">
        <f t="shared" si="47"/>
        <v>3.6298682739998077E-3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6.5901133533036127</v>
      </c>
      <c r="H411" s="10">
        <f t="shared" si="48"/>
        <v>-0.14747304470221204</v>
      </c>
      <c r="I411">
        <f t="shared" si="44"/>
        <v>-1.1797843576176963</v>
      </c>
      <c r="K411">
        <f t="shared" si="45"/>
        <v>-0.20725076498903852</v>
      </c>
      <c r="M411">
        <f t="shared" si="46"/>
        <v>-0.20725076498903852</v>
      </c>
      <c r="N411" s="13">
        <f t="shared" si="47"/>
        <v>3.5733758426900668E-3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6.6021596991972995</v>
      </c>
      <c r="H412" s="10">
        <f t="shared" si="48"/>
        <v>-0.14532992130368824</v>
      </c>
      <c r="I412">
        <f t="shared" si="44"/>
        <v>-1.1626393704295059</v>
      </c>
      <c r="K412">
        <f t="shared" si="45"/>
        <v>-0.20463962575942587</v>
      </c>
      <c r="M412">
        <f t="shared" si="46"/>
        <v>-0.20463962575942587</v>
      </c>
      <c r="N412" s="13">
        <f t="shared" si="47"/>
        <v>3.5176410426269442E-3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6.6142060450909863</v>
      </c>
      <c r="H413" s="10">
        <f t="shared" si="48"/>
        <v>-0.14321714427964499</v>
      </c>
      <c r="I413">
        <f t="shared" si="44"/>
        <v>-1.1457371542371599</v>
      </c>
      <c r="K413">
        <f t="shared" si="45"/>
        <v>-0.20206148548519304</v>
      </c>
      <c r="M413">
        <f t="shared" si="46"/>
        <v>-0.20206148548519304</v>
      </c>
      <c r="N413" s="13">
        <f t="shared" si="47"/>
        <v>3.4626564919149594E-3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6.6262523909846722</v>
      </c>
      <c r="H414" s="10">
        <f t="shared" si="48"/>
        <v>-0.14113429628831844</v>
      </c>
      <c r="I414">
        <f t="shared" si="44"/>
        <v>-1.1290743703065476</v>
      </c>
      <c r="K414">
        <f t="shared" si="45"/>
        <v>-0.19951592705692606</v>
      </c>
      <c r="M414">
        <f t="shared" si="46"/>
        <v>-0.19951592705692606</v>
      </c>
      <c r="N414" s="13">
        <f t="shared" si="47"/>
        <v>3.4084148112020311E-3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6.6382987368783581</v>
      </c>
      <c r="H415" s="10">
        <f t="shared" si="48"/>
        <v>-0.13908096553653973</v>
      </c>
      <c r="I415">
        <f t="shared" si="44"/>
        <v>-1.1126477242923178</v>
      </c>
      <c r="K415">
        <f t="shared" si="45"/>
        <v>-0.19700253859851768</v>
      </c>
      <c r="M415">
        <f t="shared" si="46"/>
        <v>-0.19700253859851768</v>
      </c>
      <c r="N415" s="13">
        <f t="shared" si="47"/>
        <v>3.3549086259740501E-3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6.6503450827720449</v>
      </c>
      <c r="H416" s="10">
        <f t="shared" si="48"/>
        <v>-0.1370567457091206</v>
      </c>
      <c r="I416">
        <f t="shared" si="44"/>
        <v>-1.0964539656729648</v>
      </c>
      <c r="K416">
        <f t="shared" si="45"/>
        <v>-0.19452091340320682</v>
      </c>
      <c r="M416">
        <f t="shared" si="46"/>
        <v>-0.19452091340320682</v>
      </c>
      <c r="N416" s="13">
        <f t="shared" si="47"/>
        <v>3.302130568774062E-3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6.6623914286657318</v>
      </c>
      <c r="H417" s="10">
        <f t="shared" si="48"/>
        <v>-0.13506123589907623</v>
      </c>
      <c r="I417">
        <f t="shared" si="44"/>
        <v>-1.0804898871926099</v>
      </c>
      <c r="K417">
        <f t="shared" si="45"/>
        <v>-0.19207064987034503</v>
      </c>
      <c r="M417">
        <f t="shared" si="46"/>
        <v>-0.19207064987034503</v>
      </c>
      <c r="N417" s="13">
        <f t="shared" si="47"/>
        <v>3.2500732813474978E-3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6.6744377745594177</v>
      </c>
      <c r="H418" s="10">
        <f t="shared" si="48"/>
        <v>-0.13309404053867305</v>
      </c>
      <c r="I418">
        <f t="shared" si="44"/>
        <v>-1.0647523243093844</v>
      </c>
      <c r="K418">
        <f t="shared" si="45"/>
        <v>-0.18965135144287695</v>
      </c>
      <c r="M418">
        <f t="shared" si="46"/>
        <v>-0.18965135144287695</v>
      </c>
      <c r="N418" s="13">
        <f t="shared" si="47"/>
        <v>3.198729416714782E-3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6.6864841204531036</v>
      </c>
      <c r="H419" s="10">
        <f t="shared" si="48"/>
        <v>-0.13115476933129661</v>
      </c>
      <c r="I419">
        <f t="shared" si="44"/>
        <v>-1.0492381546503728</v>
      </c>
      <c r="K419">
        <f t="shared" si="45"/>
        <v>-0.18726262654553558</v>
      </c>
      <c r="M419">
        <f t="shared" si="46"/>
        <v>-0.18726262654553558</v>
      </c>
      <c r="N419" s="13">
        <f t="shared" si="47"/>
        <v>3.1480916411734281E-3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6.6985304663467904</v>
      </c>
      <c r="H420" s="10">
        <f t="shared" si="48"/>
        <v>-0.12924303718412947</v>
      </c>
      <c r="I420">
        <f t="shared" si="44"/>
        <v>-1.0339442974730357</v>
      </c>
      <c r="K420">
        <f t="shared" si="45"/>
        <v>-0.18490408852374265</v>
      </c>
      <c r="M420">
        <f t="shared" si="46"/>
        <v>-0.18490408852374265</v>
      </c>
      <c r="N420" s="13">
        <f t="shared" si="47"/>
        <v>3.0981526362310551E-3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6.7105768122404763</v>
      </c>
      <c r="H421" s="10">
        <f t="shared" si="48"/>
        <v>-0.12735846414163207</v>
      </c>
      <c r="I421">
        <f t="shared" si="44"/>
        <v>-1.0188677131330566</v>
      </c>
      <c r="K421">
        <f t="shared" si="45"/>
        <v>-0.1825753555832082</v>
      </c>
      <c r="M421">
        <f t="shared" si="46"/>
        <v>-0.1825753555832082</v>
      </c>
      <c r="N421" s="13">
        <f t="shared" si="47"/>
        <v>3.0489051004708029E-3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6.7226231581341631</v>
      </c>
      <c r="H422" s="10">
        <f t="shared" si="48"/>
        <v>-0.12550067531981754</v>
      </c>
      <c r="I422">
        <f t="shared" si="44"/>
        <v>-1.0040054025585403</v>
      </c>
      <c r="K422">
        <f t="shared" si="45"/>
        <v>-0.18027605073022052</v>
      </c>
      <c r="M422">
        <f t="shared" si="46"/>
        <v>-0.18027605073022052</v>
      </c>
      <c r="N422" s="13">
        <f t="shared" si="47"/>
        <v>3.0003417513505791E-3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6.734669504027849</v>
      </c>
      <c r="H423" s="10">
        <f t="shared" si="48"/>
        <v>-0.12366930084131365</v>
      </c>
      <c r="I423">
        <f t="shared" si="44"/>
        <v>-0.98935440673050923</v>
      </c>
      <c r="K423">
        <f t="shared" si="45"/>
        <v>-0.17800580171262675</v>
      </c>
      <c r="M423">
        <f t="shared" si="46"/>
        <v>-0.17800580171262675</v>
      </c>
      <c r="N423" s="13">
        <f t="shared" si="47"/>
        <v>2.9524553269382092E-3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6.7467158499215358</v>
      </c>
      <c r="H424" s="10">
        <f t="shared" si="48"/>
        <v>-0.12186397577120228</v>
      </c>
      <c r="I424">
        <f t="shared" si="44"/>
        <v>-0.97491180616961826</v>
      </c>
      <c r="K424">
        <f t="shared" si="45"/>
        <v>-0.17576424096148843</v>
      </c>
      <c r="M424">
        <f t="shared" si="46"/>
        <v>-0.17576424096148843</v>
      </c>
      <c r="N424" s="13">
        <f t="shared" si="47"/>
        <v>2.9052385875831727E-3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6.7587621958152218</v>
      </c>
      <c r="H425" s="10">
        <f t="shared" si="48"/>
        <v>-0.12008434005363051</v>
      </c>
      <c r="I425">
        <f t="shared" si="44"/>
        <v>-0.96067472042904412</v>
      </c>
      <c r="K425">
        <f t="shared" si="45"/>
        <v>-0.1735510055334146</v>
      </c>
      <c r="M425">
        <f t="shared" si="46"/>
        <v>-0.1735510055334146</v>
      </c>
      <c r="N425" s="13">
        <f t="shared" si="47"/>
        <v>2.858684317527135E-3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6.7708085417089077</v>
      </c>
      <c r="H426" s="10">
        <f t="shared" si="48"/>
        <v>-0.11833003844918293</v>
      </c>
      <c r="I426">
        <f t="shared" si="44"/>
        <v>-0.9466403075934634</v>
      </c>
      <c r="K426">
        <f t="shared" si="45"/>
        <v>-0.17136573705355876</v>
      </c>
      <c r="M426">
        <f t="shared" si="46"/>
        <v>-0.17136573705355876</v>
      </c>
      <c r="N426" s="13">
        <f t="shared" si="47"/>
        <v>2.8127853264541926E-3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6.7828548876025945</v>
      </c>
      <c r="H427" s="10">
        <f t="shared" si="48"/>
        <v>-0.11660072047300975</v>
      </c>
      <c r="I427">
        <f t="shared" si="44"/>
        <v>-0.93280576378407798</v>
      </c>
      <c r="K427">
        <f t="shared" si="45"/>
        <v>-0.16920808165927895</v>
      </c>
      <c r="M427">
        <f t="shared" si="46"/>
        <v>-0.16920808165927895</v>
      </c>
      <c r="N427" s="13">
        <f t="shared" si="47"/>
        <v>2.7675344509825832E-3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6.7949012334962813</v>
      </c>
      <c r="H428" s="10">
        <f t="shared" si="48"/>
        <v>-0.11489604033370068</v>
      </c>
      <c r="I428">
        <f t="shared" si="44"/>
        <v>-0.91916832266960546</v>
      </c>
      <c r="K428">
        <f t="shared" si="45"/>
        <v>-0.1670776899444506</v>
      </c>
      <c r="M428">
        <f t="shared" si="46"/>
        <v>-0.1670776899444506</v>
      </c>
      <c r="N428" s="13">
        <f t="shared" si="47"/>
        <v>2.7229245560990772E-3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6.8069475793899672</v>
      </c>
      <c r="H429" s="10">
        <f t="shared" si="48"/>
        <v>-0.11321565687289879</v>
      </c>
      <c r="I429">
        <f t="shared" si="44"/>
        <v>-0.90572525498319034</v>
      </c>
      <c r="K429">
        <f t="shared" si="45"/>
        <v>-0.16497421690442901</v>
      </c>
      <c r="M429">
        <f t="shared" si="46"/>
        <v>-0.16497421690442901</v>
      </c>
      <c r="N429" s="13">
        <f t="shared" si="47"/>
        <v>2.6789485365375175E-3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6.8189939252836531</v>
      </c>
      <c r="H430" s="10">
        <f t="shared" si="48"/>
        <v>-0.11155923350564441</v>
      </c>
      <c r="I430">
        <f t="shared" si="44"/>
        <v>-0.89247386804515527</v>
      </c>
      <c r="K430">
        <f t="shared" si="45"/>
        <v>-0.16289732188165171</v>
      </c>
      <c r="M430">
        <f t="shared" si="46"/>
        <v>-0.16289732188165171</v>
      </c>
      <c r="N430" s="13">
        <f t="shared" si="47"/>
        <v>2.6355993181027357E-3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6.8310402711773399</v>
      </c>
      <c r="H431" s="10">
        <f t="shared" si="48"/>
        <v>-0.10992643816144358</v>
      </c>
      <c r="I431">
        <f t="shared" si="44"/>
        <v>-0.87941150529154866</v>
      </c>
      <c r="K431">
        <f t="shared" si="45"/>
        <v>-0.16084666851187679</v>
      </c>
      <c r="M431">
        <f t="shared" si="46"/>
        <v>-0.16084666851187679</v>
      </c>
      <c r="N431" s="13">
        <f t="shared" si="47"/>
        <v>2.5928698589411793E-3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6.8430866170710258</v>
      </c>
      <c r="H432" s="10">
        <f t="shared" si="48"/>
        <v>-0.10831694322605141</v>
      </c>
      <c r="I432">
        <f t="shared" si="44"/>
        <v>-0.8665355458084113</v>
      </c>
      <c r="K432">
        <f t="shared" si="45"/>
        <v>-0.15882192467105274</v>
      </c>
      <c r="M432">
        <f t="shared" si="46"/>
        <v>-0.15882192467105274</v>
      </c>
      <c r="N432" s="13">
        <f t="shared" si="47"/>
        <v>2.5507531507599286E-3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6.8551329629647109</v>
      </c>
      <c r="H433" s="10">
        <f t="shared" si="48"/>
        <v>-0.10673042548396397</v>
      </c>
      <c r="I433">
        <f t="shared" si="44"/>
        <v>-0.85384340387171176</v>
      </c>
      <c r="K433">
        <f t="shared" si="45"/>
        <v>-0.15682276242280779</v>
      </c>
      <c r="M433">
        <f t="shared" si="46"/>
        <v>-0.15682276242280779</v>
      </c>
      <c r="N433" s="13">
        <f t="shared" si="47"/>
        <v>2.5092422199946575E-3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6.8671793088583986</v>
      </c>
      <c r="H434" s="10">
        <f t="shared" si="48"/>
        <v>-0.10516656606161105</v>
      </c>
      <c r="I434">
        <f t="shared" si="44"/>
        <v>-0.84133252849288842</v>
      </c>
      <c r="K434">
        <f t="shared" si="45"/>
        <v>-0.15484885796655729</v>
      </c>
      <c r="M434">
        <f t="shared" si="46"/>
        <v>-0.15484885796655729</v>
      </c>
      <c r="N434" s="13">
        <f t="shared" si="47"/>
        <v>2.4683301289282859E-3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6.8792256547520854</v>
      </c>
      <c r="H435" s="10">
        <f t="shared" si="48"/>
        <v>-0.10362505037124109</v>
      </c>
      <c r="I435">
        <f t="shared" si="44"/>
        <v>-0.82900040296992872</v>
      </c>
      <c r="K435">
        <f t="shared" si="45"/>
        <v>-0.15289989158622419</v>
      </c>
      <c r="M435">
        <f t="shared" si="46"/>
        <v>-0.15289989158622419</v>
      </c>
      <c r="N435" s="13">
        <f t="shared" si="47"/>
        <v>2.4280099767617974E-3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6.8912720006457713</v>
      </c>
      <c r="H436" s="10">
        <f t="shared" si="48"/>
        <v>-0.10210556805549255</v>
      </c>
      <c r="I436">
        <f t="shared" si="44"/>
        <v>-0.81684454444394039</v>
      </c>
      <c r="K436">
        <f t="shared" si="45"/>
        <v>-0.15097554759956</v>
      </c>
      <c r="M436">
        <f t="shared" si="46"/>
        <v>-0.15097554759956</v>
      </c>
      <c r="N436" s="13">
        <f t="shared" si="47"/>
        <v>2.3882749006375712E-3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6.9033183465394563</v>
      </c>
      <c r="H437" s="10">
        <f t="shared" si="48"/>
        <v>-0.10060781293264261</v>
      </c>
      <c r="I437">
        <f t="shared" si="44"/>
        <v>-0.80486250346114085</v>
      </c>
      <c r="K437">
        <f t="shared" si="45"/>
        <v>-0.14907551430806551</v>
      </c>
      <c r="M437">
        <f t="shared" si="46"/>
        <v>-0.14907551430806551</v>
      </c>
      <c r="N437" s="13">
        <f t="shared" si="47"/>
        <v>2.3491180766171712E-3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6.915364692433144</v>
      </c>
      <c r="H438" s="10">
        <f t="shared" si="48"/>
        <v>-9.9131482942527299E-2</v>
      </c>
      <c r="I438">
        <f t="shared" si="44"/>
        <v>-0.79305186354021839</v>
      </c>
      <c r="K438">
        <f t="shared" si="45"/>
        <v>-0.14719948394750507</v>
      </c>
      <c r="M438">
        <f t="shared" si="46"/>
        <v>-0.14719948394750507</v>
      </c>
      <c r="N438" s="13">
        <f t="shared" si="47"/>
        <v>2.3105327206145439E-3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6.9274110383268308</v>
      </c>
      <c r="H439" s="10">
        <f t="shared" si="48"/>
        <v>-9.7676280093124165E-2</v>
      </c>
      <c r="I439">
        <f t="shared" si="44"/>
        <v>-0.78141024074499332</v>
      </c>
      <c r="K439">
        <f t="shared" si="45"/>
        <v>-0.14534715263900644</v>
      </c>
      <c r="M439">
        <f t="shared" si="46"/>
        <v>-0.14534715263900644</v>
      </c>
      <c r="N439" s="13">
        <f t="shared" si="47"/>
        <v>2.2725120892857524E-3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6.9394573842205149</v>
      </c>
      <c r="H440" s="10">
        <f t="shared" si="48"/>
        <v>-9.6241910407792008E-2</v>
      </c>
      <c r="I440">
        <f t="shared" si="44"/>
        <v>-0.76993528326233607</v>
      </c>
      <c r="K440">
        <f t="shared" si="45"/>
        <v>-0.14351822034073899</v>
      </c>
      <c r="M440">
        <f t="shared" si="46"/>
        <v>-0.14351822034073899</v>
      </c>
      <c r="N440" s="13">
        <f t="shared" si="47"/>
        <v>2.2350494808760619E-3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6.9515037301142018</v>
      </c>
      <c r="H441" s="10">
        <f t="shared" si="48"/>
        <v>-9.48280838731584E-2</v>
      </c>
      <c r="I441">
        <f t="shared" si="44"/>
        <v>-0.7586246709852672</v>
      </c>
      <c r="K441">
        <f t="shared" si="45"/>
        <v>-0.1417123908001679</v>
      </c>
      <c r="M441">
        <f t="shared" si="46"/>
        <v>-0.1417123908001679</v>
      </c>
      <c r="N441" s="13">
        <f t="shared" si="47"/>
        <v>2.1981382360260308E-3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6.9635500760078894</v>
      </c>
      <c r="H442" s="10">
        <f t="shared" si="48"/>
        <v>-9.3434514387650075E-2</v>
      </c>
      <c r="I442">
        <f t="shared" si="44"/>
        <v>-0.7474761151012006</v>
      </c>
      <c r="K442">
        <f t="shared" si="45"/>
        <v>-0.13992937150687612</v>
      </c>
      <c r="M442">
        <f t="shared" si="46"/>
        <v>-0.13992937150687612</v>
      </c>
      <c r="N442" s="13">
        <f t="shared" si="47"/>
        <v>2.1617717385372451E-3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6.9755964219015762</v>
      </c>
      <c r="H443" s="10">
        <f t="shared" si="48"/>
        <v>-9.2060919710656525E-2</v>
      </c>
      <c r="I443">
        <f t="shared" si="44"/>
        <v>-0.7364873576852522</v>
      </c>
      <c r="K443">
        <f t="shared" si="45"/>
        <v>-0.13816887364594874</v>
      </c>
      <c r="M443">
        <f t="shared" si="46"/>
        <v>-0.13816887364594874</v>
      </c>
      <c r="N443" s="13">
        <f t="shared" si="47"/>
        <v>2.1259434160990284E-3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6.9876427677952604</v>
      </c>
      <c r="H444" s="10">
        <f t="shared" si="48"/>
        <v>-9.0707021412322758E-2</v>
      </c>
      <c r="I444">
        <f t="shared" si="44"/>
        <v>-0.72565617129858206</v>
      </c>
      <c r="K444">
        <f t="shared" si="45"/>
        <v>-0.13643061205191359</v>
      </c>
      <c r="M444">
        <f t="shared" si="46"/>
        <v>-0.13643061205191359</v>
      </c>
      <c r="N444" s="13">
        <f t="shared" si="47"/>
        <v>2.0906467409768786E-3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6.9996891136889472</v>
      </c>
      <c r="H445" s="10">
        <f t="shared" si="48"/>
        <v>-8.9372544823960745E-2</v>
      </c>
      <c r="I445">
        <f t="shared" si="44"/>
        <v>-0.71498035859168596</v>
      </c>
      <c r="K445">
        <f t="shared" si="45"/>
        <v>-0.1347143051632298</v>
      </c>
      <c r="M445">
        <f t="shared" si="46"/>
        <v>-0.1347143051632298</v>
      </c>
      <c r="N445" s="13">
        <f t="shared" si="47"/>
        <v>2.0558752306637121E-3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7.011735459582634</v>
      </c>
      <c r="H446" s="10">
        <f t="shared" si="48"/>
        <v>-8.8057218989076147E-2</v>
      </c>
      <c r="I446">
        <f t="shared" si="44"/>
        <v>-0.70445775191260918</v>
      </c>
      <c r="K446">
        <f t="shared" si="45"/>
        <v>-0.13301967497732692</v>
      </c>
      <c r="M446">
        <f t="shared" si="46"/>
        <v>-0.13301967497732692</v>
      </c>
      <c r="N446" s="13">
        <f t="shared" si="47"/>
        <v>2.0216224484953878E-3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7.0237818054763199</v>
      </c>
      <c r="H447" s="10">
        <f t="shared" si="48"/>
        <v>-8.6760776615000229E-2</v>
      </c>
      <c r="I447">
        <f t="shared" si="44"/>
        <v>-0.69408621292000183</v>
      </c>
      <c r="K447">
        <f t="shared" si="45"/>
        <v>-0.13134644700617695</v>
      </c>
      <c r="M447">
        <f t="shared" si="46"/>
        <v>-0.13134644700617695</v>
      </c>
      <c r="N447" s="13">
        <f t="shared" si="47"/>
        <v>1.987882004230653E-3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7.0358281513700058</v>
      </c>
      <c r="H448" s="10">
        <f t="shared" si="48"/>
        <v>-8.5482954025122779E-2</v>
      </c>
      <c r="I448">
        <f t="shared" si="44"/>
        <v>-0.68386363220098223</v>
      </c>
      <c r="K448">
        <f t="shared" si="45"/>
        <v>-0.12969435023240264</v>
      </c>
      <c r="M448">
        <f t="shared" si="46"/>
        <v>-0.12969435023240264</v>
      </c>
      <c r="N448" s="13">
        <f t="shared" si="47"/>
        <v>1.95464755459708E-3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7.0478744972636926</v>
      </c>
      <c r="H449" s="10">
        <f t="shared" si="48"/>
        <v>-8.4223491111717133E-2</v>
      </c>
      <c r="I449">
        <f t="shared" si="44"/>
        <v>-0.67378792889373706</v>
      </c>
      <c r="K449">
        <f t="shared" si="45"/>
        <v>-0.12806311706591242</v>
      </c>
      <c r="M449">
        <f t="shared" si="46"/>
        <v>-0.12806311706591242</v>
      </c>
      <c r="N449" s="13">
        <f t="shared" si="47"/>
        <v>1.921912803803753E-3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7.0599208431573786</v>
      </c>
      <c r="H450" s="10">
        <f t="shared" si="48"/>
        <v>-8.2982131289352321E-2</v>
      </c>
      <c r="I450">
        <f t="shared" si="44"/>
        <v>-0.66385705031481856</v>
      </c>
      <c r="K450">
        <f t="shared" si="45"/>
        <v>-0.12645248330105768</v>
      </c>
      <c r="M450">
        <f t="shared" si="46"/>
        <v>-0.12645248330105768</v>
      </c>
      <c r="N450" s="13">
        <f t="shared" si="47"/>
        <v>1.8896715040215765E-3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7.0719671890510654</v>
      </c>
      <c r="H451" s="10">
        <f t="shared" si="48"/>
        <v>-8.1758621448884058E-2</v>
      </c>
      <c r="I451">
        <f t="shared" si="44"/>
        <v>-0.65406897159107247</v>
      </c>
      <c r="K451">
        <f t="shared" si="45"/>
        <v>-0.12486218807430444</v>
      </c>
      <c r="M451">
        <f t="shared" si="46"/>
        <v>-0.12486218807430444</v>
      </c>
      <c r="N451" s="13">
        <f t="shared" si="47"/>
        <v>1.8579174558320535E-3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7.0840135349447513</v>
      </c>
      <c r="H452" s="10">
        <f t="shared" si="48"/>
        <v>-8.0552711912019653E-2</v>
      </c>
      <c r="I452">
        <f t="shared" si="44"/>
        <v>-0.64442169529615723</v>
      </c>
      <c r="K452">
        <f t="shared" si="45"/>
        <v>-0.12329197382241881</v>
      </c>
      <c r="M452">
        <f t="shared" si="46"/>
        <v>-0.12329197382241881</v>
      </c>
      <c r="N452" s="13">
        <f t="shared" si="47"/>
        <v>1.8266445086456964E-3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7.0960598808384381</v>
      </c>
      <c r="H453" s="10">
        <f t="shared" si="48"/>
        <v>-7.9364156386448503E-2</v>
      </c>
      <c r="I453">
        <f t="shared" si="44"/>
        <v>-0.63491325109158803</v>
      </c>
      <c r="K453">
        <f t="shared" si="45"/>
        <v>-0.12174158624115357</v>
      </c>
      <c r="M453">
        <f t="shared" si="46"/>
        <v>-0.12174158624115357</v>
      </c>
      <c r="N453" s="13">
        <f t="shared" si="47"/>
        <v>1.7958465610904482E-3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7.108106226732124</v>
      </c>
      <c r="H454" s="10">
        <f t="shared" si="48"/>
        <v>-7.8192711921533459E-2</v>
      </c>
      <c r="I454">
        <f t="shared" si="44"/>
        <v>-0.62554169537226767</v>
      </c>
      <c r="K454">
        <f t="shared" si="45"/>
        <v>-0.12021077424443716</v>
      </c>
      <c r="M454">
        <f t="shared" si="46"/>
        <v>-0.12021077424443716</v>
      </c>
      <c r="N454" s="13">
        <f t="shared" si="47"/>
        <v>1.7655175613714193E-3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7.1201525726258108</v>
      </c>
      <c r="H455" s="10">
        <f t="shared" si="48"/>
        <v>-7.7038138864554975E-2</v>
      </c>
      <c r="I455">
        <f t="shared" si="44"/>
        <v>-0.6163051109164398</v>
      </c>
      <c r="K455">
        <f t="shared" si="45"/>
        <v>-0.1186992899240556</v>
      </c>
      <c r="M455">
        <f t="shared" si="46"/>
        <v>-0.1186992899240556</v>
      </c>
      <c r="N455" s="13">
        <f t="shared" si="47"/>
        <v>1.7356515076025296E-3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7.1321989185194967</v>
      </c>
      <c r="H456" s="10">
        <f t="shared" si="48"/>
        <v>-7.5900200817503191E-2</v>
      </c>
      <c r="I456">
        <f t="shared" si="44"/>
        <v>-0.60720160654002553</v>
      </c>
      <c r="K456">
        <f t="shared" si="45"/>
        <v>-0.11720688850982336</v>
      </c>
      <c r="M456">
        <f t="shared" si="46"/>
        <v>-0.11720688850982336</v>
      </c>
      <c r="N456" s="13">
        <f t="shared" si="47"/>
        <v>1.7062424481108745E-3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7.1442452644131826</v>
      </c>
      <c r="H457" s="10">
        <f t="shared" si="48"/>
        <v>-7.4778664594410196E-2</v>
      </c>
      <c r="I457">
        <f t="shared" si="44"/>
        <v>-0.59822931675528157</v>
      </c>
      <c r="K457">
        <f t="shared" si="45"/>
        <v>-0.11573332833023656</v>
      </c>
      <c r="M457">
        <f t="shared" si="46"/>
        <v>-0.11573332833023656</v>
      </c>
      <c r="N457" s="13">
        <f t="shared" si="47"/>
        <v>1.6772844817146107E-3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7.1562916103068694</v>
      </c>
      <c r="H458" s="10">
        <f t="shared" si="48"/>
        <v>-7.3673300179217333E-2</v>
      </c>
      <c r="I458">
        <f t="shared" si="44"/>
        <v>-0.58938640143373866</v>
      </c>
      <c r="K458">
        <f t="shared" si="45"/>
        <v>-0.11427837077360553</v>
      </c>
      <c r="M458">
        <f t="shared" si="46"/>
        <v>-0.11427837077360553</v>
      </c>
      <c r="N458" s="13">
        <f t="shared" si="47"/>
        <v>1.6487717579752492E-3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7.1683379562005554</v>
      </c>
      <c r="H459" s="10">
        <f t="shared" si="48"/>
        <v>-7.2583880684170959E-2</v>
      </c>
      <c r="I459">
        <f t="shared" si="44"/>
        <v>-0.58067104547336768</v>
      </c>
      <c r="K459">
        <f t="shared" si="45"/>
        <v>-0.11284178024965952</v>
      </c>
      <c r="M459">
        <f t="shared" si="46"/>
        <v>-0.11284178024965952</v>
      </c>
      <c r="N459" s="13">
        <f t="shared" si="47"/>
        <v>1.6206984774249638E-3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7.1803843020942422</v>
      </c>
      <c r="H460" s="10">
        <f t="shared" si="48"/>
        <v>-7.1510182308740108E-2</v>
      </c>
      <c r="I460">
        <f t="shared" si="44"/>
        <v>-0.57208145846992087</v>
      </c>
      <c r="K460">
        <f t="shared" si="45"/>
        <v>-0.111423324151617</v>
      </c>
      <c r="M460">
        <f t="shared" si="46"/>
        <v>-0.111423324151617</v>
      </c>
      <c r="N460" s="13">
        <f t="shared" si="47"/>
        <v>1.5930588917696103E-3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7.1924306479879281</v>
      </c>
      <c r="H461" s="10">
        <f t="shared" si="48"/>
        <v>-7.0451984299050766E-2</v>
      </c>
      <c r="I461">
        <f t="shared" si="44"/>
        <v>-0.56361587439240612</v>
      </c>
      <c r="K461">
        <f t="shared" si="45"/>
        <v>-0.11002277281872136</v>
      </c>
      <c r="M461">
        <f t="shared" si="46"/>
        <v>-0.11002277281872136</v>
      </c>
      <c r="N461" s="13">
        <f t="shared" si="47"/>
        <v>1.5658473040684941E-3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7.204476993881614</v>
      </c>
      <c r="H462" s="10">
        <f t="shared" si="48"/>
        <v>-6.9409068907829913E-2</v>
      </c>
      <c r="I462">
        <f t="shared" si="44"/>
        <v>-0.5552725512626393</v>
      </c>
      <c r="K462">
        <f t="shared" si="45"/>
        <v>-0.1086398994992306</v>
      </c>
      <c r="M462">
        <f t="shared" si="46"/>
        <v>-0.1086398994992306</v>
      </c>
      <c r="N462" s="13">
        <f t="shared" si="47"/>
        <v>1.5390580688911799E-3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7.2165233397753008</v>
      </c>
      <c r="H463" s="10">
        <f t="shared" si="48"/>
        <v>-6.8381221354854152E-2</v>
      </c>
      <c r="I463">
        <f t="shared" si="44"/>
        <v>-0.54704977083883322</v>
      </c>
      <c r="K463">
        <f t="shared" si="45"/>
        <v>-0.10727448031386071</v>
      </c>
      <c r="M463">
        <f t="shared" si="46"/>
        <v>-0.10727448031386071</v>
      </c>
      <c r="N463" s="13">
        <f t="shared" si="47"/>
        <v>1.5126855924523436E-3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7.2285696856689876</v>
      </c>
      <c r="H464" s="10">
        <f t="shared" si="48"/>
        <v>-6.7368229787896194E-2</v>
      </c>
      <c r="I464">
        <f t="shared" si="44"/>
        <v>-0.53894583830316956</v>
      </c>
      <c r="K464">
        <f t="shared" si="45"/>
        <v>-0.10592629421967496</v>
      </c>
      <c r="M464">
        <f t="shared" si="46"/>
        <v>-0.10592629421967496</v>
      </c>
      <c r="N464" s="13">
        <f t="shared" si="47"/>
        <v>1.4867243327252029E-3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7.2406160315626735</v>
      </c>
      <c r="H465" s="10">
        <f t="shared" si="48"/>
        <v>-6.6369885244164192E-2</v>
      </c>
      <c r="I465">
        <f t="shared" si="44"/>
        <v>-0.53095908195331354</v>
      </c>
      <c r="K465">
        <f t="shared" si="45"/>
        <v>-0.10459512297441552</v>
      </c>
      <c r="M465">
        <f t="shared" si="46"/>
        <v>-0.10459512297441552</v>
      </c>
      <c r="N465" s="13">
        <f t="shared" si="47"/>
        <v>1.4611687995342295E-3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7.2526623774563594</v>
      </c>
      <c r="H466" s="10">
        <f t="shared" si="48"/>
        <v>-6.5385981612227306E-2</v>
      </c>
      <c r="I466">
        <f t="shared" si="44"/>
        <v>-0.52308785289781845</v>
      </c>
      <c r="K466">
        <f t="shared" si="45"/>
        <v>-0.10328075110127108</v>
      </c>
      <c r="M466">
        <f t="shared" si="46"/>
        <v>-0.10328075110127108</v>
      </c>
      <c r="N466" s="13">
        <f t="shared" si="47"/>
        <v>1.4360135546277629E-3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7.2647087233500462</v>
      </c>
      <c r="H467" s="10">
        <f t="shared" si="48"/>
        <v>-6.4416315594422555E-2</v>
      </c>
      <c r="I467">
        <f t="shared" si="44"/>
        <v>-0.51533052475538044</v>
      </c>
      <c r="K467">
        <f t="shared" si="45"/>
        <v>-0.10198296585407678</v>
      </c>
      <c r="M467">
        <f t="shared" si="46"/>
        <v>-0.10198296585407678</v>
      </c>
      <c r="N467" s="13">
        <f t="shared" si="47"/>
        <v>1.4112532117311787E-3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7.2767550692437331</v>
      </c>
      <c r="H468" s="10">
        <f t="shared" si="48"/>
        <v>-6.3460686669736449E-2</v>
      </c>
      <c r="I468">
        <f t="shared" ref="I468:I469" si="50">H468*$E$6</f>
        <v>-0.50768549335789159</v>
      </c>
      <c r="K468">
        <f t="shared" ref="K468:K469" si="51">$L$9*$L$4*EXP(-$L$7*$O$6*(G468/$O$6-1))+6*$L$4*EXP(-$L$7*$O$6*(2/SQRT(3)*G468/$O$6-1))+12*$L$4*EXP(-$L$7*$O$6*(SQRT(2)*2/SQRT(3)*G468/$O$6-1))+24*$L$4*EXP(-$L$7*$O$6*(SQRT(11)/2*2/SQRT(3)*G468/$O$6-1))+8*$L$4*EXP(-$L$7*$O$6*(2*G468/$O$6-1))-($L$9*$L$6*EXP(-$L$5*$O$6*(G468/$O$6-1))+6*$L$6*EXP(-$L$5*$O$6*(2/SQRT(3)*G468/$O$6-1))+12*$L$6*EXP(-$L$5*$O$6*(SQRT(2)*2/SQRT(3)*G468/$O$6-1))+24*$L$6*EXP(-$L$5*$O$6*(SQRT(11)/2*2/SQRT(3)*G468/$O$6-1))+8*$L$6*EXP(-$L$5*$O$6*(2*G468/$O$6-1)))</f>
        <v>-0.10070155718294133</v>
      </c>
      <c r="M468">
        <f t="shared" ref="M468:M469" si="52">$L$9*$O$4*EXP(-$O$8*$O$6*(G468/$O$6-1))+6*$O$4*EXP(-$O$8*$O$6*(2/SQRT(3)*G468/$O$6-1))+12*$O$4*EXP(-$O$8*$O$6*(SQRT(2)*2/SQRT(3)*G468/$O$6-1))+24*$O$4*EXP(-$O$8*$O$6*(SQRT(11)/2*2/SQRT(3)*G468/$O$6-1))+8*$O$4*EXP(-$O$8*$O$6*(2*G468/$O$6-1))-($L$9*$O$7*EXP(-$O$5*$O$6*(G468/$O$6-1))+6*$O$7*EXP(-$O$5*$O$6*(2/SQRT(3)*G468/$O$6-1))+12*$O$7*EXP(-$O$5*$O$6*(SQRT(2)*2/SQRT(3)*G468/$O$6-1))+24*$O$7*EXP(-$O$5*$O$6*(SQRT(11)/2*2/SQRT(3)*G468/$O$6-1))+8*$O$7*EXP(-$O$5*$O$6*(2*G468/$O$6-1)))</f>
        <v>-0.10070155718294133</v>
      </c>
      <c r="N468" s="13">
        <f t="shared" ref="N468:N469" si="53">(M468-H468)^2*O468</f>
        <v>1.3868824365812925E-3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7.288801415137419</v>
      </c>
      <c r="H469" s="10">
        <f t="shared" si="48"/>
        <v>-6.2518897057156603E-2</v>
      </c>
      <c r="I469">
        <f t="shared" si="50"/>
        <v>-0.50015117645725282</v>
      </c>
      <c r="K469">
        <f t="shared" si="51"/>
        <v>-9.9436317700295207E-2</v>
      </c>
      <c r="M469">
        <f t="shared" si="52"/>
        <v>-9.9436317700295207E-2</v>
      </c>
      <c r="N469" s="13">
        <f t="shared" si="53"/>
        <v>1.3628959469424364E-3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1:AA469"/>
  <sheetViews>
    <sheetView topLeftCell="E1" workbookViewId="0">
      <selection activeCell="N3" sqref="N3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1" spans="1:27" x14ac:dyDescent="0.4">
      <c r="Y1" s="65"/>
      <c r="Z1" s="65"/>
      <c r="AA1" s="65"/>
    </row>
    <row r="2" spans="1:27" x14ac:dyDescent="0.4">
      <c r="A2" s="1" t="s">
        <v>183</v>
      </c>
      <c r="B2" s="1" t="s">
        <v>6</v>
      </c>
      <c r="D2" s="1" t="s">
        <v>4</v>
      </c>
      <c r="E2" s="1" t="s">
        <v>6</v>
      </c>
      <c r="G2" s="1" t="s">
        <v>253</v>
      </c>
      <c r="H2" s="1" t="s">
        <v>252</v>
      </c>
      <c r="K2" s="1" t="s">
        <v>262</v>
      </c>
      <c r="L2" s="1" t="s">
        <v>57</v>
      </c>
      <c r="N2" s="1" t="s">
        <v>262</v>
      </c>
      <c r="O2" s="1" t="s">
        <v>36</v>
      </c>
      <c r="Y2" s="65"/>
      <c r="Z2" s="65"/>
      <c r="AA2" s="65"/>
    </row>
    <row r="3" spans="1:27" x14ac:dyDescent="0.4">
      <c r="A3" s="2" t="s">
        <v>169</v>
      </c>
      <c r="B3" s="1" t="s">
        <v>126</v>
      </c>
      <c r="D3" s="15" t="str">
        <f>A3</f>
        <v>HCP</v>
      </c>
      <c r="E3" s="1" t="str">
        <f>B3</f>
        <v>Cr</v>
      </c>
      <c r="G3" s="15" t="str">
        <f>D3</f>
        <v>HCP</v>
      </c>
      <c r="H3" s="1" t="str">
        <f>E3</f>
        <v>Cr</v>
      </c>
      <c r="K3" s="15" t="str">
        <f>A3</f>
        <v>HCP</v>
      </c>
      <c r="L3" s="1" t="str">
        <f>B3</f>
        <v>Cr</v>
      </c>
      <c r="N3" s="15" t="str">
        <f>A3</f>
        <v>HCP</v>
      </c>
      <c r="O3" s="1" t="str">
        <f>L3</f>
        <v>Cr</v>
      </c>
      <c r="Q3" s="32" t="s">
        <v>25</v>
      </c>
      <c r="R3" s="24"/>
      <c r="S3" s="24"/>
      <c r="T3" s="24"/>
      <c r="U3" s="24"/>
      <c r="V3" s="24"/>
      <c r="W3" s="24"/>
      <c r="X3" s="25"/>
      <c r="Y3" s="65"/>
      <c r="Z3" s="65"/>
      <c r="AA3" s="65"/>
    </row>
    <row r="4" spans="1:27" x14ac:dyDescent="0.4">
      <c r="A4" s="2" t="s">
        <v>11</v>
      </c>
      <c r="B4" s="5">
        <v>-9.2326999999999995</v>
      </c>
      <c r="D4" s="18" t="s">
        <v>8</v>
      </c>
      <c r="E4" s="4">
        <f>MIN(H13,H4)</f>
        <v>2.49063598</v>
      </c>
      <c r="G4" s="2" t="s">
        <v>249</v>
      </c>
      <c r="H4" s="1">
        <v>2.49063598</v>
      </c>
      <c r="K4" s="2" t="s">
        <v>264</v>
      </c>
      <c r="L4" s="4">
        <f>O4</f>
        <v>0.66857516988039911</v>
      </c>
      <c r="N4" s="12" t="s">
        <v>264</v>
      </c>
      <c r="O4" s="4">
        <v>0.66857516988039911</v>
      </c>
      <c r="P4" t="s">
        <v>47</v>
      </c>
      <c r="Q4" s="26" t="s">
        <v>268</v>
      </c>
      <c r="R4" s="65"/>
      <c r="S4" s="65"/>
      <c r="T4" s="65"/>
      <c r="U4" s="65"/>
      <c r="V4" s="65"/>
      <c r="W4" s="65"/>
      <c r="X4" s="27"/>
      <c r="Y4" s="65"/>
      <c r="Z4" s="65"/>
      <c r="AA4" s="65"/>
    </row>
    <row r="5" spans="1:27" x14ac:dyDescent="0.4">
      <c r="A5" s="2" t="s">
        <v>20</v>
      </c>
      <c r="B5" s="5">
        <v>23.904</v>
      </c>
      <c r="D5" s="2" t="s">
        <v>3</v>
      </c>
      <c r="E5" s="5">
        <f>O10</f>
        <v>2.0220057259940472E-2</v>
      </c>
      <c r="G5" s="2" t="s">
        <v>250</v>
      </c>
      <c r="H5" s="1">
        <v>4.4496320000000003</v>
      </c>
      <c r="K5" s="2" t="s">
        <v>2</v>
      </c>
      <c r="L5" s="4">
        <f>O5</f>
        <v>1.6818542672074728</v>
      </c>
      <c r="N5" s="12" t="s">
        <v>2</v>
      </c>
      <c r="O5" s="4">
        <v>1.6818542672074728</v>
      </c>
      <c r="P5" t="s">
        <v>47</v>
      </c>
      <c r="Q5" s="28" t="s">
        <v>24</v>
      </c>
      <c r="R5" s="29">
        <f>O4</f>
        <v>0.66857516988039911</v>
      </c>
      <c r="S5" s="29">
        <f>O5</f>
        <v>1.6818542672074728</v>
      </c>
      <c r="T5" s="29">
        <f>O6</f>
        <v>2.5467134955488095</v>
      </c>
      <c r="U5" s="29">
        <v>6</v>
      </c>
      <c r="V5" s="30" t="s">
        <v>111</v>
      </c>
      <c r="W5" s="30" t="str">
        <f>B3</f>
        <v>Cr</v>
      </c>
      <c r="X5" s="31" t="str">
        <f>B3</f>
        <v>Cr</v>
      </c>
      <c r="Y5" s="65"/>
      <c r="Z5" s="65"/>
      <c r="AA5" s="65"/>
    </row>
    <row r="6" spans="1:27" x14ac:dyDescent="0.4">
      <c r="A6" s="2" t="s">
        <v>0</v>
      </c>
      <c r="B6" s="1">
        <v>1.5509999999999999</v>
      </c>
      <c r="D6" s="2" t="s">
        <v>13</v>
      </c>
      <c r="E6" s="1">
        <v>12</v>
      </c>
      <c r="F6" t="s">
        <v>14</v>
      </c>
      <c r="K6" s="18" t="s">
        <v>265</v>
      </c>
      <c r="L6" s="4">
        <f>2*L4</f>
        <v>1.3371503397607982</v>
      </c>
      <c r="N6" s="12" t="s">
        <v>23</v>
      </c>
      <c r="O6" s="4">
        <v>2.5467134955488095</v>
      </c>
      <c r="P6" t="s">
        <v>47</v>
      </c>
      <c r="Y6" s="65"/>
      <c r="Z6" s="65"/>
      <c r="AA6" s="65"/>
    </row>
    <row r="7" spans="1:27" x14ac:dyDescent="0.4">
      <c r="A7" s="63" t="s">
        <v>1</v>
      </c>
      <c r="B7" s="5">
        <v>2.2709999999999999</v>
      </c>
      <c r="C7" t="s">
        <v>260</v>
      </c>
      <c r="D7" s="2" t="s">
        <v>26</v>
      </c>
      <c r="E7" s="1">
        <v>2</v>
      </c>
      <c r="F7" t="s">
        <v>27</v>
      </c>
      <c r="K7" s="18" t="s">
        <v>263</v>
      </c>
      <c r="L7" s="4">
        <f>2*L5</f>
        <v>3.3637085344149456</v>
      </c>
      <c r="N7" s="18" t="s">
        <v>265</v>
      </c>
      <c r="O7" s="4">
        <f>2*O4</f>
        <v>1.3371503397607982</v>
      </c>
      <c r="Q7" s="23" t="s">
        <v>37</v>
      </c>
      <c r="R7" s="24"/>
      <c r="S7" s="24"/>
      <c r="T7" s="24"/>
      <c r="U7" s="24"/>
      <c r="V7" s="24"/>
      <c r="W7" s="24"/>
      <c r="X7" s="25"/>
      <c r="Y7" s="65"/>
      <c r="Z7" s="65"/>
      <c r="AA7" s="65"/>
    </row>
    <row r="8" spans="1:27" x14ac:dyDescent="0.4">
      <c r="C8" t="s">
        <v>247</v>
      </c>
      <c r="N8" s="18" t="s">
        <v>263</v>
      </c>
      <c r="O8" s="4">
        <f>2*O5</f>
        <v>3.3637085344149456</v>
      </c>
      <c r="Q8" s="26" t="s">
        <v>267</v>
      </c>
      <c r="R8" s="65"/>
      <c r="S8" s="65"/>
      <c r="T8" s="65"/>
      <c r="U8" s="65"/>
      <c r="V8" s="65"/>
      <c r="W8" s="65"/>
      <c r="X8" s="27"/>
      <c r="Y8" s="65"/>
      <c r="Z8" s="65"/>
      <c r="AA8" s="65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257</v>
      </c>
      <c r="O9" s="1">
        <f>O8/O5</f>
        <v>2</v>
      </c>
      <c r="Q9" s="28" t="s">
        <v>24</v>
      </c>
      <c r="R9" s="29">
        <f>O4</f>
        <v>0.66857516988039911</v>
      </c>
      <c r="S9" s="29">
        <f>O5</f>
        <v>1.6818542672074728</v>
      </c>
      <c r="T9" s="29">
        <f>O6</f>
        <v>2.5467134955488095</v>
      </c>
      <c r="U9" s="29">
        <v>6</v>
      </c>
      <c r="V9" s="30" t="s">
        <v>111</v>
      </c>
      <c r="W9" s="30" t="str">
        <f>B3</f>
        <v>Cr</v>
      </c>
      <c r="X9" s="31" t="str">
        <f>B3</f>
        <v>Cr</v>
      </c>
      <c r="Y9" s="65"/>
      <c r="Z9" s="65"/>
      <c r="AA9" s="65"/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G10" s="1" t="s">
        <v>256</v>
      </c>
      <c r="H10" s="1" t="s">
        <v>255</v>
      </c>
      <c r="M10" t="s">
        <v>28</v>
      </c>
      <c r="N10" s="3" t="s">
        <v>258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3.6293890554809454</v>
      </c>
      <c r="D11" s="3" t="s">
        <v>8</v>
      </c>
      <c r="E11" s="4">
        <f>E4</f>
        <v>2.49063598</v>
      </c>
      <c r="G11" s="22" t="s">
        <v>246</v>
      </c>
      <c r="H11" s="1">
        <f>H5/H4</f>
        <v>1.7865444953541547</v>
      </c>
      <c r="Q11" s="33" t="s">
        <v>41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(B5*E7/H11/(SQRT(3)/2))^(1/3)</f>
        <v>3.1379934710767325</v>
      </c>
      <c r="C12" t="s">
        <v>248</v>
      </c>
      <c r="D12" s="3" t="s">
        <v>2</v>
      </c>
      <c r="E12" s="4">
        <f>(9*$B$6*$B$5/(-$B$4))^(1/2)</f>
        <v>6.0117108194886821</v>
      </c>
      <c r="G12" s="22" t="s">
        <v>251</v>
      </c>
      <c r="H12" s="1">
        <f>H4^3*H11*SQRT(3)/2</f>
        <v>23.904256586686579</v>
      </c>
      <c r="Q12" s="26" t="s">
        <v>39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254</v>
      </c>
      <c r="H13" s="1">
        <f>H4/2*SQRT(4/3+(H11)^2)</f>
        <v>2.6490681560653586</v>
      </c>
      <c r="I13" s="1">
        <f>MAX(H13,H4)</f>
        <v>2.6490681560653586</v>
      </c>
      <c r="Q13" s="26" t="s">
        <v>40</v>
      </c>
      <c r="AA13" s="27"/>
    </row>
    <row r="14" spans="1:27" x14ac:dyDescent="0.4">
      <c r="A14" s="3" t="s">
        <v>99</v>
      </c>
      <c r="B14" s="1">
        <f>(B7-1)/(2*E12)-1/3</f>
        <v>-0.2276229924533554</v>
      </c>
      <c r="D14" s="3" t="s">
        <v>15</v>
      </c>
      <c r="E14" s="4">
        <f>-(1+$E$13+$E$5*$E$13^3)*EXP(-$E$13)</f>
        <v>-1</v>
      </c>
      <c r="G14" s="22" t="s">
        <v>259</v>
      </c>
      <c r="H14" s="1">
        <f>SQRT((H4*3/2)^2+(H4/2/SQRT(3))^2+(H5/2)^2)</f>
        <v>4.4072777612967213</v>
      </c>
      <c r="Q14" s="28" t="s">
        <v>43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-9.2326999999999995</v>
      </c>
    </row>
    <row r="16" spans="1:27" x14ac:dyDescent="0.4">
      <c r="D16" s="3" t="s">
        <v>9</v>
      </c>
      <c r="E16" s="4">
        <f>$E$15*$E$6</f>
        <v>-110.79239999999999</v>
      </c>
      <c r="Q16" s="1" t="s">
        <v>52</v>
      </c>
      <c r="R16" s="1"/>
      <c r="S16" s="1"/>
      <c r="T16" s="1" t="s">
        <v>63</v>
      </c>
    </row>
    <row r="17" spans="1:25" x14ac:dyDescent="0.4">
      <c r="A17" t="s">
        <v>19</v>
      </c>
      <c r="Q17" s="1" t="s">
        <v>48</v>
      </c>
      <c r="R17" s="19">
        <f>B4/L9+O7/SQRT(L9)</f>
        <v>-0.38338961236271835</v>
      </c>
      <c r="S17" s="1" t="s">
        <v>49</v>
      </c>
      <c r="T17" s="1" t="s">
        <v>64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269</v>
      </c>
      <c r="M18" t="s">
        <v>34</v>
      </c>
      <c r="N18" t="s">
        <v>35</v>
      </c>
      <c r="O18" t="s">
        <v>42</v>
      </c>
      <c r="P18" t="s">
        <v>38</v>
      </c>
      <c r="Q18" s="2" t="s">
        <v>53</v>
      </c>
      <c r="R18" s="1">
        <v>2.95</v>
      </c>
      <c r="S18" s="1" t="s">
        <v>51</v>
      </c>
      <c r="T18" s="1" t="s">
        <v>65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 t="shared" ref="G19:G82" si="1">$E$11*(D19/$E$12+1)</f>
        <v>2.0763386102852275</v>
      </c>
      <c r="H19" s="10">
        <f>-(-$B$4)*(1+D19+$E$5*D19^3)*EXP(-D19)</f>
        <v>0.50746440754989486</v>
      </c>
      <c r="I19">
        <f>H19*$E$6</f>
        <v>6.0895728905987383</v>
      </c>
      <c r="K19">
        <f>($L$9/2)*$L$4*EXP(-$L$7*$O$6*(G19/$O$6-1))+($L$9/2)*$L$4*EXP(-$L$7*$O$6*(($H$4/$E$4)*G19/$O$6-1))+($L$9/2)*$L$4*EXP(-$L$7*$O$6*(SQRT(4/3+$H$11^2/4)*($H$4/$E$4)*G19/$O$6-1))+2*$L$4*EXP(-$L$7*$O$6*(($H$5/$E$4)*G19/$O$6-1))+16*$L$4*EXP(-$L$7*$O$6*($H$14*($H$4/$E$4)*G19/$O$6-1))-(($L$9/2)*$L$6*EXP(-$L$5*$O$6*(G19/$O$6-1))+($L$9/2)*$L$6*EXP(-$L$5*$O$6*(($H$4/$E$4)*G19/$O$6-1))+($L$9/2)*$L$6*EXP(-$L$5*$O$6*(SQRT(4/3+$H$11^2/4)*($H$4/$E$4)*G19/$O$6-1))+2*$L$6*EXP(-$L$5*$O$6*(($H$5/$E$4)*G19/$O$6-1))+16*$L$6*EXP(-$L$5*$O$6*($H$14*($H$5/$E$4)*G19/$O$6-1)))</f>
        <v>0.52537691343950854</v>
      </c>
      <c r="M19">
        <f>($L$9/2)*$O$4*EXP(-$O$8*$O$6*(G19/$O$6-1))+($L$9/2)*$O$4*EXP(-$O$8*$O$6*(($H$4/$E$4)*G19/$O$6-1))+($L$9/2)*$O$4*EXP(-$O$8*$O$6*(SQRT(4/3+$H$11^2/4)*($H$4/$E$4)*G19/$O$6-1))+2*$O$4*EXP(-$O$8*$O$6*(($H$5/$E$4)*G19/$O$6-1))+16*$O$4*EXP(-$O$8*$O$6*($H$14*($H$4/$E$4)*G19/$O$6-1))-(($L$9/2)*$O$7*EXP(-$O$5*$O$6*(G19/$O$6-1))+($L$9/2)*$O$7*EXP(-$O$5*$O$6*(($H$4/$E$4)*G19/$O$6-1))+($L$9/2)*$O$7*EXP(-$O$5*$O$6*(SQRT(4/3+$H$11^2/4)*($H$4/$E$4)*G19/$O$6-1))+2*$O$7*EXP(-$O$5*$O$6*(($H$5/$E$4)*G19/$O$6-1))+16*$O$7*EXP(-$O$5*$O$6*($H$14*($H$5/$E$4)*G19/$O$6-1)))</f>
        <v>0.52537691343950854</v>
      </c>
      <c r="N19" s="13">
        <f>(M19-H19)^2*O19</f>
        <v>3.2085786724544491E-4</v>
      </c>
      <c r="O19" s="13">
        <v>1</v>
      </c>
      <c r="P19" s="14">
        <f>SUMSQ(N19:N295)</f>
        <v>1.4495065968538317E-6</v>
      </c>
      <c r="Q19" s="1" t="s">
        <v>62</v>
      </c>
      <c r="R19" s="19">
        <f>O8/(O8-O5)*-B4/SQRT(L9)</f>
        <v>5.3305018303470577</v>
      </c>
      <c r="S19" s="1" t="s">
        <v>61</v>
      </c>
      <c r="T19" s="1" t="s">
        <v>64</v>
      </c>
    </row>
    <row r="20" spans="1:25" x14ac:dyDescent="0.4">
      <c r="D20" s="6">
        <v>-0.98</v>
      </c>
      <c r="E20" s="7">
        <f t="shared" si="0"/>
        <v>-2.5819749812030237E-3</v>
      </c>
      <c r="G20">
        <f t="shared" si="1"/>
        <v>2.0846245576795233</v>
      </c>
      <c r="H20" s="10">
        <f>-(-$B$4)*(1+D20+$E$5*D20^3)*EXP(-D20)</f>
        <v>-2.3838600408953158E-2</v>
      </c>
      <c r="I20">
        <f t="shared" ref="I20:I83" si="2">H20*$E$6</f>
        <v>-0.28606320490743786</v>
      </c>
      <c r="K20">
        <f t="shared" ref="K20:K83" si="3">($L$9/2)*$L$4*EXP(-$L$7*$O$6*(G20/$O$6-1))+($L$9/2)*$L$4*EXP(-$L$7*$O$6*(($H$4/$E$4)*G20/$O$6-1))+($L$9/2)*$L$4*EXP(-$L$7*$O$6*(SQRT(4/3+$H$11^2/4)*($H$4/$E$4)*G20/$O$6-1))+2*$L$4*EXP(-$L$7*$O$6*(($H$5/$E$4)*G20/$O$6-1))+16*$L$4*EXP(-$L$7*$O$6*($H$14*($H$4/$E$4)*G20/$O$6-1))-(($L$9/2)*$L$6*EXP(-$L$5*$O$6*(G20/$O$6-1))+($L$9/2)*$L$6*EXP(-$L$5*$O$6*(($H$4/$E$4)*G20/$O$6-1))+($L$9/2)*$L$6*EXP(-$L$5*$O$6*(SQRT(4/3+$H$11^2/4)*($H$4/$E$4)*G20/$O$6-1))+2*$L$6*EXP(-$L$5*$O$6*(($H$5/$E$4)*G20/$O$6-1))+16*$L$6*EXP(-$L$5*$O$6*($H$14*($H$5/$E$4)*G20/$O$6-1)))</f>
        <v>-9.6046284894271139E-3</v>
      </c>
      <c r="M20">
        <f t="shared" ref="M20:M83" si="4">($L$9/2)*$O$4*EXP(-$O$8*$O$6*(G20/$O$6-1))+($L$9/2)*$O$4*EXP(-$O$8*$O$6*(($H$4/$E$4)*G20/$O$6-1))+($L$9/2)*$O$4*EXP(-$O$8*$O$6*(SQRT(4/3+$H$11^2/4)*($H$4/$E$4)*G20/$O$6-1))+2*$O$4*EXP(-$O$8*$O$6*(($H$5/$E$4)*G20/$O$6-1))+16*$O$4*EXP(-$O$8*$O$6*($H$14*($H$4/$E$4)*G20/$O$6-1))-(($L$9/2)*$O$7*EXP(-$O$5*$O$6*(G20/$O$6-1))+($L$9/2)*$O$7*EXP(-$O$5*$O$6*(($H$4/$E$4)*G20/$O$6-1))+($L$9/2)*$O$7*EXP(-$O$5*$O$6*(SQRT(4/3+$H$11^2/4)*($H$4/$E$4)*G20/$O$6-1))+2*$O$7*EXP(-$O$5*$O$6*(($H$5/$E$4)*G20/$O$6-1))+16*$O$7*EXP(-$O$5*$O$6*($H$14*($H$5/$E$4)*G20/$O$6-1)))</f>
        <v>-9.6046284894271139E-3</v>
      </c>
      <c r="N20" s="13">
        <f t="shared" ref="N20:N83" si="5">(M20-H20)^2*O20</f>
        <v>2.0260595660585593E-4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2.0929105050738186</v>
      </c>
      <c r="H21" s="10">
        <f t="shared" ref="H21:H84" si="6">-(-$B$4)*(1+D21+$E$5*D21^3)*EXP(-D21)</f>
        <v>-0.5331528162331628</v>
      </c>
      <c r="I21">
        <f t="shared" si="2"/>
        <v>-6.397833794797954</v>
      </c>
      <c r="K21">
        <f t="shared" si="3"/>
        <v>-0.52222818902356494</v>
      </c>
      <c r="M21">
        <f t="shared" si="4"/>
        <v>-0.52222818902356494</v>
      </c>
      <c r="N21" s="13">
        <f t="shared" si="5"/>
        <v>1.1934747966868591E-4</v>
      </c>
      <c r="O21" s="13">
        <v>1</v>
      </c>
      <c r="Q21" s="16" t="s">
        <v>54</v>
      </c>
      <c r="R21" s="19">
        <f>(O7/O4)/(O8/O5)</f>
        <v>1</v>
      </c>
      <c r="S21" s="1" t="s">
        <v>55</v>
      </c>
      <c r="T21" s="1">
        <f>SQRT(L9)</f>
        <v>3.4641016151377544</v>
      </c>
      <c r="U21" s="1" t="s">
        <v>56</v>
      </c>
      <c r="V21" s="1">
        <f>R21-T21</f>
        <v>-2.4641016151377544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2.1011964524681139</v>
      </c>
      <c r="H22" s="10">
        <f t="shared" si="6"/>
        <v>-1.0211863815614943</v>
      </c>
      <c r="I22">
        <f t="shared" si="2"/>
        <v>-12.254236578737931</v>
      </c>
      <c r="K22">
        <f t="shared" si="3"/>
        <v>-1.0132288879052993</v>
      </c>
      <c r="M22">
        <f t="shared" si="4"/>
        <v>-1.0132288879052993</v>
      </c>
      <c r="N22" s="13">
        <f t="shared" si="5"/>
        <v>6.3321705288384064E-5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2.1094823998624093</v>
      </c>
      <c r="H23" s="10">
        <f t="shared" si="6"/>
        <v>-1.4886266572756297</v>
      </c>
      <c r="I23">
        <f t="shared" si="2"/>
        <v>-17.863519887307557</v>
      </c>
      <c r="K23">
        <f t="shared" si="3"/>
        <v>-1.4833194471694426</v>
      </c>
      <c r="M23">
        <f t="shared" si="4"/>
        <v>-1.4833194471694426</v>
      </c>
      <c r="N23" s="13">
        <f t="shared" si="5"/>
        <v>2.8166479111214126E-5</v>
      </c>
      <c r="O23" s="13">
        <v>1</v>
      </c>
      <c r="Q23" s="1" t="s">
        <v>60</v>
      </c>
      <c r="R23" s="1"/>
      <c r="V23" s="1" t="s">
        <v>107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2.1177683472567046</v>
      </c>
      <c r="H24" s="10">
        <f t="shared" si="6"/>
        <v>-1.9361408047031547</v>
      </c>
      <c r="I24">
        <f t="shared" si="2"/>
        <v>-23.233689656437857</v>
      </c>
      <c r="K24">
        <f t="shared" si="3"/>
        <v>-1.9331908569474621</v>
      </c>
      <c r="M24">
        <f t="shared" si="4"/>
        <v>-1.9331908569474621</v>
      </c>
      <c r="N24" s="13">
        <f t="shared" si="5"/>
        <v>8.7021917613162994E-6</v>
      </c>
      <c r="O24" s="13">
        <v>1</v>
      </c>
      <c r="Q24" s="17" t="s">
        <v>58</v>
      </c>
      <c r="R24" s="19">
        <f>O5/(O8-O5)*-B4/L9</f>
        <v>0.76939166666666658</v>
      </c>
      <c r="V24" s="15" t="str">
        <f>D3</f>
        <v>HCP</v>
      </c>
      <c r="W24" s="1" t="str">
        <f>E3</f>
        <v>Cr</v>
      </c>
      <c r="X24" t="s">
        <v>100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2.1260542946510004</v>
      </c>
      <c r="H25" s="10">
        <f t="shared" si="6"/>
        <v>-2.3643763510626026</v>
      </c>
      <c r="I25">
        <f t="shared" si="2"/>
        <v>-28.372516212751229</v>
      </c>
      <c r="K25">
        <f t="shared" si="3"/>
        <v>-2.3635130214955922</v>
      </c>
      <c r="M25">
        <f t="shared" si="4"/>
        <v>-2.3635130214955922</v>
      </c>
      <c r="N25" s="13">
        <f t="shared" si="5"/>
        <v>7.453379412743766E-7</v>
      </c>
      <c r="O25" s="13">
        <v>1</v>
      </c>
      <c r="Q25" s="17" t="s">
        <v>59</v>
      </c>
      <c r="R25" s="19">
        <f>O8/(O8-O5)*-B4/SQRT(L9)</f>
        <v>5.3305018303470577</v>
      </c>
      <c r="V25" s="2" t="s">
        <v>103</v>
      </c>
      <c r="W25" s="1">
        <f>(-B4/(12*PI()*B6*W26))^(1/2)</f>
        <v>0.33464423482729172</v>
      </c>
      <c r="X25" t="s">
        <v>101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2.1343402420452957</v>
      </c>
      <c r="H26" s="10">
        <f t="shared" si="6"/>
        <v>-2.7739617395679077</v>
      </c>
      <c r="I26">
        <f t="shared" si="2"/>
        <v>-33.287540874814894</v>
      </c>
      <c r="K26">
        <f t="shared" si="3"/>
        <v>-2.7749353860422588</v>
      </c>
      <c r="M26">
        <f t="shared" si="4"/>
        <v>-2.7749353860422588</v>
      </c>
      <c r="N26" s="13">
        <f t="shared" si="5"/>
        <v>9.4798745701623592E-7</v>
      </c>
      <c r="O26" s="13">
        <v>1</v>
      </c>
      <c r="V26" s="2" t="s">
        <v>104</v>
      </c>
      <c r="W26" s="1">
        <v>1.41</v>
      </c>
      <c r="X26" t="s">
        <v>102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2.142626189439591</v>
      </c>
      <c r="H27" s="10">
        <f t="shared" si="6"/>
        <v>-3.165506864598687</v>
      </c>
      <c r="I27">
        <f t="shared" si="2"/>
        <v>-37.986082375184246</v>
      </c>
      <c r="K27">
        <f t="shared" si="3"/>
        <v>-3.1680875450318098</v>
      </c>
      <c r="M27">
        <f t="shared" si="4"/>
        <v>-3.1680875450318098</v>
      </c>
      <c r="N27" s="13">
        <f t="shared" si="5"/>
        <v>6.6599114979026848E-6</v>
      </c>
      <c r="O27" s="13">
        <v>1</v>
      </c>
      <c r="Q27" s="2" t="s">
        <v>67</v>
      </c>
      <c r="R27" s="1">
        <v>2.9511489195477254</v>
      </c>
      <c r="V27" s="2" t="s">
        <v>109</v>
      </c>
      <c r="W27" s="1">
        <v>1</v>
      </c>
      <c r="X27" s="3" t="s">
        <v>110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2.1509121368338864</v>
      </c>
      <c r="H28" s="10">
        <f t="shared" si="6"/>
        <v>-3.5396035923322637</v>
      </c>
      <c r="I28">
        <f t="shared" si="2"/>
        <v>-42.475243107987168</v>
      </c>
      <c r="K28">
        <f t="shared" si="3"/>
        <v>-3.5435798323240384</v>
      </c>
      <c r="M28">
        <f t="shared" si="4"/>
        <v>-3.5435798323240384</v>
      </c>
      <c r="N28" s="13">
        <f t="shared" si="5"/>
        <v>1.5810484472188108E-5</v>
      </c>
      <c r="O28" s="13">
        <v>1</v>
      </c>
      <c r="Q28" s="2" t="s">
        <v>3</v>
      </c>
      <c r="R28" s="1">
        <v>0.05</v>
      </c>
      <c r="V28" s="22" t="s">
        <v>105</v>
      </c>
      <c r="W28" s="1">
        <f>3*W25*(B7*W27-1)/W26</f>
        <v>0.90496345205422912</v>
      </c>
      <c r="X28" t="s">
        <v>108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2.1591980842281817</v>
      </c>
      <c r="H29" s="10">
        <f t="shared" si="6"/>
        <v>-3.8968262672230387</v>
      </c>
      <c r="I29">
        <f t="shared" si="2"/>
        <v>-46.761915206676463</v>
      </c>
      <c r="K29">
        <f t="shared" si="3"/>
        <v>-3.9020038938915143</v>
      </c>
      <c r="M29">
        <f t="shared" si="4"/>
        <v>-3.9020038938915143</v>
      </c>
      <c r="N29" s="13">
        <f t="shared" si="5"/>
        <v>2.6807817918109156E-5</v>
      </c>
      <c r="O29" s="13">
        <v>1</v>
      </c>
      <c r="Q29" s="17" t="s">
        <v>66</v>
      </c>
      <c r="R29" s="1">
        <f>ABS( -(SQRT(R27))^3/(R27-1)-(SQRT(1/R27)^3/(1/R27-1)) + (2+6*R28))</f>
        <v>2.6290081223123707E-12</v>
      </c>
      <c r="S29" t="s">
        <v>69</v>
      </c>
      <c r="V29" s="22" t="s">
        <v>67</v>
      </c>
      <c r="W29" s="1" t="e">
        <f>((W28+SQRT(W28^2-4))/2)^2</f>
        <v>#NUM!</v>
      </c>
      <c r="X29" t="s">
        <v>112</v>
      </c>
    </row>
    <row r="30" spans="1:25" x14ac:dyDescent="0.4">
      <c r="A30" t="s">
        <v>50</v>
      </c>
      <c r="D30" s="6">
        <v>-0.78</v>
      </c>
      <c r="E30" s="7">
        <f t="shared" si="0"/>
        <v>-0.45899164975628043</v>
      </c>
      <c r="G30">
        <f t="shared" si="1"/>
        <v>2.1674840316224775</v>
      </c>
      <c r="H30" s="10">
        <f t="shared" si="6"/>
        <v>-4.2377322047048107</v>
      </c>
      <c r="I30">
        <f t="shared" si="2"/>
        <v>-50.852786456457729</v>
      </c>
      <c r="K30">
        <f t="shared" si="3"/>
        <v>-4.243933243540333</v>
      </c>
      <c r="M30">
        <f t="shared" si="4"/>
        <v>-4.243933243540333</v>
      </c>
      <c r="N30" s="13">
        <f t="shared" si="5"/>
        <v>3.8452882639655195E-5</v>
      </c>
      <c r="O30" s="13">
        <v>1</v>
      </c>
      <c r="V30" s="22" t="s">
        <v>22</v>
      </c>
      <c r="W30" s="1">
        <f>1/(O5*W25^2)</f>
        <v>5.3093938642200369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2.1757699790167728</v>
      </c>
      <c r="H31" s="10">
        <f t="shared" si="6"/>
        <v>-4.5628621704818197</v>
      </c>
      <c r="I31">
        <f t="shared" si="2"/>
        <v>-54.754346045781837</v>
      </c>
      <c r="K31">
        <f t="shared" si="3"/>
        <v>-4.5699238021631459</v>
      </c>
      <c r="M31">
        <f t="shared" si="4"/>
        <v>-4.5699238021631459</v>
      </c>
      <c r="N31" s="13">
        <f t="shared" si="5"/>
        <v>4.9866642002708753E-5</v>
      </c>
      <c r="O31" s="13">
        <v>1</v>
      </c>
      <c r="Q31" t="s">
        <v>68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2.1840559264110686</v>
      </c>
      <c r="H32" s="10">
        <f t="shared" si="6"/>
        <v>-4.8727408467648594</v>
      </c>
      <c r="I32">
        <f t="shared" si="2"/>
        <v>-58.472890161178313</v>
      </c>
      <c r="K32">
        <f t="shared" si="3"/>
        <v>-4.8805144210188374</v>
      </c>
      <c r="M32">
        <f t="shared" si="4"/>
        <v>-4.8805144210188374</v>
      </c>
      <c r="N32" s="13">
        <f t="shared" si="5"/>
        <v>6.0428456682108923E-5</v>
      </c>
      <c r="O32" s="13">
        <v>1</v>
      </c>
      <c r="Q32" s="21" t="s">
        <v>3</v>
      </c>
      <c r="R32" s="21" t="s">
        <v>67</v>
      </c>
      <c r="S32" t="s">
        <v>74</v>
      </c>
      <c r="T32" t="s">
        <v>75</v>
      </c>
      <c r="U32" t="s">
        <v>86</v>
      </c>
      <c r="V32" t="s">
        <v>84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2.1923418738053639</v>
      </c>
      <c r="H33" s="10">
        <f t="shared" si="6"/>
        <v>-5.1678772857994186</v>
      </c>
      <c r="I33">
        <f t="shared" si="2"/>
        <v>-62.014527429593024</v>
      </c>
      <c r="K33">
        <f t="shared" si="3"/>
        <v>-5.1762273895165194</v>
      </c>
      <c r="M33">
        <f t="shared" si="4"/>
        <v>-5.1762273895165194</v>
      </c>
      <c r="N33" s="13">
        <f t="shared" si="5"/>
        <v>6.9724232086340013E-5</v>
      </c>
      <c r="O33" s="13">
        <v>1</v>
      </c>
      <c r="Q33" s="20">
        <v>0.2</v>
      </c>
      <c r="R33" s="5">
        <v>8.1167990000000003</v>
      </c>
      <c r="T33" t="s">
        <v>79</v>
      </c>
      <c r="U33" t="s">
        <v>89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2.2006278211996593</v>
      </c>
      <c r="H34" s="10">
        <f t="shared" si="6"/>
        <v>-5.4487653510238792</v>
      </c>
      <c r="I34">
        <f t="shared" si="2"/>
        <v>-65.385184212286546</v>
      </c>
      <c r="K34">
        <f t="shared" si="3"/>
        <v>-5.4575689279685555</v>
      </c>
      <c r="M34">
        <f t="shared" si="4"/>
        <v>-5.4575689279685555</v>
      </c>
      <c r="N34" s="13">
        <f t="shared" si="5"/>
        <v>7.7502967020837366E-5</v>
      </c>
      <c r="O34" s="13">
        <v>1</v>
      </c>
      <c r="Q34" s="1">
        <v>0.15</v>
      </c>
      <c r="R34" s="5">
        <v>6.25</v>
      </c>
      <c r="T34" t="s">
        <v>79</v>
      </c>
      <c r="U34" t="s">
        <v>90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2.2089137685939546</v>
      </c>
      <c r="H35" s="10">
        <f t="shared" si="6"/>
        <v>-5.7158841461868919</v>
      </c>
      <c r="I35">
        <f t="shared" si="2"/>
        <v>-68.590609754242706</v>
      </c>
      <c r="K35">
        <f t="shared" si="3"/>
        <v>-5.725029665761511</v>
      </c>
      <c r="M35">
        <f t="shared" si="4"/>
        <v>-5.725029665761511</v>
      </c>
      <c r="N35" s="13">
        <f t="shared" si="5"/>
        <v>8.3640528289740491E-5</v>
      </c>
      <c r="O35" s="13">
        <v>1</v>
      </c>
      <c r="Q35" s="20">
        <v>0.1</v>
      </c>
      <c r="R35" s="5">
        <v>4.5397220000000003</v>
      </c>
      <c r="U35" t="s">
        <v>98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2.2171997159882504</v>
      </c>
      <c r="H36" s="10">
        <f t="shared" si="6"/>
        <v>-5.969698432744563</v>
      </c>
      <c r="I36">
        <f t="shared" si="2"/>
        <v>-71.636381192934749</v>
      </c>
      <c r="K36">
        <f t="shared" si="3"/>
        <v>-5.9790851053815004</v>
      </c>
      <c r="M36">
        <f t="shared" si="4"/>
        <v>-5.9790851053815004</v>
      </c>
      <c r="N36" s="13">
        <f t="shared" si="5"/>
        <v>8.8109623193028885E-5</v>
      </c>
      <c r="O36" s="13">
        <v>1</v>
      </c>
      <c r="Q36" s="1">
        <v>9.5000000000000001E-2</v>
      </c>
      <c r="R36" s="5">
        <v>4.3764019999999997</v>
      </c>
      <c r="U36" t="s">
        <v>95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2.2254856633825457</v>
      </c>
      <c r="H37" s="10">
        <f t="shared" si="6"/>
        <v>-6.2106590358496163</v>
      </c>
      <c r="I37">
        <f t="shared" si="2"/>
        <v>-74.527908430195396</v>
      </c>
      <c r="K37">
        <f t="shared" si="3"/>
        <v>-6.2201960727162877</v>
      </c>
      <c r="M37">
        <f t="shared" si="4"/>
        <v>-6.2201960727162877</v>
      </c>
      <c r="N37" s="13">
        <f t="shared" si="5"/>
        <v>9.0955072196249439E-5</v>
      </c>
      <c r="O37" s="13">
        <v>1</v>
      </c>
      <c r="Q37" s="1">
        <v>0.09</v>
      </c>
      <c r="R37" s="5">
        <v>4.21</v>
      </c>
      <c r="U37" t="s">
        <v>91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2.2337716107768411</v>
      </c>
      <c r="H38" s="10">
        <f t="shared" si="6"/>
        <v>-6.4392032392366563</v>
      </c>
      <c r="I38">
        <f t="shared" si="2"/>
        <v>-77.270438870839882</v>
      </c>
      <c r="K38">
        <f t="shared" si="3"/>
        <v>-6.4488091540439001</v>
      </c>
      <c r="M38">
        <f t="shared" si="4"/>
        <v>-6.4488091540439001</v>
      </c>
      <c r="N38" s="13">
        <f t="shared" si="5"/>
        <v>9.2273599284026079E-5</v>
      </c>
      <c r="O38" s="13">
        <v>1</v>
      </c>
      <c r="Q38" s="1">
        <v>8.5000000000000006E-2</v>
      </c>
      <c r="R38" s="5">
        <v>4.0533929999999998</v>
      </c>
      <c r="U38" t="s">
        <v>94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2.2420575581711364</v>
      </c>
      <c r="H39" s="10">
        <f t="shared" si="6"/>
        <v>-6.6557551692996375</v>
      </c>
      <c r="I39">
        <f t="shared" si="2"/>
        <v>-79.869062031595647</v>
      </c>
      <c r="K39">
        <f t="shared" si="3"/>
        <v>-6.6653571201049857</v>
      </c>
      <c r="M39">
        <f t="shared" si="4"/>
        <v>-6.6653571201049857</v>
      </c>
      <c r="N39" s="13">
        <f t="shared" si="5"/>
        <v>9.2197459268326994E-5</v>
      </c>
      <c r="O39" s="13">
        <v>1</v>
      </c>
      <c r="Q39" s="1">
        <v>0.08</v>
      </c>
      <c r="R39" s="5">
        <v>3.89</v>
      </c>
      <c r="U39" t="s">
        <v>72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2.2503435055654322</v>
      </c>
      <c r="H40" s="10">
        <f t="shared" si="6"/>
        <v>-6.8607261686499399</v>
      </c>
      <c r="I40">
        <f t="shared" si="2"/>
        <v>-82.328714023799279</v>
      </c>
      <c r="K40">
        <f t="shared" si="3"/>
        <v>-6.8702593376440504</v>
      </c>
      <c r="M40">
        <f t="shared" si="4"/>
        <v>-6.8702593376440504</v>
      </c>
      <c r="N40" s="13">
        <f t="shared" si="5"/>
        <v>9.0881311070269748E-5</v>
      </c>
      <c r="O40" s="13">
        <v>1</v>
      </c>
      <c r="Q40" s="1">
        <v>7.4999999999999997E-2</v>
      </c>
      <c r="R40" s="5">
        <v>3.7347440000000001</v>
      </c>
      <c r="T40" t="s">
        <v>80</v>
      </c>
      <c r="U40" t="s">
        <v>97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2.2586294529597275</v>
      </c>
      <c r="H41" s="10">
        <f t="shared" si="6"/>
        <v>-7.054515159435919</v>
      </c>
      <c r="I41">
        <f t="shared" si="2"/>
        <v>-84.654181913231028</v>
      </c>
      <c r="K41">
        <f t="shared" si="3"/>
        <v>-7.0639221687928391</v>
      </c>
      <c r="M41">
        <f t="shared" si="4"/>
        <v>-7.0639221687928391</v>
      </c>
      <c r="N41" s="13">
        <f t="shared" si="5"/>
        <v>8.8491825041181767E-5</v>
      </c>
      <c r="O41" s="13">
        <v>1</v>
      </c>
      <c r="Q41" s="1">
        <v>7.0000000000000007E-2</v>
      </c>
      <c r="R41" s="5">
        <v>3.58</v>
      </c>
      <c r="S41" t="s">
        <v>71</v>
      </c>
      <c r="T41" t="s">
        <v>80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2.2669154003540228</v>
      </c>
      <c r="H42" s="10">
        <f t="shared" si="6"/>
        <v>-7.2375089966974375</v>
      </c>
      <c r="I42">
        <f t="shared" si="2"/>
        <v>-86.850107960369257</v>
      </c>
      <c r="K42">
        <f t="shared" si="3"/>
        <v>-7.2467393586582993</v>
      </c>
      <c r="M42">
        <f t="shared" si="4"/>
        <v>-7.2467393586582993</v>
      </c>
      <c r="N42" s="13">
        <f t="shared" si="5"/>
        <v>8.5199581928524474E-5</v>
      </c>
      <c r="O42" s="13">
        <v>1</v>
      </c>
      <c r="Q42" s="1">
        <v>6.5000000000000002E-2</v>
      </c>
      <c r="R42" s="5">
        <v>3.4196749999999998</v>
      </c>
      <c r="U42" t="s">
        <v>96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2.2752013477483186</v>
      </c>
      <c r="H43" s="10">
        <f t="shared" si="6"/>
        <v>-7.4100828120217352</v>
      </c>
      <c r="I43">
        <f t="shared" si="2"/>
        <v>-88.920993744260826</v>
      </c>
      <c r="K43">
        <f t="shared" si="3"/>
        <v>-7.4190924114657051</v>
      </c>
      <c r="M43">
        <f t="shared" si="4"/>
        <v>-7.4190924114657051</v>
      </c>
      <c r="N43" s="13">
        <f t="shared" si="5"/>
        <v>8.1172882140781647E-5</v>
      </c>
      <c r="O43" s="13">
        <v>1</v>
      </c>
      <c r="Q43" s="1">
        <v>0.06</v>
      </c>
      <c r="R43" s="5">
        <v>3.26</v>
      </c>
      <c r="T43" t="s">
        <v>81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2.2834872951426139</v>
      </c>
      <c r="H44" s="10">
        <f t="shared" si="6"/>
        <v>-7.5726003477600461</v>
      </c>
      <c r="I44">
        <f t="shared" si="2"/>
        <v>-90.87120417312056</v>
      </c>
      <c r="K44">
        <f t="shared" si="3"/>
        <v>-7.5813509555976566</v>
      </c>
      <c r="M44">
        <f t="shared" si="4"/>
        <v>-7.5813509555976566</v>
      </c>
      <c r="N44" s="13">
        <f t="shared" si="5"/>
        <v>7.6573137527650347E-5</v>
      </c>
      <c r="O44" s="13">
        <v>1</v>
      </c>
      <c r="Q44" s="1">
        <v>5.5E-2</v>
      </c>
      <c r="R44" s="5">
        <v>3.1070509999999998</v>
      </c>
      <c r="T44" t="s">
        <v>72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2.2917732425369093</v>
      </c>
      <c r="H45" s="10">
        <f t="shared" si="6"/>
        <v>-7.7254142820575273</v>
      </c>
      <c r="I45">
        <f t="shared" si="2"/>
        <v>-92.704971384690324</v>
      </c>
      <c r="K45">
        <f t="shared" si="3"/>
        <v>-7.7338730978590391</v>
      </c>
      <c r="M45">
        <f t="shared" si="4"/>
        <v>-7.7338730978590391</v>
      </c>
      <c r="N45" s="13">
        <f t="shared" si="5"/>
        <v>7.1551564763904947E-5</v>
      </c>
      <c r="O45" s="13">
        <v>1</v>
      </c>
      <c r="Q45" s="1">
        <v>0.05</v>
      </c>
      <c r="R45" s="5">
        <v>2.95</v>
      </c>
      <c r="S45" t="s">
        <v>73</v>
      </c>
      <c r="U45" t="s">
        <v>92</v>
      </c>
      <c r="V45" t="s">
        <v>85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2.3000591899312046</v>
      </c>
      <c r="H46" s="10">
        <f t="shared" si="6"/>
        <v>-7.8688665449425024</v>
      </c>
      <c r="I46">
        <f t="shared" si="2"/>
        <v>-94.426398539310028</v>
      </c>
      <c r="K46">
        <f t="shared" si="3"/>
        <v>-7.8770057672879474</v>
      </c>
      <c r="M46">
        <f t="shared" si="4"/>
        <v>-7.8770057672879474</v>
      </c>
      <c r="N46" s="13">
        <f t="shared" si="5"/>
        <v>6.6246940388592235E-5</v>
      </c>
      <c r="O46" s="13">
        <v>1</v>
      </c>
      <c r="Q46" s="1">
        <v>4.4999999999999998E-2</v>
      </c>
      <c r="R46" s="5">
        <v>2.7951359999999998</v>
      </c>
      <c r="T46" t="s">
        <v>82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2.3083451373255</v>
      </c>
      <c r="H47" s="10">
        <f t="shared" si="6"/>
        <v>-8.0032886257145357</v>
      </c>
      <c r="I47">
        <f t="shared" si="2"/>
        <v>-96.039463508574428</v>
      </c>
      <c r="K47">
        <f t="shared" si="3"/>
        <v>-8.0110850488229914</v>
      </c>
      <c r="M47">
        <f t="shared" si="4"/>
        <v>-8.0110850488229914</v>
      </c>
      <c r="N47" s="13">
        <f t="shared" si="5"/>
        <v>6.078421328606268E-5</v>
      </c>
      <c r="O47" s="13">
        <v>1</v>
      </c>
      <c r="Q47" s="1">
        <v>0.04</v>
      </c>
      <c r="R47" s="5">
        <v>2.64</v>
      </c>
      <c r="T47" t="s">
        <v>82</v>
      </c>
      <c r="U47" t="s">
        <v>93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2.3166310847197962</v>
      </c>
      <c r="H48" s="10">
        <f t="shared" si="6"/>
        <v>-8.1290018718646078</v>
      </c>
      <c r="I48">
        <f t="shared" si="2"/>
        <v>-97.548022462375286</v>
      </c>
      <c r="K48">
        <f t="shared" si="3"/>
        <v>-8.1364365071280815</v>
      </c>
      <c r="M48">
        <f t="shared" si="4"/>
        <v>-8.1364365071280815</v>
      </c>
      <c r="N48" s="13">
        <f t="shared" si="5"/>
        <v>5.527380150088763E-5</v>
      </c>
      <c r="O48" s="13">
        <v>1</v>
      </c>
      <c r="Q48" s="1">
        <v>3.5000000000000003E-2</v>
      </c>
      <c r="R48" s="5">
        <v>2.4810439999999998</v>
      </c>
      <c r="U48" t="s">
        <v>88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2.3249170321140915</v>
      </c>
      <c r="H49" s="10">
        <f t="shared" si="6"/>
        <v>-8.2463177797544542</v>
      </c>
      <c r="I49">
        <f t="shared" si="2"/>
        <v>-98.955813357053444</v>
      </c>
      <c r="K49">
        <f t="shared" si="3"/>
        <v>-8.2533755008665253</v>
      </c>
      <c r="M49">
        <f t="shared" si="4"/>
        <v>-8.2533755008665253</v>
      </c>
      <c r="N49" s="13">
        <f t="shared" si="5"/>
        <v>4.9811427295773222E-5</v>
      </c>
      <c r="O49" s="13">
        <v>1</v>
      </c>
      <c r="Q49" s="1">
        <v>0.03</v>
      </c>
      <c r="R49" s="5">
        <v>2.3199999999999998</v>
      </c>
      <c r="T49" t="s">
        <v>83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2.3332029795083868</v>
      </c>
      <c r="H50" s="10">
        <f t="shared" si="6"/>
        <v>-8.3555382772763611</v>
      </c>
      <c r="I50">
        <f t="shared" si="2"/>
        <v>-100.26645932731634</v>
      </c>
      <c r="K50">
        <f t="shared" si="3"/>
        <v>-8.3622074877077637</v>
      </c>
      <c r="M50">
        <f t="shared" si="4"/>
        <v>-8.3622074877077637</v>
      </c>
      <c r="N50" s="13">
        <f t="shared" si="5"/>
        <v>4.4478367778328737E-5</v>
      </c>
      <c r="O50" s="13">
        <v>1</v>
      </c>
      <c r="Q50" s="1">
        <v>2.5000000000000001E-2</v>
      </c>
      <c r="R50" s="5">
        <v>2.159411</v>
      </c>
      <c r="U50" t="s">
        <v>87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2.3414889269026822</v>
      </c>
      <c r="H51" s="10">
        <f t="shared" si="6"/>
        <v>-8.4569559987086222</v>
      </c>
      <c r="I51">
        <f t="shared" si="2"/>
        <v>-101.48347198450347</v>
      </c>
      <c r="K51">
        <f t="shared" si="3"/>
        <v>-8.4632283203410665</v>
      </c>
      <c r="M51">
        <f t="shared" si="4"/>
        <v>-8.4632283203410665</v>
      </c>
      <c r="N51" s="13">
        <f t="shared" si="5"/>
        <v>3.934201866082859E-5</v>
      </c>
      <c r="O51" s="13">
        <v>1</v>
      </c>
      <c r="Q51" s="1">
        <v>0.02</v>
      </c>
      <c r="R51" s="5">
        <v>1.99</v>
      </c>
      <c r="T51" t="s">
        <v>77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2.349774874296978</v>
      </c>
      <c r="H52" s="10">
        <f t="shared" si="6"/>
        <v>-8.5508545519764709</v>
      </c>
      <c r="I52">
        <f t="shared" si="2"/>
        <v>-102.61025462371765</v>
      </c>
      <c r="K52">
        <f t="shared" si="3"/>
        <v>-8.5567245337626741</v>
      </c>
      <c r="M52">
        <f t="shared" si="4"/>
        <v>-8.5567245337626741</v>
      </c>
      <c r="N52" s="13">
        <f t="shared" si="5"/>
        <v>3.4456686170356452E-5</v>
      </c>
      <c r="O52" s="13">
        <v>1</v>
      </c>
      <c r="Q52" s="1">
        <v>1.4999999999999999E-2</v>
      </c>
      <c r="R52" s="5">
        <v>1.818065</v>
      </c>
      <c r="T52" t="s">
        <v>71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2.3580608216912733</v>
      </c>
      <c r="H53" s="10">
        <f t="shared" si="6"/>
        <v>-8.637508778522621</v>
      </c>
      <c r="I53">
        <f t="shared" si="2"/>
        <v>-103.65010534227144</v>
      </c>
      <c r="K53">
        <f t="shared" si="3"/>
        <v>-8.6429736240946404</v>
      </c>
      <c r="M53">
        <f t="shared" si="4"/>
        <v>-8.6429736240946404</v>
      </c>
      <c r="N53" s="13">
        <f t="shared" si="5"/>
        <v>2.9864537126020345E-5</v>
      </c>
      <c r="O53" s="13">
        <v>1</v>
      </c>
      <c r="Q53" s="1">
        <v>0.01</v>
      </c>
      <c r="R53" s="5">
        <v>1.63</v>
      </c>
      <c r="T53" t="s">
        <v>78</v>
      </c>
      <c r="U53" t="s">
        <v>89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2.3663467690855686</v>
      </c>
      <c r="H54" s="10">
        <f t="shared" si="6"/>
        <v>-8.717185005986245</v>
      </c>
      <c r="I54">
        <f t="shared" si="2"/>
        <v>-104.60622007183494</v>
      </c>
      <c r="K54">
        <f t="shared" si="3"/>
        <v>-8.7222443191859593</v>
      </c>
      <c r="M54">
        <f t="shared" si="4"/>
        <v>-8.7222443191859593</v>
      </c>
      <c r="N54" s="13">
        <f t="shared" si="5"/>
        <v>2.5596650052803453E-5</v>
      </c>
      <c r="O54" s="13">
        <v>1</v>
      </c>
      <c r="Q54" s="1">
        <v>5.0000000000000001E-3</v>
      </c>
      <c r="R54" s="5">
        <v>1.41</v>
      </c>
      <c r="T54" t="s">
        <v>76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2.374632716479864</v>
      </c>
      <c r="H55" s="10">
        <f t="shared" si="6"/>
        <v>-8.790141293883952</v>
      </c>
      <c r="I55">
        <f t="shared" si="2"/>
        <v>-105.48169552660742</v>
      </c>
      <c r="K55">
        <f t="shared" si="3"/>
        <v>-8.7947968412388615</v>
      </c>
      <c r="M55">
        <f t="shared" si="4"/>
        <v>-8.7947968412388615</v>
      </c>
      <c r="N55" s="13">
        <f t="shared" si="5"/>
        <v>2.1674121173804588E-5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2.3829186638741593</v>
      </c>
      <c r="H56" s="10">
        <f t="shared" si="6"/>
        <v>-8.8566276724813093</v>
      </c>
      <c r="I56">
        <f t="shared" si="2"/>
        <v>-106.27953206977571</v>
      </c>
      <c r="K56">
        <f t="shared" si="3"/>
        <v>-8.8608831616960781</v>
      </c>
      <c r="M56">
        <f t="shared" si="4"/>
        <v>-8.8608831616960781</v>
      </c>
      <c r="N56" s="13">
        <f t="shared" si="5"/>
        <v>1.8109188457013706E-5</v>
      </c>
      <c r="O56" s="13">
        <v>1</v>
      </c>
      <c r="Q56" t="s">
        <v>70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2.3912046112684551</v>
      </c>
      <c r="H57" s="10">
        <f t="shared" si="6"/>
        <v>-8.9168863750383309</v>
      </c>
      <c r="I57">
        <f t="shared" si="2"/>
        <v>-107.00263650045997</v>
      </c>
      <c r="K57">
        <f t="shared" si="3"/>
        <v>-8.9207472486176584</v>
      </c>
      <c r="M57">
        <f t="shared" si="4"/>
        <v>-8.9207472486176584</v>
      </c>
      <c r="N57" s="13">
        <f t="shared" si="5"/>
        <v>1.4906344795549275E-5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2.3994905586627504</v>
      </c>
      <c r="H58" s="10">
        <f t="shared" si="6"/>
        <v>-8.9711520636077218</v>
      </c>
      <c r="I58">
        <f t="shared" si="2"/>
        <v>-107.65382476329266</v>
      </c>
      <c r="K58">
        <f t="shared" si="3"/>
        <v>-8.9746253067691679</v>
      </c>
      <c r="M58">
        <f t="shared" si="4"/>
        <v>-8.9746253067691679</v>
      </c>
      <c r="N58" s="13">
        <f t="shared" si="5"/>
        <v>1.2063418058532439E-5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2.4077765060570462</v>
      </c>
      <c r="H59" s="10">
        <f t="shared" si="6"/>
        <v>-9.0196520485597542</v>
      </c>
      <c r="I59">
        <f t="shared" si="2"/>
        <v>-108.23582458271704</v>
      </c>
      <c r="K59">
        <f t="shared" si="3"/>
        <v>-9.0227460106363147</v>
      </c>
      <c r="M59">
        <f t="shared" si="4"/>
        <v>-9.0227460106363147</v>
      </c>
      <c r="N59" s="13">
        <f t="shared" si="5"/>
        <v>9.5726013311941293E-6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2.4160624534513415</v>
      </c>
      <c r="H60" s="10">
        <f t="shared" si="6"/>
        <v>-9.062606502003252</v>
      </c>
      <c r="I60">
        <f t="shared" si="2"/>
        <v>-108.75127802403902</v>
      </c>
      <c r="K60">
        <f t="shared" si="3"/>
        <v>-9.0653307305747521</v>
      </c>
      <c r="M60">
        <f t="shared" si="4"/>
        <v>-9.0653307305747521</v>
      </c>
      <c r="N60" s="13">
        <f t="shared" si="5"/>
        <v>7.4214213097775855E-6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2.4243484008456369</v>
      </c>
      <c r="H61" s="10">
        <f t="shared" si="6"/>
        <v>-9.100228665267494</v>
      </c>
      <c r="I61">
        <f t="shared" si="2"/>
        <v>-109.20274398320993</v>
      </c>
      <c r="K61">
        <f t="shared" si="3"/>
        <v>-9.1025937522975138</v>
      </c>
      <c r="M61">
        <f t="shared" si="4"/>
        <v>-9.1025937522975138</v>
      </c>
      <c r="N61" s="13">
        <f t="shared" si="5"/>
        <v>5.5936366595679155E-6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2.4326343482399322</v>
      </c>
      <c r="H62" s="10">
        <f t="shared" si="6"/>
        <v>-9.1327250506056643</v>
      </c>
      <c r="I62">
        <f t="shared" si="2"/>
        <v>-109.59270060726797</v>
      </c>
      <c r="K62">
        <f t="shared" si="3"/>
        <v>-9.1347424898964444</v>
      </c>
      <c r="M62">
        <f t="shared" si="4"/>
        <v>-9.1347424898964444</v>
      </c>
      <c r="N62" s="13">
        <f t="shared" si="5"/>
        <v>4.0700612919834422E-6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2.4409202956342275</v>
      </c>
      <c r="H63" s="10">
        <f t="shared" si="6"/>
        <v>-9.1602956372761533</v>
      </c>
      <c r="I63">
        <f t="shared" si="2"/>
        <v>-109.92354764731384</v>
      </c>
      <c r="K63">
        <f t="shared" si="3"/>
        <v>-9.1619776925881489</v>
      </c>
      <c r="M63">
        <f t="shared" si="4"/>
        <v>-9.1619776925881489</v>
      </c>
      <c r="N63" s="13">
        <f t="shared" si="5"/>
        <v>2.8293100726126546E-6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2.4492062430285233</v>
      </c>
      <c r="H64" s="10">
        <f t="shared" si="6"/>
        <v>-9.1831340621538207</v>
      </c>
      <c r="I64">
        <f t="shared" si="2"/>
        <v>-110.19760874584586</v>
      </c>
      <c r="K64">
        <f t="shared" si="3"/>
        <v>-9.1844936453693347</v>
      </c>
      <c r="M64">
        <f t="shared" si="4"/>
        <v>-9.1844936453693347</v>
      </c>
      <c r="N64" s="13">
        <f t="shared" si="5"/>
        <v>1.848466519907369E-6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2.4574921904228186</v>
      </c>
      <c r="H65" s="10">
        <f t="shared" si="6"/>
        <v>-9.2014278050194935</v>
      </c>
      <c r="I65">
        <f t="shared" si="2"/>
        <v>-110.41713366023393</v>
      </c>
      <c r="K65">
        <f t="shared" si="3"/>
        <v>-9.202478363760866</v>
      </c>
      <c r="M65">
        <f t="shared" si="4"/>
        <v>-9.202478363760866</v>
      </c>
      <c r="N65" s="13">
        <f t="shared" si="5"/>
        <v>1.1036736690741675E-6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2.465778137817114</v>
      </c>
      <c r="H66" s="10">
        <f t="shared" si="6"/>
        <v>-9.2153583686718061</v>
      </c>
      <c r="I66">
        <f t="shared" si="2"/>
        <v>-110.58430042406167</v>
      </c>
      <c r="K66">
        <f t="shared" si="3"/>
        <v>-9.2161137828145101</v>
      </c>
      <c r="M66">
        <f t="shared" si="4"/>
        <v>-9.2161137828145101</v>
      </c>
      <c r="N66" s="13">
        <f t="shared" si="5"/>
        <v>5.7065052699717324E-7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2.4740640852114093</v>
      </c>
      <c r="H67" s="10">
        <f t="shared" si="6"/>
        <v>-9.2251014540018801</v>
      </c>
      <c r="I67">
        <f t="shared" si="2"/>
        <v>-110.70121744802256</v>
      </c>
      <c r="K67">
        <f t="shared" si="3"/>
        <v>-9.225575940551126</v>
      </c>
      <c r="M67">
        <f t="shared" si="4"/>
        <v>-9.225575940551126</v>
      </c>
      <c r="N67" s="13">
        <f t="shared" si="5"/>
        <v>2.2513748541525075E-7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2.4823500326057046</v>
      </c>
      <c r="H68" s="10">
        <f t="shared" si="6"/>
        <v>-9.2308271301675333</v>
      </c>
      <c r="I68">
        <f t="shared" si="2"/>
        <v>-110.7699255620104</v>
      </c>
      <c r="K68">
        <f t="shared" si="3"/>
        <v>-9.2310351559942045</v>
      </c>
      <c r="M68">
        <f t="shared" si="4"/>
        <v>-9.2310351559942045</v>
      </c>
      <c r="N68" s="13">
        <f t="shared" si="5"/>
        <v>4.3274744562249472E-4</v>
      </c>
      <c r="O68" s="13">
        <v>10000</v>
      </c>
    </row>
    <row r="69" spans="3:16" x14ac:dyDescent="0.4">
      <c r="C69" s="56" t="s">
        <v>44</v>
      </c>
      <c r="D69" s="57">
        <v>0</v>
      </c>
      <c r="E69" s="58">
        <f t="shared" si="0"/>
        <v>-1</v>
      </c>
      <c r="F69" s="59"/>
      <c r="G69" s="59">
        <f t="shared" si="1"/>
        <v>2.49063598</v>
      </c>
      <c r="H69" s="60">
        <f t="shared" si="6"/>
        <v>-9.2326999999999995</v>
      </c>
      <c r="I69" s="59">
        <f t="shared" si="2"/>
        <v>-110.79239999999999</v>
      </c>
      <c r="J69" s="59"/>
      <c r="K69">
        <f t="shared" si="3"/>
        <v>-9.2326562019574983</v>
      </c>
      <c r="M69">
        <f t="shared" si="4"/>
        <v>-9.2326562019574983</v>
      </c>
      <c r="N69" s="61">
        <f t="shared" si="5"/>
        <v>1.9182685269376712E-5</v>
      </c>
      <c r="O69" s="61">
        <v>10000</v>
      </c>
      <c r="P69" s="62" t="s">
        <v>45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2.4989219273942953</v>
      </c>
      <c r="H70" s="10">
        <f t="shared" si="6"/>
        <v>-9.2308793607728461</v>
      </c>
      <c r="I70">
        <f t="shared" si="2"/>
        <v>-110.77055232927415</v>
      </c>
      <c r="K70">
        <f t="shared" si="3"/>
        <v>-9.2305984727410344</v>
      </c>
      <c r="M70">
        <f t="shared" si="4"/>
        <v>-9.2305984727410344</v>
      </c>
      <c r="N70" s="13">
        <f t="shared" si="5"/>
        <v>7.8898086415050083E-4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2.5072078747885906</v>
      </c>
      <c r="H71" s="10">
        <f t="shared" si="6"/>
        <v>-9.2255193604590495</v>
      </c>
      <c r="I71">
        <f t="shared" si="2"/>
        <v>-110.70623232550859</v>
      </c>
      <c r="K71">
        <f t="shared" si="3"/>
        <v>-9.2250161468850891</v>
      </c>
      <c r="M71">
        <f t="shared" si="4"/>
        <v>-9.2250161468850891</v>
      </c>
      <c r="N71" s="13">
        <f t="shared" si="5"/>
        <v>2.532239010180363E-7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2.5154938221828864</v>
      </c>
      <c r="H72" s="10">
        <f t="shared" si="6"/>
        <v>-9.2167691495990773</v>
      </c>
      <c r="I72">
        <f t="shared" si="2"/>
        <v>-110.60122979518893</v>
      </c>
      <c r="K72">
        <f t="shared" si="3"/>
        <v>-9.2160583451272604</v>
      </c>
      <c r="M72">
        <f t="shared" si="4"/>
        <v>-9.2160583451272604</v>
      </c>
      <c r="N72" s="13">
        <f t="shared" si="5"/>
        <v>5.0524299715494229E-7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2.5237797695771818</v>
      </c>
      <c r="H73" s="10">
        <f t="shared" si="6"/>
        <v>-9.2047730288994227</v>
      </c>
      <c r="I73">
        <f t="shared" si="2"/>
        <v>-110.45727634679307</v>
      </c>
      <c r="K73">
        <f t="shared" si="3"/>
        <v>-9.203869283703467</v>
      </c>
      <c r="M73">
        <f t="shared" si="4"/>
        <v>-9.203869283703467</v>
      </c>
      <c r="N73" s="13">
        <f t="shared" si="5"/>
        <v>8.1675537921302009E-7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2.5320657169714771</v>
      </c>
      <c r="H74" s="10">
        <f t="shared" si="6"/>
        <v>-9.1896705926779436</v>
      </c>
      <c r="I74">
        <f t="shared" si="2"/>
        <v>-110.27604711213533</v>
      </c>
      <c r="K74">
        <f t="shared" si="3"/>
        <v>-9.1885884231296711</v>
      </c>
      <c r="M74">
        <f t="shared" si="4"/>
        <v>-9.1885884231296711</v>
      </c>
      <c r="N74" s="13">
        <f t="shared" si="5"/>
        <v>1.1710909312084369E-6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2.5403516643657724</v>
      </c>
      <c r="H75" s="10">
        <f t="shared" si="6"/>
        <v>-9.171596868269182</v>
      </c>
      <c r="I75">
        <f t="shared" si="2"/>
        <v>-110.05916241923018</v>
      </c>
      <c r="K75">
        <f t="shared" si="3"/>
        <v>-9.1703506125967689</v>
      </c>
      <c r="M75">
        <f t="shared" si="4"/>
        <v>-9.1703506125967689</v>
      </c>
      <c r="N75" s="13">
        <f t="shared" si="5"/>
        <v>1.5531532010218257E-6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2.5486376117600678</v>
      </c>
      <c r="H76" s="10">
        <f t="shared" si="6"/>
        <v>-9.1506824514999305</v>
      </c>
      <c r="I76">
        <f t="shared" si="2"/>
        <v>-109.80818941799916</v>
      </c>
      <c r="K76">
        <f t="shared" si="3"/>
        <v>-9.1492862301074851</v>
      </c>
      <c r="M76">
        <f t="shared" si="4"/>
        <v>-9.1492862301074851</v>
      </c>
      <c r="N76" s="13">
        <f t="shared" si="5"/>
        <v>1.9494341767222843E-6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2.5569235591543635</v>
      </c>
      <c r="H77" s="10">
        <f t="shared" si="6"/>
        <v>-9.1270536383422893</v>
      </c>
      <c r="I77">
        <f t="shared" si="2"/>
        <v>-109.52464366010747</v>
      </c>
      <c r="K77">
        <f t="shared" si="3"/>
        <v>-9.1255213184801107</v>
      </c>
      <c r="M77">
        <f t="shared" si="4"/>
        <v>-9.1255213184801107</v>
      </c>
      <c r="N77" s="13">
        <f t="shared" si="5"/>
        <v>2.3480041600270759E-6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2.5652095065486589</v>
      </c>
      <c r="H78" s="10">
        <f t="shared" si="6"/>
        <v>-9.1008325528486331</v>
      </c>
      <c r="I78">
        <f t="shared" si="2"/>
        <v>-109.2099906341836</v>
      </c>
      <c r="K78">
        <f t="shared" si="3"/>
        <v>-9.0991777173403072</v>
      </c>
      <c r="M78">
        <f t="shared" si="4"/>
        <v>-9.0991777173403072</v>
      </c>
      <c r="N78" s="13">
        <f t="shared" si="5"/>
        <v>2.7384805596162482E-6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2.5734954539429542</v>
      </c>
      <c r="H79" s="10">
        <f t="shared" si="6"/>
        <v>-9.072137271470142</v>
      </c>
      <c r="I79">
        <f t="shared" si="2"/>
        <v>-108.86564725764171</v>
      </c>
      <c r="K79">
        <f t="shared" si="3"/>
        <v>-9.0703731912185095</v>
      </c>
      <c r="M79">
        <f t="shared" si="4"/>
        <v>-9.0703731912185095</v>
      </c>
      <c r="N79" s="13">
        <f t="shared" si="5"/>
        <v>3.1119791341999586E-6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2.5817814013372495</v>
      </c>
      <c r="H80" s="10">
        <f t="shared" si="6"/>
        <v>-9.0410819438577956</v>
      </c>
      <c r="I80">
        <f t="shared" si="2"/>
        <v>-108.49298332629354</v>
      </c>
      <c r="K80">
        <f t="shared" si="3"/>
        <v>-9.0392215538671596</v>
      </c>
      <c r="M80">
        <f t="shared" si="4"/>
        <v>-9.0392215538671596</v>
      </c>
      <c r="N80" s="13">
        <f t="shared" si="5"/>
        <v>3.4610509172585415E-6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2.5900673487315458</v>
      </c>
      <c r="H81" s="10">
        <f t="shared" si="6"/>
        <v>-9.0077769102421534</v>
      </c>
      <c r="I81">
        <f t="shared" si="2"/>
        <v>-108.09332292290584</v>
      </c>
      <c r="K81">
        <f t="shared" si="3"/>
        <v>-9.0058327889085028</v>
      </c>
      <c r="M81">
        <f t="shared" si="4"/>
        <v>-9.0058327889085028</v>
      </c>
      <c r="N81" s="13">
        <f t="shared" si="5"/>
        <v>3.7796077599554964E-6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2.5983532961258411</v>
      </c>
      <c r="H82" s="10">
        <f t="shared" si="6"/>
        <v>-8.9723288154855982</v>
      </c>
      <c r="I82">
        <f t="shared" si="2"/>
        <v>-107.66794578582719</v>
      </c>
      <c r="K82">
        <f t="shared" si="3"/>
        <v>-8.9703131669203913</v>
      </c>
      <c r="M82">
        <f t="shared" si="4"/>
        <v>-8.9703131669203913</v>
      </c>
      <c r="N82" s="13">
        <f t="shared" si="5"/>
        <v>4.0628391384209302E-6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ref="G83:G146" si="8">$E$11*(D83/$E$12+1)</f>
        <v>2.6066392435201364</v>
      </c>
      <c r="H83" s="10">
        <f t="shared" si="6"/>
        <v>-8.9348407198982915</v>
      </c>
      <c r="I83">
        <f t="shared" si="2"/>
        <v>-107.21808863877951</v>
      </c>
      <c r="K83">
        <f t="shared" si="3"/>
        <v>-8.9327653590645397</v>
      </c>
      <c r="M83">
        <f t="shared" si="4"/>
        <v>-8.9327653590645397</v>
      </c>
      <c r="N83" s="13">
        <f t="shared" si="5"/>
        <v>4.3071225902710326E-6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si="8"/>
        <v>2.6149251909144318</v>
      </c>
      <c r="H84" s="10">
        <f t="shared" si="6"/>
        <v>-8.8954122069065704</v>
      </c>
      <c r="I84">
        <f t="shared" ref="I84:I147" si="9">H84*$E$6</f>
        <v>-106.74494648287885</v>
      </c>
      <c r="K84">
        <f t="shared" ref="K84:K147" si="10">($L$9/2)*$L$4*EXP(-$L$7*$O$6*(G84/$O$6-1))+($L$9/2)*$L$4*EXP(-$L$7*$O$6*(($H$4/$E$4)*G84/$O$6-1))+($L$9/2)*$L$4*EXP(-$L$7*$O$6*(SQRT(4/3+$H$11^2/4)*($H$4/$E$4)*G84/$O$6-1))+2*$L$4*EXP(-$L$7*$O$6*(($H$5/$E$4)*G84/$O$6-1))+16*$L$4*EXP(-$L$7*$O$6*($H$14*($H$4/$E$4)*G84/$O$6-1))-(($L$9/2)*$L$6*EXP(-$L$5*$O$6*(G84/$O$6-1))+($L$9/2)*$L$6*EXP(-$L$5*$O$6*(($H$4/$E$4)*G84/$O$6-1))+($L$9/2)*$L$6*EXP(-$L$5*$O$6*(SQRT(4/3+$H$11^2/4)*($H$4/$E$4)*G84/$O$6-1))+2*$L$6*EXP(-$L$5*$O$6*(($H$5/$E$4)*G84/$O$6-1))+16*$L$6*EXP(-$L$5*$O$6*($H$14*($H$5/$E$4)*G84/$O$6-1)))</f>
        <v>-8.8932885473583134</v>
      </c>
      <c r="M84">
        <f t="shared" ref="M84:M147" si="11">($L$9/2)*$O$4*EXP(-$O$8*$O$6*(G84/$O$6-1))+($L$9/2)*$O$4*EXP(-$O$8*$O$6*(($H$4/$E$4)*G84/$O$6-1))+($L$9/2)*$O$4*EXP(-$O$8*$O$6*(SQRT(4/3+$H$11^2/4)*($H$4/$E$4)*G84/$O$6-1))+2*$O$4*EXP(-$O$8*$O$6*(($H$5/$E$4)*G84/$O$6-1))+16*$O$4*EXP(-$O$8*$O$6*($H$14*($H$4/$E$4)*G84/$O$6-1))-(($L$9/2)*$O$7*EXP(-$O$5*$O$6*(G84/$O$6-1))+($L$9/2)*$O$7*EXP(-$O$5*$O$6*(($H$4/$E$4)*G84/$O$6-1))+($L$9/2)*$O$7*EXP(-$O$5*$O$6*(SQRT(4/3+$H$11^2/4)*($H$4/$E$4)*G84/$O$6-1))+2*$O$7*EXP(-$O$5*$O$6*(($H$5/$E$4)*G84/$O$6-1))+16*$O$7*EXP(-$O$5*$O$6*($H$14*($H$5/$E$4)*G84/$O$6-1)))</f>
        <v>-8.8932885473583134</v>
      </c>
      <c r="N84" s="13">
        <f t="shared" ref="N84:N147" si="12">(M84-H84)^2*O84</f>
        <v>4.5099298769031059E-6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2.6232111383087271</v>
      </c>
      <c r="H85" s="10">
        <f t="shared" ref="H85:H148" si="13">-(-$B$4)*(1+D85+$E$5*D85^3)*EXP(-D85)</f>
        <v>-8.8541394876602304</v>
      </c>
      <c r="I85">
        <f t="shared" si="9"/>
        <v>-106.24967385192276</v>
      </c>
      <c r="K85">
        <f t="shared" si="10"/>
        <v>-8.8519785316885233</v>
      </c>
      <c r="M85">
        <f t="shared" si="11"/>
        <v>-8.8519785316885233</v>
      </c>
      <c r="N85" s="13">
        <f t="shared" si="12"/>
        <v>4.6697307116564392E-6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2.6314970857030229</v>
      </c>
      <c r="H86" s="10">
        <f t="shared" si="13"/>
        <v>-8.8111155026627639</v>
      </c>
      <c r="I86">
        <f t="shared" si="9"/>
        <v>-105.73338603195316</v>
      </c>
      <c r="K86">
        <f t="shared" si="10"/>
        <v>-8.8089278336623984</v>
      </c>
      <c r="M86">
        <f t="shared" si="11"/>
        <v>-8.8089278336623984</v>
      </c>
      <c r="N86" s="13">
        <f t="shared" si="12"/>
        <v>4.785895655160136E-6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2.6397830330973182</v>
      </c>
      <c r="H87" s="10">
        <f t="shared" si="13"/>
        <v>-8.7664300205063803</v>
      </c>
      <c r="I87">
        <f t="shared" si="9"/>
        <v>-105.19716024607656</v>
      </c>
      <c r="K87">
        <f t="shared" si="10"/>
        <v>-8.7642257973884448</v>
      </c>
      <c r="M87">
        <f t="shared" si="11"/>
        <v>-8.7642257973884448</v>
      </c>
      <c r="N87" s="13">
        <f t="shared" si="12"/>
        <v>4.858599553641541E-6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2.6480689804916135</v>
      </c>
      <c r="H88" s="10">
        <f t="shared" si="13"/>
        <v>-8.7201697337914705</v>
      </c>
      <c r="I88">
        <f t="shared" si="9"/>
        <v>-104.64203680549764</v>
      </c>
      <c r="K88">
        <f t="shared" si="10"/>
        <v>-8.7179586872769601</v>
      </c>
      <c r="M88">
        <f t="shared" si="11"/>
        <v>-8.7179586872769601</v>
      </c>
      <c r="N88" s="13">
        <f t="shared" si="12"/>
        <v>4.8887266893287149E-6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2.6563549278859089</v>
      </c>
      <c r="H89" s="10">
        <f t="shared" si="13"/>
        <v>-8.6724183523080001</v>
      </c>
      <c r="I89">
        <f t="shared" si="9"/>
        <v>-104.069020227696</v>
      </c>
      <c r="K89">
        <f t="shared" si="10"/>
        <v>-8.6702097829474347</v>
      </c>
      <c r="M89">
        <f t="shared" si="11"/>
        <v>-8.6702097829474347</v>
      </c>
      <c r="N89" s="13">
        <f t="shared" si="12"/>
        <v>4.8777786204280338E-6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2.6646408752802042</v>
      </c>
      <c r="H90" s="10">
        <f t="shared" si="13"/>
        <v>-8.6232566935543122</v>
      </c>
      <c r="I90">
        <f t="shared" si="9"/>
        <v>-103.47908032265175</v>
      </c>
      <c r="K90">
        <f t="shared" si="10"/>
        <v>-8.6210594713274471</v>
      </c>
      <c r="M90">
        <f t="shared" si="11"/>
        <v>-8.6210594713274471</v>
      </c>
      <c r="N90" s="13">
        <f t="shared" si="12"/>
        <v>4.8277855142301892E-6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2.6729268226745</v>
      </c>
      <c r="H91" s="10">
        <f t="shared" si="13"/>
        <v>-8.5727627706666816</v>
      </c>
      <c r="I91">
        <f t="shared" si="9"/>
        <v>-102.87315324800018</v>
      </c>
      <c r="K91">
        <f t="shared" si="10"/>
        <v>-8.5705853360252533</v>
      </c>
      <c r="M91">
        <f t="shared" si="11"/>
        <v>-8.5705853360252533</v>
      </c>
      <c r="N91" s="13">
        <f t="shared" si="12"/>
        <v>4.7412216176918916E-6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2.6812127700687953</v>
      </c>
      <c r="H92" s="10">
        <f t="shared" si="13"/>
        <v>-8.521011877831091</v>
      </c>
      <c r="I92">
        <f t="shared" si="9"/>
        <v>-102.25214253397309</v>
      </c>
      <c r="K92">
        <f t="shared" si="10"/>
        <v>-8.5188622440557396</v>
      </c>
      <c r="M92">
        <f t="shared" si="11"/>
        <v>-8.5188622440557396</v>
      </c>
      <c r="N92" s="13">
        <f t="shared" si="12"/>
        <v>4.6209253681318972E-6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2.6894987174630907</v>
      </c>
      <c r="H93" s="10">
        <f t="shared" si="13"/>
        <v>-8.4680766732467578</v>
      </c>
      <c r="I93">
        <f t="shared" si="9"/>
        <v>-101.6169200789611</v>
      </c>
      <c r="K93">
        <f t="shared" si="10"/>
        <v>-8.4659624299971998</v>
      </c>
      <c r="M93">
        <f t="shared" si="11"/>
        <v>-8.4659624299971998</v>
      </c>
      <c r="N93" s="13">
        <f t="shared" si="12"/>
        <v>4.4700245183015757E-6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2.697784664857386</v>
      </c>
      <c r="H94" s="10">
        <f t="shared" si="13"/>
        <v>-8.4140272597090249</v>
      </c>
      <c r="I94">
        <f t="shared" si="9"/>
        <v>-100.96832711650831</v>
      </c>
      <c r="K94">
        <f t="shared" si="10"/>
        <v>-8.4119555776540142</v>
      </c>
      <c r="M94">
        <f t="shared" si="11"/>
        <v>-8.4119555776540142</v>
      </c>
      <c r="N94" s="13">
        <f t="shared" si="12"/>
        <v>4.2918665370530518E-6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2.7060706122516813</v>
      </c>
      <c r="H95" s="10">
        <f t="shared" si="13"/>
        <v>-8.3589312628774604</v>
      </c>
      <c r="I95">
        <f t="shared" si="9"/>
        <v>-100.30717515452952</v>
      </c>
      <c r="K95">
        <f t="shared" si="10"/>
        <v>-8.3569088992982046</v>
      </c>
      <c r="M95">
        <f t="shared" si="11"/>
        <v>-8.3569088992982046</v>
      </c>
      <c r="N95" s="13">
        <f t="shared" si="12"/>
        <v>4.0899544467002556E-6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2.7143565596459771</v>
      </c>
      <c r="H96" s="10">
        <f t="shared" si="13"/>
        <v>-8.3028539072932261</v>
      </c>
      <c r="I96">
        <f t="shared" si="9"/>
        <v>-99.634246887518714</v>
      </c>
      <c r="K96">
        <f t="shared" si="10"/>
        <v>-8.3008872125605624</v>
      </c>
      <c r="M96">
        <f t="shared" si="11"/>
        <v>-8.3008872125605624</v>
      </c>
      <c r="N96" s="13">
        <f t="shared" si="12"/>
        <v>3.867888171487355E-6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2.7226425070402724</v>
      </c>
      <c r="H97" s="10">
        <f t="shared" si="13"/>
        <v>-8.2458580902080367</v>
      </c>
      <c r="I97">
        <f t="shared" si="9"/>
        <v>-98.950297082496434</v>
      </c>
      <c r="K97">
        <f t="shared" si="10"/>
        <v>-8.2439530150401872</v>
      </c>
      <c r="M97">
        <f t="shared" si="11"/>
        <v>-8.2439530150401872</v>
      </c>
      <c r="N97" s="13">
        <f t="shared" si="12"/>
        <v>3.6293113951569756E-6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2.7309284544345678</v>
      </c>
      <c r="H98" s="10">
        <f t="shared" si="13"/>
        <v>-8.1880044532853553</v>
      </c>
      <c r="I98">
        <f t="shared" si="9"/>
        <v>-98.256053439424264</v>
      </c>
      <c r="K98">
        <f t="shared" si="10"/>
        <v>-8.1861665566990247</v>
      </c>
      <c r="M98">
        <f t="shared" si="11"/>
        <v>-8.1861665566990247</v>
      </c>
      <c r="N98" s="13">
        <f t="shared" si="12"/>
        <v>3.3778638620456753E-6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2.7392144018288631</v>
      </c>
      <c r="H99" s="10">
        <f t="shared" si="13"/>
        <v>-8.129351452232866</v>
      </c>
      <c r="I99">
        <f t="shared" si="9"/>
        <v>-97.552217426794385</v>
      </c>
      <c r="K99">
        <f t="shared" si="10"/>
        <v>-8.1275859101061556</v>
      </c>
      <c r="M99">
        <f t="shared" si="11"/>
        <v>-8.1275859101061556</v>
      </c>
      <c r="N99" s="13">
        <f t="shared" si="12"/>
        <v>3.1171390011891836E-6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2.7475003492231584</v>
      </c>
      <c r="H100" s="10">
        <f t="shared" si="13"/>
        <v>-8.0699554244236005</v>
      </c>
      <c r="I100">
        <f t="shared" si="9"/>
        <v>-96.839465093083206</v>
      </c>
      <c r="K100">
        <f t="shared" si="10"/>
        <v>-8.0682670385948221</v>
      </c>
      <c r="M100">
        <f t="shared" si="11"/>
        <v>-8.0682670385948221</v>
      </c>
      <c r="N100" s="13">
        <f t="shared" si="12"/>
        <v>2.8506467068197035E-6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2.7557862966174542</v>
      </c>
      <c r="H101" s="10">
        <f t="shared" si="13"/>
        <v>-8.0098706545616452</v>
      </c>
      <c r="I101">
        <f t="shared" si="9"/>
        <v>-96.118447854739742</v>
      </c>
      <c r="K101">
        <f t="shared" si="10"/>
        <v>-8.0082638623929459</v>
      </c>
      <c r="M101">
        <f t="shared" si="11"/>
        <v>-8.0082638623929459</v>
      </c>
      <c r="N101" s="13">
        <f t="shared" si="12"/>
        <v>2.5817810733934009E-6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2.76407224401175</v>
      </c>
      <c r="H102" s="10">
        <f t="shared" si="13"/>
        <v>-7.9491494384467396</v>
      </c>
      <c r="I102">
        <f t="shared" si="9"/>
        <v>-95.389793261360879</v>
      </c>
      <c r="K102">
        <f t="shared" si="10"/>
        <v>-7.9476283227866951</v>
      </c>
      <c r="M102">
        <f t="shared" si="11"/>
        <v>-7.9476283227866951</v>
      </c>
      <c r="N102" s="13">
        <f t="shared" si="12"/>
        <v>2.3137928512327255E-6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2.7723581914060453</v>
      </c>
      <c r="H103" s="10">
        <f t="shared" si="13"/>
        <v>-7.8878421448907181</v>
      </c>
      <c r="I103">
        <f t="shared" si="9"/>
        <v>-94.654105738688614</v>
      </c>
      <c r="K103">
        <f t="shared" si="10"/>
        <v>-7.8864104443742393</v>
      </c>
      <c r="M103">
        <f t="shared" si="11"/>
        <v>-7.8864104443742393</v>
      </c>
      <c r="N103" s="13">
        <f t="shared" si="12"/>
        <v>2.0497663688856181E-6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2.7806441388003411</v>
      </c>
      <c r="H104" s="10">
        <f t="shared" si="13"/>
        <v>-7.8259972758371825</v>
      </c>
      <c r="I104">
        <f t="shared" si="9"/>
        <v>-93.911967310046194</v>
      </c>
      <c r="K104">
        <f t="shared" si="10"/>
        <v>-7.8246583954658337</v>
      </c>
      <c r="M104">
        <f t="shared" si="11"/>
        <v>-7.8246583954658337</v>
      </c>
      <c r="N104" s="13">
        <f t="shared" si="12"/>
        <v>1.792600648783025E-6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2.7889300861946364</v>
      </c>
      <c r="H105" s="10">
        <f t="shared" si="13"/>
        <v>-7.7636615247345571</v>
      </c>
      <c r="I105">
        <f t="shared" si="9"/>
        <v>-93.163938296814678</v>
      </c>
      <c r="K105">
        <f t="shared" si="10"/>
        <v>-7.7624185466841631</v>
      </c>
      <c r="M105">
        <f t="shared" si="11"/>
        <v>-7.7624185466841631</v>
      </c>
      <c r="N105" s="13">
        <f t="shared" si="12"/>
        <v>1.5449944337612008E-6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2.7972160335889318</v>
      </c>
      <c r="H106" s="10">
        <f t="shared" si="13"/>
        <v>-7.7008798332111725</v>
      </c>
      <c r="I106">
        <f t="shared" si="9"/>
        <v>-92.410557998534074</v>
      </c>
      <c r="K106">
        <f t="shared" si="10"/>
        <v>-7.6997355278177038</v>
      </c>
      <c r="M106">
        <f t="shared" si="11"/>
        <v>-7.6997355278177038</v>
      </c>
      <c r="N106" s="13">
        <f t="shared" si="12"/>
        <v>1.3094348335217159E-6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2.8055019809832271</v>
      </c>
      <c r="H107" s="10">
        <f t="shared" si="13"/>
        <v>-7.637695446099821</v>
      </c>
      <c r="I107">
        <f t="shared" si="9"/>
        <v>-91.652345353197859</v>
      </c>
      <c r="K107">
        <f t="shared" si="10"/>
        <v>-7.6366522829781207</v>
      </c>
      <c r="M107">
        <f t="shared" si="11"/>
        <v>-7.6366522829781207</v>
      </c>
      <c r="N107" s="13">
        <f t="shared" si="12"/>
        <v>1.088189298475462E-6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2.8137879283775225</v>
      </c>
      <c r="H108" s="10">
        <f t="shared" si="13"/>
        <v>-7.5741499648578507</v>
      </c>
      <c r="I108">
        <f t="shared" si="9"/>
        <v>-90.889799578294202</v>
      </c>
      <c r="K108">
        <f t="shared" si="10"/>
        <v>-7.5732101241112311</v>
      </c>
      <c r="M108">
        <f t="shared" si="11"/>
        <v>-7.5732101241112311</v>
      </c>
      <c r="N108" s="13">
        <f t="shared" si="12"/>
        <v>8.833006290066377E-7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2.8220738757718182</v>
      </c>
      <c r="H109" s="10">
        <f t="shared" si="13"/>
        <v>-7.5102833994277001</v>
      </c>
      <c r="I109">
        <f t="shared" si="9"/>
        <v>-90.123400793132404</v>
      </c>
      <c r="K109">
        <f t="shared" si="10"/>
        <v>-7.5094487829097396</v>
      </c>
      <c r="M109">
        <f t="shared" si="11"/>
        <v>-7.5094487829097396</v>
      </c>
      <c r="N109" s="13">
        <f t="shared" si="12"/>
        <v>6.9658473205244714E-7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2.8303598231661136</v>
      </c>
      <c r="H110" s="10">
        <f t="shared" si="13"/>
        <v>-7.4461342185814736</v>
      </c>
      <c r="I110">
        <f t="shared" si="9"/>
        <v>-89.353610622977683</v>
      </c>
      <c r="K110">
        <f t="shared" si="10"/>
        <v>-7.4454064611744268</v>
      </c>
      <c r="M110">
        <f t="shared" si="11"/>
        <v>-7.4454064611744268</v>
      </c>
      <c r="N110" s="13">
        <f t="shared" si="12"/>
        <v>5.2963084351145369E-7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2.8386457705604089</v>
      </c>
      <c r="H111" s="10">
        <f t="shared" si="13"/>
        <v>-7.3817393987920248</v>
      </c>
      <c r="I111">
        <f t="shared" si="9"/>
        <v>-88.580872785504297</v>
      </c>
      <c r="K111">
        <f t="shared" si="10"/>
        <v>-7.3811198796691464</v>
      </c>
      <c r="M111">
        <f t="shared" si="11"/>
        <v>-7.3811198796691464</v>
      </c>
      <c r="N111" s="13">
        <f t="shared" si="12"/>
        <v>3.8380394361200591E-7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2.8469317179547042</v>
      </c>
      <c r="H112" s="10">
        <f t="shared" si="13"/>
        <v>-7.3171344716718689</v>
      </c>
      <c r="I112">
        <f t="shared" si="9"/>
        <v>-87.80561366006242</v>
      </c>
      <c r="K112">
        <f t="shared" si="10"/>
        <v>-7.316624325513672</v>
      </c>
      <c r="M112">
        <f t="shared" si="11"/>
        <v>-7.316624325513672</v>
      </c>
      <c r="N112" s="13">
        <f t="shared" si="12"/>
        <v>2.602491027230454E-4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2.8552176653489996</v>
      </c>
      <c r="H113" s="10">
        <f t="shared" si="13"/>
        <v>-7.2523535700200643</v>
      </c>
      <c r="I113">
        <f t="shared" si="9"/>
        <v>-87.028242840240779</v>
      </c>
      <c r="K113">
        <f t="shared" si="10"/>
        <v>-7.2519536981572159</v>
      </c>
      <c r="M113">
        <f t="shared" si="11"/>
        <v>-7.2519536981572159</v>
      </c>
      <c r="N113" s="13">
        <f t="shared" si="12"/>
        <v>1.5989750669784955E-4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2.8635036127432953</v>
      </c>
      <c r="H114" s="10">
        <f t="shared" si="13"/>
        <v>-7.1874294725161789</v>
      </c>
      <c r="I114">
        <f t="shared" si="9"/>
        <v>-86.249153670194147</v>
      </c>
      <c r="K114">
        <f t="shared" si="10"/>
        <v>-7.1871405539739861</v>
      </c>
      <c r="M114">
        <f t="shared" si="11"/>
        <v>-7.1871405539739861</v>
      </c>
      <c r="N114" s="13">
        <f t="shared" si="12"/>
        <v>8.3473924022822889E-5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2.8717895601375907</v>
      </c>
      <c r="H115" s="10">
        <f t="shared" si="13"/>
        <v>-7.1223936470993214</v>
      </c>
      <c r="I115">
        <f t="shared" si="9"/>
        <v>-85.468723765191854</v>
      </c>
      <c r="K115">
        <f t="shared" si="10"/>
        <v>-7.1222161495212921</v>
      </c>
      <c r="M115">
        <f t="shared" si="11"/>
        <v>-7.1222161495212921</v>
      </c>
      <c r="N115" s="13">
        <f t="shared" si="12"/>
        <v>3.1505390206273667E-8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2.880075507531886</v>
      </c>
      <c r="H116" s="10">
        <f t="shared" si="13"/>
        <v>-7.0572762930692772</v>
      </c>
      <c r="I116">
        <f t="shared" si="9"/>
        <v>-84.687315516831319</v>
      </c>
      <c r="K116">
        <f t="shared" si="10"/>
        <v>-7.0572104834990554</v>
      </c>
      <c r="M116">
        <f t="shared" si="11"/>
        <v>-7.0572104834990554</v>
      </c>
      <c r="N116" s="13">
        <f t="shared" si="12"/>
        <v>4.3308995327689372E-9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2.8883614549261813</v>
      </c>
      <c r="H117" s="10">
        <f t="shared" si="13"/>
        <v>-6.9921063819456499</v>
      </c>
      <c r="I117">
        <f t="shared" si="9"/>
        <v>-83.905276583347799</v>
      </c>
      <c r="K117">
        <f t="shared" si="10"/>
        <v>-6.9921523374489931</v>
      </c>
      <c r="M117">
        <f t="shared" si="11"/>
        <v>-6.9921523374489931</v>
      </c>
      <c r="N117" s="13">
        <f t="shared" si="12"/>
        <v>2.11190828752566E-9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2.8966474023204767</v>
      </c>
      <c r="H118" s="10">
        <f t="shared" si="13"/>
        <v>-6.9269116971200599</v>
      </c>
      <c r="I118">
        <f t="shared" si="9"/>
        <v>-83.122940365440712</v>
      </c>
      <c r="K118">
        <f t="shared" si="10"/>
        <v>-6.9270693152301579</v>
      </c>
      <c r="M118">
        <f t="shared" si="11"/>
        <v>-6.9270693152301579</v>
      </c>
      <c r="N118" s="13">
        <f t="shared" si="12"/>
        <v>2.4843468630851627E-8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2.9049333497147725</v>
      </c>
      <c r="H119" s="10">
        <f t="shared" si="13"/>
        <v>-6.8617188723354161</v>
      </c>
      <c r="I119">
        <f t="shared" si="9"/>
        <v>-82.340626468024993</v>
      </c>
      <c r="K119">
        <f t="shared" si="10"/>
        <v>-6.8619878813067192</v>
      </c>
      <c r="M119">
        <f t="shared" si="11"/>
        <v>-6.8619878813067192</v>
      </c>
      <c r="N119" s="13">
        <f t="shared" si="12"/>
        <v>7.2365826641556669E-8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2.9132192971090678</v>
      </c>
      <c r="H120" s="10">
        <f t="shared" si="13"/>
        <v>-6.7965534290253364</v>
      </c>
      <c r="I120">
        <f t="shared" si="9"/>
        <v>-81.558641148304034</v>
      </c>
      <c r="K120">
        <f t="shared" si="10"/>
        <v>-6.7969333978827802</v>
      </c>
      <c r="M120">
        <f t="shared" si="11"/>
        <v>-6.7969333978827802</v>
      </c>
      <c r="N120" s="13">
        <f t="shared" si="12"/>
        <v>1.4437633262709773E-7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2.9215052445033631</v>
      </c>
      <c r="H121" s="10">
        <f t="shared" si="13"/>
        <v>-6.731439812545978</v>
      </c>
      <c r="I121">
        <f t="shared" si="9"/>
        <v>-80.777277750551733</v>
      </c>
      <c r="K121">
        <f t="shared" si="10"/>
        <v>-6.731930160917881</v>
      </c>
      <c r="M121">
        <f t="shared" si="11"/>
        <v>-6.731930160917881</v>
      </c>
      <c r="N121" s="13">
        <f t="shared" si="12"/>
        <v>2.4044152582790533E-7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2.9297911918976585</v>
      </c>
      <c r="H122" s="10">
        <f t="shared" si="13"/>
        <v>-6.66640142733152</v>
      </c>
      <c r="I122">
        <f t="shared" si="9"/>
        <v>-79.996817127978233</v>
      </c>
      <c r="K122">
        <f t="shared" si="10"/>
        <v>-6.6670014350560995</v>
      </c>
      <c r="M122">
        <f t="shared" si="11"/>
        <v>-6.6670014350560995</v>
      </c>
      <c r="N122" s="13">
        <f t="shared" si="12"/>
        <v>3.6000926955516096E-7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2.9380771392919538</v>
      </c>
      <c r="H123" s="10">
        <f t="shared" si="13"/>
        <v>-6.6014606710038493</v>
      </c>
      <c r="I123">
        <f t="shared" si="9"/>
        <v>-79.217528052046191</v>
      </c>
      <c r="K123">
        <f t="shared" si="10"/>
        <v>-6.6021694875004604</v>
      </c>
      <c r="M123">
        <f t="shared" si="11"/>
        <v>-6.6021694875004604</v>
      </c>
      <c r="N123" s="13">
        <f t="shared" si="12"/>
        <v>5.0242082586809325E-7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2.9463630866862496</v>
      </c>
      <c r="H124" s="10">
        <f t="shared" si="13"/>
        <v>-6.5366389674659802</v>
      </c>
      <c r="I124">
        <f t="shared" si="9"/>
        <v>-78.439667609591766</v>
      </c>
      <c r="K124">
        <f t="shared" si="10"/>
        <v>-6.5374556208635966</v>
      </c>
      <c r="M124">
        <f t="shared" si="11"/>
        <v>-6.5374556208635966</v>
      </c>
      <c r="N124" s="13">
        <f t="shared" si="12"/>
        <v>6.669227718383851E-7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2.9546490340805454</v>
      </c>
      <c r="H125" s="10">
        <f t="shared" si="13"/>
        <v>-6.4719567990080948</v>
      </c>
      <c r="I125">
        <f t="shared" si="9"/>
        <v>-77.663481588097142</v>
      </c>
      <c r="K125">
        <f t="shared" si="10"/>
        <v>-6.4728802050246568</v>
      </c>
      <c r="M125">
        <f t="shared" si="11"/>
        <v>-6.4728802050246568</v>
      </c>
      <c r="N125" s="13">
        <f t="shared" si="12"/>
        <v>8.5267867142277874E-7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2.9629349814748402</v>
      </c>
      <c r="H126" s="10">
        <f t="shared" si="13"/>
        <v>-6.407433737454201</v>
      </c>
      <c r="I126">
        <f t="shared" si="9"/>
        <v>-76.889204849450408</v>
      </c>
      <c r="K126">
        <f t="shared" si="10"/>
        <v>-6.4084627080215792</v>
      </c>
      <c r="M126">
        <f t="shared" si="11"/>
        <v>-6.4084627080215792</v>
      </c>
      <c r="N126" s="13">
        <f t="shared" si="12"/>
        <v>1.058780428530766E-6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2.9712209288691356</v>
      </c>
      <c r="H127" s="10">
        <f t="shared" si="13"/>
        <v>-6.3430884743766507</v>
      </c>
      <c r="I127">
        <f t="shared" si="9"/>
        <v>-76.117061692519812</v>
      </c>
      <c r="K127">
        <f t="shared" si="10"/>
        <v>-6.3442217260069755</v>
      </c>
      <c r="M127">
        <f t="shared" si="11"/>
        <v>-6.3442217260069755</v>
      </c>
      <c r="N127" s="13">
        <f t="shared" si="12"/>
        <v>1.2842592576339297E-6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2.9795068762634318</v>
      </c>
      <c r="H128" s="10">
        <f t="shared" si="13"/>
        <v>-6.278938850405023</v>
      </c>
      <c r="I128">
        <f t="shared" si="9"/>
        <v>-75.347266204860276</v>
      </c>
      <c r="K128">
        <f t="shared" si="10"/>
        <v>-6.2801750122951807</v>
      </c>
      <c r="M128">
        <f t="shared" si="11"/>
        <v>-6.2801750122951807</v>
      </c>
      <c r="N128" s="13">
        <f t="shared" si="12"/>
        <v>1.5280962186783532E-6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2.9877928236577271</v>
      </c>
      <c r="H129" s="10">
        <f t="shared" si="13"/>
        <v>-6.215001883655197</v>
      </c>
      <c r="I129">
        <f t="shared" si="9"/>
        <v>-74.580022603862361</v>
      </c>
      <c r="K129">
        <f t="shared" si="10"/>
        <v>-6.216339505527019</v>
      </c>
      <c r="M129">
        <f t="shared" si="11"/>
        <v>-6.216339505527019</v>
      </c>
      <c r="N129" s="13">
        <f t="shared" si="12"/>
        <v>1.7892322719764814E-6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2.9960787710520225</v>
      </c>
      <c r="H130" s="10">
        <f t="shared" si="13"/>
        <v>-6.1512937973035857</v>
      </c>
      <c r="I130">
        <f t="shared" si="9"/>
        <v>-73.815525567643022</v>
      </c>
      <c r="K130">
        <f t="shared" si="10"/>
        <v>-6.1527313569781921</v>
      </c>
      <c r="M130">
        <f t="shared" si="11"/>
        <v>-6.1527313569781921</v>
      </c>
      <c r="N130" s="13">
        <f t="shared" si="12"/>
        <v>2.0665778180543088E-6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3.0043647184463178</v>
      </c>
      <c r="H131" s="10">
        <f t="shared" si="13"/>
        <v>-6.0878300463310158</v>
      </c>
      <c r="I131">
        <f t="shared" si="9"/>
        <v>-73.053960555972196</v>
      </c>
      <c r="K131">
        <f t="shared" si="10"/>
        <v>-6.0893659570365131</v>
      </c>
      <c r="M131">
        <f t="shared" si="11"/>
        <v>-6.0893659570365131</v>
      </c>
      <c r="N131" s="13">
        <f t="shared" si="12"/>
        <v>2.3590216952612167E-6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3.0126506658406131</v>
      </c>
      <c r="H132" s="10">
        <f t="shared" si="13"/>
        <v>-6.0246253434598565</v>
      </c>
      <c r="I132">
        <f t="shared" si="9"/>
        <v>-72.295504121518277</v>
      </c>
      <c r="K132">
        <f t="shared" si="10"/>
        <v>-6.0262579608722451</v>
      </c>
      <c r="M132">
        <f t="shared" si="11"/>
        <v>-6.0262579608722451</v>
      </c>
      <c r="N132" s="13">
        <f t="shared" si="12"/>
        <v>2.6654396152345334E-6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3.0209366132349089</v>
      </c>
      <c r="H133" s="10">
        <f t="shared" si="13"/>
        <v>-5.9616936843075283</v>
      </c>
      <c r="I133">
        <f t="shared" si="9"/>
        <v>-71.540324211690347</v>
      </c>
      <c r="K133">
        <f t="shared" si="10"/>
        <v>-5.9634213133253891</v>
      </c>
      <c r="M133">
        <f t="shared" si="11"/>
        <v>-5.9634213133253891</v>
      </c>
      <c r="N133" s="13">
        <f t="shared" si="12"/>
        <v>2.9847020233544001E-6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3.0292225606292043</v>
      </c>
      <c r="H134" s="10">
        <f t="shared" si="13"/>
        <v>-5.8990483717787452</v>
      </c>
      <c r="I134">
        <f t="shared" si="9"/>
        <v>-70.788580461344935</v>
      </c>
      <c r="K134">
        <f t="shared" si="10"/>
        <v>-5.900869273032785</v>
      </c>
      <c r="M134">
        <f t="shared" si="11"/>
        <v>-5.900869273032785</v>
      </c>
      <c r="N134" s="13">
        <f t="shared" si="12"/>
        <v>3.3156813769636254E-6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3.0375085080234996</v>
      </c>
      <c r="H135" s="10">
        <f t="shared" si="13"/>
        <v>-5.8367020397183458</v>
      </c>
      <c r="I135">
        <f t="shared" si="9"/>
        <v>-70.040424476620146</v>
      </c>
      <c r="K135">
        <f t="shared" si="10"/>
        <v>-5.8386144358174734</v>
      </c>
      <c r="M135">
        <f t="shared" si="11"/>
        <v>-5.8386144358174734</v>
      </c>
      <c r="N135" s="13">
        <f t="shared" si="12"/>
        <v>3.6572588399585893E-6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3.0457944554177949</v>
      </c>
      <c r="H136" s="10">
        <f t="shared" si="13"/>
        <v>-5.7746666758458192</v>
      </c>
      <c r="I136">
        <f t="shared" si="9"/>
        <v>-69.296000110149834</v>
      </c>
      <c r="K136">
        <f t="shared" si="10"/>
        <v>-5.7766687573619429</v>
      </c>
      <c r="M136">
        <f t="shared" si="11"/>
        <v>-5.7766687573619429</v>
      </c>
      <c r="N136" s="13">
        <f t="shared" si="12"/>
        <v>4.0083303972041259E-6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3.0540804028120903</v>
      </c>
      <c r="H137" s="10">
        <f t="shared" si="13"/>
        <v>-5.7129536439922388</v>
      </c>
      <c r="I137">
        <f t="shared" si="9"/>
        <v>-68.555443727906862</v>
      </c>
      <c r="K137">
        <f t="shared" si="10"/>
        <v>-5.7150435751863746</v>
      </c>
      <c r="M137">
        <f t="shared" si="11"/>
        <v>-5.7150435751863746</v>
      </c>
      <c r="N137" s="13">
        <f t="shared" si="12"/>
        <v>4.3678123962219239E-6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3.062366350206386</v>
      </c>
      <c r="H138" s="10">
        <f t="shared" si="13"/>
        <v>-5.6515737056595414</v>
      </c>
      <c r="I138">
        <f t="shared" si="9"/>
        <v>-67.818884467914501</v>
      </c>
      <c r="K138">
        <f t="shared" si="10"/>
        <v>-5.6537496299522516</v>
      </c>
      <c r="M138">
        <f t="shared" si="11"/>
        <v>-5.6537496299522516</v>
      </c>
      <c r="N138" s="13">
        <f t="shared" si="12"/>
        <v>4.73464652760632E-6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3.0706522976006814</v>
      </c>
      <c r="H139" s="10">
        <f t="shared" si="13"/>
        <v>-5.590537040921701</v>
      </c>
      <c r="I139">
        <f t="shared" si="9"/>
        <v>-67.086444491060405</v>
      </c>
      <c r="K139">
        <f t="shared" si="10"/>
        <v>-5.5927970861113065</v>
      </c>
      <c r="M139">
        <f t="shared" si="11"/>
        <v>-5.5927970861113065</v>
      </c>
      <c r="N139" s="13">
        <f t="shared" si="12"/>
        <v>5.1078042590591491E-6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3.0789382449949767</v>
      </c>
      <c r="H140" s="10">
        <f t="shared" si="13"/>
        <v>-5.5298532686867032</v>
      </c>
      <c r="I140">
        <f t="shared" si="9"/>
        <v>-66.358239224240435</v>
      </c>
      <c r="K140">
        <f t="shared" si="10"/>
        <v>-5.5321955519189636</v>
      </c>
      <c r="M140">
        <f t="shared" si="11"/>
        <v>-5.5321955519189636</v>
      </c>
      <c r="N140" s="13">
        <f t="shared" si="12"/>
        <v>5.4862907401281249E-6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3.087224192389272</v>
      </c>
      <c r="H141" s="10">
        <f t="shared" si="13"/>
        <v>-5.4695314663377346</v>
      </c>
      <c r="I141">
        <f t="shared" si="9"/>
        <v>-65.634377596052815</v>
      </c>
      <c r="K141">
        <f t="shared" si="10"/>
        <v>-5.4719540988310618</v>
      </c>
      <c r="M141">
        <f t="shared" si="11"/>
        <v>-5.4719540988310618</v>
      </c>
      <c r="N141" s="13">
        <f t="shared" si="12"/>
        <v>5.8691481977247295E-6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3.0955101397835674</v>
      </c>
      <c r="H142" s="10">
        <f t="shared" si="13"/>
        <v>-5.4095801887715211</v>
      </c>
      <c r="I142">
        <f t="shared" si="9"/>
        <v>-64.914962265258254</v>
      </c>
      <c r="K142">
        <f t="shared" si="10"/>
        <v>-5.4120812803020577</v>
      </c>
      <c r="M142">
        <f t="shared" si="11"/>
        <v>-5.4120812803020577</v>
      </c>
      <c r="N142" s="13">
        <f t="shared" si="12"/>
        <v>6.2554588441217617E-6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3.1037960871778631</v>
      </c>
      <c r="H143" s="10">
        <f t="shared" si="13"/>
        <v>-5.3500074868511778</v>
      </c>
      <c r="I143">
        <f t="shared" si="9"/>
        <v>-64.20008984221414</v>
      </c>
      <c r="K143">
        <f t="shared" si="10"/>
        <v>-5.352585150002251</v>
      </c>
      <c r="M143">
        <f t="shared" si="11"/>
        <v>-5.352585150002251</v>
      </c>
      <c r="N143" s="13">
        <f t="shared" si="12"/>
        <v>6.6443473204007082E-6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3.1120820345721585</v>
      </c>
      <c r="H144" s="10">
        <f t="shared" si="13"/>
        <v>-5.2908209252905314</v>
      </c>
      <c r="I144">
        <f t="shared" si="9"/>
        <v>-63.489851103486373</v>
      </c>
      <c r="K144">
        <f t="shared" si="10"/>
        <v>-5.2934732794713355</v>
      </c>
      <c r="M144">
        <f t="shared" si="11"/>
        <v>-5.2934732794713355</v>
      </c>
      <c r="N144" s="13">
        <f t="shared" si="12"/>
        <v>7.0349827004290805E-6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3.1203679819664543</v>
      </c>
      <c r="H145" s="10">
        <f t="shared" si="13"/>
        <v>-5.2320275999863375</v>
      </c>
      <c r="I145">
        <f t="shared" si="9"/>
        <v>-62.784331199836046</v>
      </c>
      <c r="K145">
        <f t="shared" si="10"/>
        <v>-5.234752775224691</v>
      </c>
      <c r="M145">
        <f t="shared" si="11"/>
        <v>-5.234752775224691</v>
      </c>
      <c r="N145" s="13">
        <f t="shared" si="12"/>
        <v>7.426580079734904E-6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3.1286539293607496</v>
      </c>
      <c r="H146" s="10">
        <f t="shared" si="13"/>
        <v>-5.1736341548144091</v>
      </c>
      <c r="I146">
        <f t="shared" si="9"/>
        <v>-62.083609857772913</v>
      </c>
      <c r="K146">
        <f t="shared" si="10"/>
        <v>-5.1764302953288315</v>
      </c>
      <c r="M146">
        <f t="shared" si="11"/>
        <v>-5.1764302953288315</v>
      </c>
      <c r="N146" s="13">
        <f t="shared" si="12"/>
        <v>7.8184017763940322E-6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ref="G147:G210" si="15">$E$11*(D147/$E$12+1)</f>
        <v>3.1369398767550454</v>
      </c>
      <c r="H147" s="10">
        <f t="shared" si="13"/>
        <v>-5.1156467979051818</v>
      </c>
      <c r="I147">
        <f t="shared" si="9"/>
        <v>-61.387761574862182</v>
      </c>
      <c r="K147">
        <f t="shared" si="10"/>
        <v>-5.1185120654614389</v>
      </c>
      <c r="M147">
        <f t="shared" si="11"/>
        <v>-5.1185120654614389</v>
      </c>
      <c r="N147" s="13">
        <f t="shared" si="12"/>
        <v>8.2097581689392194E-6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si="15"/>
        <v>3.1452258241493407</v>
      </c>
      <c r="H148" s="10">
        <f t="shared" si="13"/>
        <v>-5.0580713174138401</v>
      </c>
      <c r="I148">
        <f t="shared" ref="I148:I211" si="16">H148*$E$6</f>
        <v>-60.696855808966077</v>
      </c>
      <c r="K148">
        <f t="shared" ref="K148:K211" si="17">($L$9/2)*$L$4*EXP(-$L$7*$O$6*(G148/$O$6-1))+($L$9/2)*$L$4*EXP(-$L$7*$O$6*(($H$4/$E$4)*G148/$O$6-1))+($L$9/2)*$L$4*EXP(-$L$7*$O$6*(SQRT(4/3+$H$11^2/4)*($H$4/$E$4)*G148/$O$6-1))+2*$L$4*EXP(-$L$7*$O$6*(($H$5/$E$4)*G148/$O$6-1))+16*$L$4*EXP(-$L$7*$O$6*($H$14*($H$4/$E$4)*G148/$O$6-1))-(($L$9/2)*$L$6*EXP(-$L$5*$O$6*(G148/$O$6-1))+($L$9/2)*$L$6*EXP(-$L$5*$O$6*(($H$4/$E$4)*G148/$O$6-1))+($L$9/2)*$L$6*EXP(-$L$5*$O$6*(SQRT(4/3+$H$11^2/4)*($H$4/$E$4)*G148/$O$6-1))+2*$L$6*EXP(-$L$5*$O$6*(($H$5/$E$4)*G148/$O$6-1))+16*$L$6*EXP(-$L$5*$O$6*($H$14*($H$5/$E$4)*G148/$O$6-1)))</f>
        <v>-5.0610038944714244</v>
      </c>
      <c r="M148">
        <f t="shared" ref="M148:M211" si="18">($L$9/2)*$O$4*EXP(-$O$8*$O$6*(G148/$O$6-1))+($L$9/2)*$O$4*EXP(-$O$8*$O$6*(($H$4/$E$4)*G148/$O$6-1))+($L$9/2)*$O$4*EXP(-$O$8*$O$6*(SQRT(4/3+$H$11^2/4)*($H$4/$E$4)*G148/$O$6-1))+2*$O$4*EXP(-$O$8*$O$6*(($H$5/$E$4)*G148/$O$6-1))+16*$O$4*EXP(-$O$8*$O$6*($H$14*($H$4/$E$4)*G148/$O$6-1))-(($L$9/2)*$O$7*EXP(-$O$5*$O$6*(G148/$O$6-1))+($L$9/2)*$O$7*EXP(-$O$5*$O$6*(($H$4/$E$4)*G148/$O$6-1))+($L$9/2)*$O$7*EXP(-$O$5*$O$6*(SQRT(4/3+$H$11^2/4)*($H$4/$E$4)*G148/$O$6-1))+2*$O$7*EXP(-$O$5*$O$6*(($H$5/$E$4)*G148/$O$6-1))+16*$O$7*EXP(-$O$5*$O$6*($H$14*($H$5/$E$4)*G148/$O$6-1)))</f>
        <v>-5.0610038944714244</v>
      </c>
      <c r="N148" s="13">
        <f t="shared" ref="N148:N211" si="19">(M148-H148)^2*O148</f>
        <v>8.6000081986698965E-6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3.153511771543636</v>
      </c>
      <c r="H149" s="10">
        <f t="shared" ref="H149:H212" si="20">-(-$B$4)*(1+D149+$E$5*D149^3)*EXP(-D149)</f>
        <v>-5.0009130967997066</v>
      </c>
      <c r="I149">
        <f t="shared" si="16"/>
        <v>-60.01095716159648</v>
      </c>
      <c r="K149">
        <f t="shared" si="17"/>
        <v>-5.0039111894536763</v>
      </c>
      <c r="M149">
        <f t="shared" si="18"/>
        <v>-5.0039111894536763</v>
      </c>
      <c r="N149" s="13">
        <f t="shared" si="19"/>
        <v>8.9885595617868639E-6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3.1617977189379314</v>
      </c>
      <c r="H150" s="10">
        <f t="shared" si="20"/>
        <v>-4.9441771296291517</v>
      </c>
      <c r="I150">
        <f t="shared" si="16"/>
        <v>-59.33012555554982</v>
      </c>
      <c r="K150">
        <f t="shared" si="17"/>
        <v>-4.9472389703528874</v>
      </c>
      <c r="M150">
        <f t="shared" si="18"/>
        <v>-4.9472389703528874</v>
      </c>
      <c r="N150" s="13">
        <f t="shared" si="19"/>
        <v>9.3748686175264799E-6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3.1700836663322267</v>
      </c>
      <c r="H151" s="10">
        <f t="shared" si="20"/>
        <v>-4.887868033915912</v>
      </c>
      <c r="I151">
        <f t="shared" si="16"/>
        <v>-58.654416406990947</v>
      </c>
      <c r="K151">
        <f t="shared" si="17"/>
        <v>-4.8909918841104494</v>
      </c>
      <c r="M151">
        <f t="shared" si="18"/>
        <v>-4.8909918841104494</v>
      </c>
      <c r="N151" s="13">
        <f t="shared" si="19"/>
        <v>9.7584400379115098E-6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3.1783696137265225</v>
      </c>
      <c r="H152" s="10">
        <f t="shared" si="20"/>
        <v>-4.8319900660123372</v>
      </c>
      <c r="I152">
        <f t="shared" si="16"/>
        <v>-57.983880792148042</v>
      </c>
      <c r="K152">
        <f t="shared" si="17"/>
        <v>-4.8351742183678574</v>
      </c>
      <c r="M152">
        <f t="shared" si="18"/>
        <v>-4.8351742183678574</v>
      </c>
      <c r="N152" s="13">
        <f t="shared" si="19"/>
        <v>1.0138826223165319E-5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3.1866555611208178</v>
      </c>
      <c r="H153" s="10">
        <f t="shared" si="20"/>
        <v>-4.7765471340646322</v>
      </c>
      <c r="I153">
        <f t="shared" si="16"/>
        <v>-57.318565608775586</v>
      </c>
      <c r="K153">
        <f t="shared" si="17"/>
        <v>-4.7797899147399097</v>
      </c>
      <c r="M153">
        <f t="shared" si="18"/>
        <v>-4.7797899147399097</v>
      </c>
      <c r="N153" s="13">
        <f t="shared" si="19"/>
        <v>1.0515626507953206E-5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3.1949415085151132</v>
      </c>
      <c r="H154" s="10">
        <f t="shared" si="20"/>
        <v>-4.7215428110448938</v>
      </c>
      <c r="I154">
        <f t="shared" si="16"/>
        <v>-56.658513732538722</v>
      </c>
      <c r="K154">
        <f t="shared" si="17"/>
        <v>-4.7248425816702673</v>
      </c>
      <c r="M154">
        <f t="shared" si="18"/>
        <v>-4.7248425816702673</v>
      </c>
      <c r="N154" s="13">
        <f t="shared" si="19"/>
        <v>1.0888486180077522E-5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3.2032274559094085</v>
      </c>
      <c r="H155" s="10">
        <f t="shared" si="20"/>
        <v>-4.6669803473722773</v>
      </c>
      <c r="I155">
        <f t="shared" si="16"/>
        <v>-56.003764168467328</v>
      </c>
      <c r="K155">
        <f t="shared" si="17"/>
        <v>-4.6703355068820036</v>
      </c>
      <c r="M155">
        <f t="shared" si="18"/>
        <v>-4.6703355068820036</v>
      </c>
      <c r="N155" s="13">
        <f t="shared" si="19"/>
        <v>1.1257095335706913E-5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3.2115134033037038</v>
      </c>
      <c r="H156" s="10">
        <f t="shared" si="20"/>
        <v>-4.6128626831353952</v>
      </c>
      <c r="I156">
        <f t="shared" si="16"/>
        <v>-55.354352197624742</v>
      </c>
      <c r="K156">
        <f t="shared" si="17"/>
        <v>-4.6162716694349468</v>
      </c>
      <c r="M156">
        <f t="shared" si="18"/>
        <v>-4.6162716694349468</v>
      </c>
      <c r="N156" s="13">
        <f t="shared" si="19"/>
        <v>1.1621187590530948E-5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3.2197993506979996</v>
      </c>
      <c r="H157" s="10">
        <f t="shared" si="20"/>
        <v>-4.5591924599275897</v>
      </c>
      <c r="I157">
        <f t="shared" si="16"/>
        <v>-54.710309519131073</v>
      </c>
      <c r="K157">
        <f t="shared" si="17"/>
        <v>-4.5626537514016823</v>
      </c>
      <c r="M157">
        <f t="shared" si="18"/>
        <v>-4.5626537514016823</v>
      </c>
      <c r="N157" s="13">
        <f t="shared" si="19"/>
        <v>1.1980538668625957E-5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3.2280852980922949</v>
      </c>
      <c r="H158" s="10">
        <f t="shared" si="20"/>
        <v>-4.5059720323065031</v>
      </c>
      <c r="I158">
        <f t="shared" si="16"/>
        <v>-54.071664387678041</v>
      </c>
      <c r="K158">
        <f t="shared" si="17"/>
        <v>-4.5094841491734279</v>
      </c>
      <c r="M158">
        <f t="shared" si="18"/>
        <v>-4.5094841491734279</v>
      </c>
      <c r="N158" s="13">
        <f t="shared" si="19"/>
        <v>1.2334964886937419E-5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3.2363712454865903</v>
      </c>
      <c r="H159" s="10">
        <f t="shared" si="20"/>
        <v>-4.4532034788889723</v>
      </c>
      <c r="I159">
        <f t="shared" si="16"/>
        <v>-53.438441746667664</v>
      </c>
      <c r="K159">
        <f t="shared" si="17"/>
        <v>-4.4567649844068811</v>
      </c>
      <c r="M159">
        <f t="shared" si="18"/>
        <v>-4.4567649844068811</v>
      </c>
      <c r="N159" s="13">
        <f t="shared" si="19"/>
        <v>1.2684321554094772E-5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3.2446571928808856</v>
      </c>
      <c r="H160" s="10">
        <f t="shared" si="20"/>
        <v>-4.4008886130920004</v>
      </c>
      <c r="I160">
        <f t="shared" si="16"/>
        <v>-52.810663357104005</v>
      </c>
      <c r="K160">
        <f t="shared" si="17"/>
        <v>-4.4044981146226618</v>
      </c>
      <c r="M160">
        <f t="shared" si="18"/>
        <v>-4.4044981146226618</v>
      </c>
      <c r="N160" s="13">
        <f t="shared" si="19"/>
        <v>1.3028501299847124E-5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3.2529431402751809</v>
      </c>
      <c r="H161" s="10">
        <f t="shared" si="20"/>
        <v>-4.3490289935302311</v>
      </c>
      <c r="I161">
        <f t="shared" si="16"/>
        <v>-52.188347922362773</v>
      </c>
      <c r="K161">
        <f t="shared" si="17"/>
        <v>-4.3526851434658145</v>
      </c>
      <c r="M161">
        <f t="shared" si="18"/>
        <v>-4.3526851434658145</v>
      </c>
      <c r="N161" s="13">
        <f t="shared" si="19"/>
        <v>1.3367432351466397E-5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3.2612290876694767</v>
      </c>
      <c r="H162" s="10">
        <f t="shared" si="20"/>
        <v>-4.2976259340801013</v>
      </c>
      <c r="I162">
        <f t="shared" si="16"/>
        <v>-51.571511208961212</v>
      </c>
      <c r="K162">
        <f t="shared" si="17"/>
        <v>-4.3013274306383611</v>
      </c>
      <c r="M162">
        <f t="shared" si="18"/>
        <v>-4.3013274306383611</v>
      </c>
      <c r="N162" s="13">
        <f t="shared" si="19"/>
        <v>1.3701076770809131E-5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3.2695150350637721</v>
      </c>
      <c r="H163" s="10">
        <f t="shared" si="20"/>
        <v>-4.246680513620487</v>
      </c>
      <c r="I163">
        <f t="shared" si="16"/>
        <v>-50.960166163445848</v>
      </c>
      <c r="K163">
        <f t="shared" si="17"/>
        <v>-4.2504261015137761</v>
      </c>
      <c r="M163">
        <f t="shared" si="18"/>
        <v>-4.2504261015137761</v>
      </c>
      <c r="N163" s="13">
        <f t="shared" si="19"/>
        <v>1.4029428666353493E-5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3.2778009824580674</v>
      </c>
      <c r="H164" s="10">
        <f t="shared" si="20"/>
        <v>-4.1961935854594659</v>
      </c>
      <c r="I164">
        <f t="shared" si="16"/>
        <v>-50.354323025513594</v>
      </c>
      <c r="K164">
        <f t="shared" si="17"/>
        <v>-4.1999820564428214</v>
      </c>
      <c r="M164">
        <f t="shared" si="18"/>
        <v>-4.1999820564428214</v>
      </c>
      <c r="N164" s="13">
        <f t="shared" si="19"/>
        <v>1.4352512391726983E-5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3.2860869298523627</v>
      </c>
      <c r="H165" s="10">
        <f t="shared" si="20"/>
        <v>-4.1461657864564714</v>
      </c>
      <c r="I165">
        <f t="shared" si="16"/>
        <v>-49.753989437477657</v>
      </c>
      <c r="K165">
        <f t="shared" si="17"/>
        <v>-4.1499959797599812</v>
      </c>
      <c r="M165">
        <f t="shared" si="18"/>
        <v>-4.1499959797599812</v>
      </c>
      <c r="N165" s="13">
        <f t="shared" si="19"/>
        <v>1.4670380742251817E-5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3.2943728772466581</v>
      </c>
      <c r="H166" s="10">
        <f t="shared" si="20"/>
        <v>-4.0965975458488986</v>
      </c>
      <c r="I166">
        <f t="shared" si="16"/>
        <v>-49.159170550186786</v>
      </c>
      <c r="K166">
        <f t="shared" si="17"/>
        <v>-4.1004683484995192</v>
      </c>
      <c r="M166">
        <f t="shared" si="18"/>
        <v>-4.1004683484995192</v>
      </c>
      <c r="N166" s="13">
        <f t="shared" si="19"/>
        <v>1.4983113160052043E-5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3.3026588246409538</v>
      </c>
      <c r="H167" s="10">
        <f t="shared" si="20"/>
        <v>-4.0474890937919508</v>
      </c>
      <c r="I167">
        <f t="shared" si="16"/>
        <v>-48.569869125503409</v>
      </c>
      <c r="K167">
        <f t="shared" si="17"/>
        <v>-4.0513994408297451</v>
      </c>
      <c r="M167">
        <f t="shared" si="18"/>
        <v>-4.0513994408297451</v>
      </c>
      <c r="N167" s="13">
        <f t="shared" si="19"/>
        <v>1.5290813955987122E-5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3.3109447720352492</v>
      </c>
      <c r="H168" s="10">
        <f t="shared" si="20"/>
        <v>-3.99884046962026</v>
      </c>
      <c r="I168">
        <f t="shared" si="16"/>
        <v>-47.986085635443118</v>
      </c>
      <c r="K168">
        <f t="shared" si="17"/>
        <v>-4.002789344214043</v>
      </c>
      <c r="M168">
        <f t="shared" si="18"/>
        <v>-4.002789344214043</v>
      </c>
      <c r="N168" s="13">
        <f t="shared" si="19"/>
        <v>1.5593610557424963E-5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3.3192307194295445</v>
      </c>
      <c r="H169" s="10">
        <f t="shared" si="20"/>
        <v>-3.9506515298395755</v>
      </c>
      <c r="I169">
        <f t="shared" si="16"/>
        <v>-47.407818358074906</v>
      </c>
      <c r="K169">
        <f t="shared" si="17"/>
        <v>-3.9546379633067588</v>
      </c>
      <c r="M169">
        <f t="shared" si="18"/>
        <v>-3.9546379633067588</v>
      </c>
      <c r="N169" s="13">
        <f t="shared" si="19"/>
        <v>1.5891651788279095E-5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3.3275166668238398</v>
      </c>
      <c r="H170" s="10">
        <f t="shared" si="20"/>
        <v>-3.9029219558565935</v>
      </c>
      <c r="I170">
        <f t="shared" si="16"/>
        <v>-46.835063470279124</v>
      </c>
      <c r="K170">
        <f t="shared" si="17"/>
        <v>-3.9069450275920095</v>
      </c>
      <c r="M170">
        <f t="shared" si="18"/>
        <v>-3.9069450275920095</v>
      </c>
      <c r="N170" s="13">
        <f t="shared" si="19"/>
        <v>1.6185106188302619E-5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3.3358026142181352</v>
      </c>
      <c r="H171" s="10">
        <f t="shared" si="20"/>
        <v>-3.8556512614547471</v>
      </c>
      <c r="I171">
        <f t="shared" si="16"/>
        <v>-46.267815137456964</v>
      </c>
      <c r="K171">
        <f t="shared" si="17"/>
        <v>-3.8597100987730451</v>
      </c>
      <c r="M171">
        <f t="shared" si="18"/>
        <v>-3.8597100987730451</v>
      </c>
      <c r="N171" s="13">
        <f t="shared" si="19"/>
        <v>1.6474160376407896E-5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3.3440885616124314</v>
      </c>
      <c r="H172" s="10">
        <f t="shared" si="20"/>
        <v>-3.8088388000235636</v>
      </c>
      <c r="I172">
        <f t="shared" si="16"/>
        <v>-45.706065600282763</v>
      </c>
      <c r="K172">
        <f t="shared" si="17"/>
        <v>-3.8129325779197534</v>
      </c>
      <c r="M172">
        <f t="shared" si="18"/>
        <v>-3.8129325779197534</v>
      </c>
      <c r="N172" s="13">
        <f t="shared" si="19"/>
        <v>1.6759017463332263E-5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3.3523745090067267</v>
      </c>
      <c r="H173" s="10">
        <f t="shared" si="20"/>
        <v>-3.7624837715489923</v>
      </c>
      <c r="I173">
        <f t="shared" si="16"/>
        <v>-45.149805258587904</v>
      </c>
      <c r="K173">
        <f t="shared" si="17"/>
        <v>-3.7666117123815304</v>
      </c>
      <c r="M173">
        <f t="shared" si="18"/>
        <v>-3.7666117123815304</v>
      </c>
      <c r="N173" s="13">
        <f t="shared" si="19"/>
        <v>1.7039895516935265E-5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3.3606604564010221</v>
      </c>
      <c r="H174" s="10">
        <f t="shared" si="20"/>
        <v>-3.7165852293718737</v>
      </c>
      <c r="I174">
        <f t="shared" si="16"/>
        <v>-44.599022752462488</v>
      </c>
      <c r="K174">
        <f t="shared" si="17"/>
        <v>-3.720746602472575</v>
      </c>
      <c r="M174">
        <f t="shared" si="18"/>
        <v>-3.720746602472575</v>
      </c>
      <c r="N174" s="13">
        <f t="shared" si="19"/>
        <v>1.7317026083240389E-5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3.3689464037953174</v>
      </c>
      <c r="H175" s="10">
        <f t="shared" si="20"/>
        <v>-3.6711420867215208</v>
      </c>
      <c r="I175">
        <f t="shared" si="16"/>
        <v>-44.053705040658251</v>
      </c>
      <c r="K175">
        <f t="shared" si="17"/>
        <v>-3.6753362079365681</v>
      </c>
      <c r="M175">
        <f t="shared" si="18"/>
        <v>-3.6753362079365681</v>
      </c>
      <c r="N175" s="13">
        <f t="shared" si="19"/>
        <v>1.7590652766510376E-5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3.3772323511896132</v>
      </c>
      <c r="H176" s="10">
        <f t="shared" si="20"/>
        <v>-3.6261531230312043</v>
      </c>
      <c r="I176">
        <f t="shared" si="16"/>
        <v>-43.513837476374448</v>
      </c>
      <c r="K176">
        <f t="shared" si="17"/>
        <v>-3.6303793541972817</v>
      </c>
      <c r="M176">
        <f t="shared" si="18"/>
        <v>-3.6303793541972817</v>
      </c>
      <c r="N176" s="13">
        <f t="shared" si="19"/>
        <v>1.78610298691244E-5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3.3855182985839085</v>
      </c>
      <c r="H177" s="10">
        <f t="shared" si="20"/>
        <v>-3.5816169900421033</v>
      </c>
      <c r="I177">
        <f t="shared" si="16"/>
        <v>-42.979403880505238</v>
      </c>
      <c r="K177">
        <f t="shared" si="17"/>
        <v>-3.5858747384017011</v>
      </c>
      <c r="M177">
        <f t="shared" si="18"/>
        <v>-3.5858747384017011</v>
      </c>
      <c r="N177" s="13">
        <f t="shared" si="19"/>
        <v>1.8128421093657769E-5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3.3938042459782038</v>
      </c>
      <c r="H178" s="10">
        <f t="shared" si="20"/>
        <v>-3.5375322177021356</v>
      </c>
      <c r="I178">
        <f t="shared" si="16"/>
        <v>-42.450386612425625</v>
      </c>
      <c r="K178">
        <f t="shared" si="17"/>
        <v>-3.5418209352618146</v>
      </c>
      <c r="M178">
        <f t="shared" si="18"/>
        <v>-3.5418209352618146</v>
      </c>
      <c r="N178" s="13">
        <f t="shared" si="19"/>
        <v>1.8393098306699669E-5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3.4020901933724992</v>
      </c>
      <c r="H179" s="10">
        <f t="shared" si="20"/>
        <v>-3.4938972198658562</v>
      </c>
      <c r="I179">
        <f t="shared" si="16"/>
        <v>-41.926766638390276</v>
      </c>
      <c r="K179">
        <f t="shared" si="17"/>
        <v>-3.4982164027013125</v>
      </c>
      <c r="M179">
        <f t="shared" si="18"/>
        <v>-3.4982164027013125</v>
      </c>
      <c r="N179" s="13">
        <f t="shared" si="19"/>
        <v>1.8655340366100257E-5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3.410376140766795</v>
      </c>
      <c r="H180" s="10">
        <f t="shared" si="20"/>
        <v>-3.4507102998014725</v>
      </c>
      <c r="I180">
        <f t="shared" si="16"/>
        <v>-41.408523597617673</v>
      </c>
      <c r="K180">
        <f t="shared" si="17"/>
        <v>-3.4550594873129876</v>
      </c>
      <c r="M180">
        <f t="shared" si="18"/>
        <v>-3.4550594873129876</v>
      </c>
      <c r="N180" s="13">
        <f t="shared" si="19"/>
        <v>1.8915432010319256E-5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3.4186620881610903</v>
      </c>
      <c r="H181" s="10">
        <f t="shared" si="20"/>
        <v>-3.4079696555108256</v>
      </c>
      <c r="I181">
        <f t="shared" si="16"/>
        <v>-40.895635866129908</v>
      </c>
      <c r="K181">
        <f t="shared" si="17"/>
        <v>-3.4123484296326838</v>
      </c>
      <c r="M181">
        <f t="shared" si="18"/>
        <v>-3.4123484296326838</v>
      </c>
      <c r="N181" s="13">
        <f t="shared" si="19"/>
        <v>1.9173662810254738E-5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3.4269480355553856</v>
      </c>
      <c r="H182" s="10">
        <f t="shared" si="20"/>
        <v>-3.3656733848680327</v>
      </c>
      <c r="I182">
        <f t="shared" si="16"/>
        <v>-40.388080618416396</v>
      </c>
      <c r="K182">
        <f t="shared" si="17"/>
        <v>-3.3700813692352964</v>
      </c>
      <c r="M182">
        <f t="shared" si="18"/>
        <v>-3.3700813692352964</v>
      </c>
      <c r="N182" s="13">
        <f t="shared" si="19"/>
        <v>1.9430326182041611E-5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3.435233982949681</v>
      </c>
      <c r="H183" s="10">
        <f t="shared" si="20"/>
        <v>-3.323819490582304</v>
      </c>
      <c r="I183">
        <f t="shared" si="16"/>
        <v>-39.885833886987648</v>
      </c>
      <c r="K183">
        <f t="shared" si="17"/>
        <v>-3.3282563496582789</v>
      </c>
      <c r="M183">
        <f t="shared" si="18"/>
        <v>-3.3282563496582789</v>
      </c>
      <c r="N183" s="13">
        <f t="shared" si="19"/>
        <v>1.9685718460060917E-5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3.4435199303439763</v>
      </c>
      <c r="H184" s="10">
        <f t="shared" si="20"/>
        <v>-3.2824058849903257</v>
      </c>
      <c r="I184">
        <f t="shared" si="16"/>
        <v>-39.38887061988391</v>
      </c>
      <c r="K184">
        <f t="shared" si="17"/>
        <v>-3.2868713231579281</v>
      </c>
      <c r="M184">
        <f t="shared" si="18"/>
        <v>-3.2868713231579281</v>
      </c>
      <c r="N184" s="13">
        <f t="shared" si="19"/>
        <v>1.9940138028679963E-5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3.4518058777382721</v>
      </c>
      <c r="H185" s="10">
        <f t="shared" si="20"/>
        <v>-3.2414303946833911</v>
      </c>
      <c r="I185">
        <f t="shared" si="16"/>
        <v>-38.897164736200693</v>
      </c>
      <c r="K185">
        <f t="shared" si="17"/>
        <v>-3.2459241553034888</v>
      </c>
      <c r="M185">
        <f t="shared" si="18"/>
        <v>-3.2459241553034888</v>
      </c>
      <c r="N185" s="13">
        <f t="shared" si="19"/>
        <v>2.0193884510740443E-5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3.4600918251325674</v>
      </c>
      <c r="H186" s="10">
        <f t="shared" si="20"/>
        <v>-3.2008907649743636</v>
      </c>
      <c r="I186">
        <f t="shared" si="16"/>
        <v>-38.410689179692362</v>
      </c>
      <c r="K186">
        <f t="shared" si="17"/>
        <v>-3.2054126294141287</v>
      </c>
      <c r="M186">
        <f t="shared" si="18"/>
        <v>-3.2054126294141287</v>
      </c>
      <c r="N186" s="13">
        <f t="shared" si="19"/>
        <v>2.0447258011612139E-5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3.4683777725268627</v>
      </c>
      <c r="H187" s="10">
        <f t="shared" si="20"/>
        <v>-3.1607846642093729</v>
      </c>
      <c r="I187">
        <f t="shared" si="16"/>
        <v>-37.929415970512473</v>
      </c>
      <c r="K187">
        <f t="shared" si="17"/>
        <v>-3.1653344508434711</v>
      </c>
      <c r="M187">
        <f t="shared" si="18"/>
        <v>-3.1653344508434711</v>
      </c>
      <c r="N187" s="13">
        <f t="shared" si="19"/>
        <v>2.0700558415818795E-5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3.4766637199211581</v>
      </c>
      <c r="H188" s="10">
        <f t="shared" si="20"/>
        <v>-3.121109687929029</v>
      </c>
      <c r="I188">
        <f t="shared" si="16"/>
        <v>-37.453316255148351</v>
      </c>
      <c r="K188">
        <f t="shared" si="17"/>
        <v>-3.1256872511164806</v>
      </c>
      <c r="M188">
        <f t="shared" si="18"/>
        <v>-3.1256872511164806</v>
      </c>
      <c r="N188" s="13">
        <f t="shared" si="19"/>
        <v>2.0954084735112203E-5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3.4849496673154534</v>
      </c>
      <c r="H189" s="10">
        <f t="shared" si="20"/>
        <v>-3.0818633628837722</v>
      </c>
      <c r="I189">
        <f t="shared" si="16"/>
        <v>-36.982360354605262</v>
      </c>
      <c r="K189">
        <f t="shared" si="17"/>
        <v>-3.086468591923123</v>
      </c>
      <c r="M189">
        <f t="shared" si="18"/>
        <v>-3.086468591923123</v>
      </c>
      <c r="N189" s="13">
        <f t="shared" si="19"/>
        <v>2.1208134504879789E-5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3.4932356147097492</v>
      </c>
      <c r="H190" s="10">
        <f t="shared" si="20"/>
        <v>-3.043043150907879</v>
      </c>
      <c r="I190">
        <f t="shared" si="16"/>
        <v>-36.516517810894548</v>
      </c>
      <c r="K190">
        <f t="shared" si="17"/>
        <v>-3.0476759689732877</v>
      </c>
      <c r="M190">
        <f t="shared" si="18"/>
        <v>-3.0476759689732877</v>
      </c>
      <c r="N190" s="13">
        <f t="shared" si="19"/>
        <v>2.1463003227177366E-5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3.501521562104045</v>
      </c>
      <c r="H191" s="10">
        <f t="shared" si="20"/>
        <v>-3.0046464526564738</v>
      </c>
      <c r="I191">
        <f t="shared" si="16"/>
        <v>-36.055757431877687</v>
      </c>
      <c r="K191">
        <f t="shared" si="17"/>
        <v>-3.0093068157171698</v>
      </c>
      <c r="M191">
        <f t="shared" si="18"/>
        <v>-3.0093068157171698</v>
      </c>
      <c r="N191" s="13">
        <f t="shared" si="19"/>
        <v>2.1718983857500347E-5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3.5098075094983403</v>
      </c>
      <c r="H192" s="10">
        <f t="shared" si="20"/>
        <v>-2.9666706112097998</v>
      </c>
      <c r="I192">
        <f t="shared" si="16"/>
        <v>-35.600047334517598</v>
      </c>
      <c r="K192">
        <f t="shared" si="17"/>
        <v>-2.9713585069352977</v>
      </c>
      <c r="M192">
        <f t="shared" si="18"/>
        <v>-2.9713585069352977</v>
      </c>
      <c r="N192" s="13">
        <f t="shared" si="19"/>
        <v>2.197636633314131E-5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3.5180934568926356</v>
      </c>
      <c r="H193" s="10">
        <f t="shared" si="20"/>
        <v>-2.9291129155488695</v>
      </c>
      <c r="I193">
        <f t="shared" si="16"/>
        <v>-35.149354986586431</v>
      </c>
      <c r="K193">
        <f t="shared" si="17"/>
        <v>-2.9338283622022194</v>
      </c>
      <c r="M193">
        <f t="shared" si="18"/>
        <v>-2.9338283622022194</v>
      </c>
      <c r="N193" s="13">
        <f t="shared" si="19"/>
        <v>2.2235437140588643E-5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3.5263794042869314</v>
      </c>
      <c r="H194" s="10">
        <f t="shared" si="20"/>
        <v>-2.8919706039064819</v>
      </c>
      <c r="I194">
        <f t="shared" si="16"/>
        <v>-34.703647246877779</v>
      </c>
      <c r="K194">
        <f t="shared" si="17"/>
        <v>-2.8967136492277321</v>
      </c>
      <c r="M194">
        <f t="shared" si="18"/>
        <v>-2.8967136492277321</v>
      </c>
      <c r="N194" s="13">
        <f t="shared" si="19"/>
        <v>2.2496478919433885E-5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3.5346653516812268</v>
      </c>
      <c r="H195" s="10">
        <f t="shared" si="20"/>
        <v>-2.8552408669975025</v>
      </c>
      <c r="I195">
        <f t="shared" si="16"/>
        <v>-34.262890403970033</v>
      </c>
      <c r="K195">
        <f t="shared" si="17"/>
        <v>-2.8600115870795069</v>
      </c>
      <c r="M195">
        <f t="shared" si="18"/>
        <v>-2.8600115870795069</v>
      </c>
      <c r="N195" s="13">
        <f t="shared" si="19"/>
        <v>2.2759770100840156E-5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3.5429512990755221</v>
      </c>
      <c r="H196" s="10">
        <f t="shared" si="20"/>
        <v>-2.818920851132162</v>
      </c>
      <c r="I196">
        <f t="shared" si="16"/>
        <v>-33.827050213585942</v>
      </c>
      <c r="K196">
        <f t="shared" si="17"/>
        <v>-2.8237193492906636</v>
      </c>
      <c r="M196">
        <f t="shared" si="18"/>
        <v>-2.8237193492906636</v>
      </c>
      <c r="N196" s="13">
        <f t="shared" si="19"/>
        <v>2.3025584577143637E-5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3.5512372464698174</v>
      </c>
      <c r="H197" s="10">
        <f t="shared" si="20"/>
        <v>-2.7830076612160441</v>
      </c>
      <c r="I197">
        <f t="shared" si="16"/>
        <v>-33.396091934592533</v>
      </c>
      <c r="K197">
        <f t="shared" si="17"/>
        <v>-2.7878340668560213</v>
      </c>
      <c r="M197">
        <f t="shared" si="18"/>
        <v>-2.7878340668560213</v>
      </c>
      <c r="N197" s="13">
        <f t="shared" si="19"/>
        <v>2.3294191401603345E-5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3.5595231938641128</v>
      </c>
      <c r="H198" s="10">
        <f t="shared" si="20"/>
        <v>-2.7474983636403034</v>
      </c>
      <c r="I198">
        <f t="shared" si="16"/>
        <v>-32.969980363683639</v>
      </c>
      <c r="K198">
        <f t="shared" si="17"/>
        <v>-2.7523528311203456</v>
      </c>
      <c r="M198">
        <f t="shared" si="18"/>
        <v>-2.7523528311203456</v>
      </c>
      <c r="N198" s="13">
        <f t="shared" si="19"/>
        <v>2.3565854514786745E-5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3.5678091412584085</v>
      </c>
      <c r="H199" s="10">
        <f t="shared" si="20"/>
        <v>-2.7123899890655649</v>
      </c>
      <c r="I199">
        <f t="shared" si="16"/>
        <v>-32.548679868786778</v>
      </c>
      <c r="K199">
        <f t="shared" si="17"/>
        <v>-2.7172726965620626</v>
      </c>
      <c r="M199">
        <f t="shared" si="18"/>
        <v>-2.7172726965620626</v>
      </c>
      <c r="N199" s="13">
        <f t="shared" si="19"/>
        <v>2.3840832496354471E-5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3.5760950886527039</v>
      </c>
      <c r="H200" s="10">
        <f t="shared" si="20"/>
        <v>-2.6776795351028575</v>
      </c>
      <c r="I200">
        <f t="shared" si="16"/>
        <v>-32.13215442123429</v>
      </c>
      <c r="K200">
        <f t="shared" si="17"/>
        <v>-2.6825906834756283</v>
      </c>
      <c r="M200">
        <f t="shared" si="18"/>
        <v>-2.6825906834756283</v>
      </c>
      <c r="N200" s="13">
        <f t="shared" si="19"/>
        <v>2.4119378339369728E-5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3.5843810360469992</v>
      </c>
      <c r="H201" s="10">
        <f t="shared" si="20"/>
        <v>-2.6433639688948158</v>
      </c>
      <c r="I201">
        <f t="shared" si="16"/>
        <v>-31.72036762673779</v>
      </c>
      <c r="K201">
        <f t="shared" si="17"/>
        <v>-2.6483037805557608</v>
      </c>
      <c r="M201">
        <f t="shared" si="18"/>
        <v>-2.6483037805557608</v>
      </c>
      <c r="N201" s="13">
        <f t="shared" si="19"/>
        <v>2.440173924560747E-5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3.5926669834412945</v>
      </c>
      <c r="H202" s="10">
        <f t="shared" si="20"/>
        <v>-2.6094402296003127</v>
      </c>
      <c r="I202">
        <f t="shared" si="16"/>
        <v>-31.313282755203751</v>
      </c>
      <c r="K202">
        <f t="shared" si="17"/>
        <v>-2.6144089473865884</v>
      </c>
      <c r="M202">
        <f t="shared" si="18"/>
        <v>-2.6144089473865884</v>
      </c>
      <c r="N202" s="13">
        <f t="shared" si="19"/>
        <v>2.4688156439651613E-5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3.6009529308355899</v>
      </c>
      <c r="H203" s="10">
        <f t="shared" si="20"/>
        <v>-2.5759052307855841</v>
      </c>
      <c r="I203">
        <f t="shared" si="16"/>
        <v>-30.910862769427009</v>
      </c>
      <c r="K203">
        <f t="shared" si="17"/>
        <v>-2.5809031168387184</v>
      </c>
      <c r="M203">
        <f t="shared" si="18"/>
        <v>-2.5809031168387184</v>
      </c>
      <c r="N203" s="13">
        <f t="shared" si="19"/>
        <v>2.4978865000114722E-5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3.6092388782298856</v>
      </c>
      <c r="H204" s="10">
        <f t="shared" si="20"/>
        <v>-2.5427558627248001</v>
      </c>
      <c r="I204">
        <f t="shared" si="16"/>
        <v>-30.513070352697603</v>
      </c>
      <c r="K204">
        <f t="shared" si="17"/>
        <v>-2.5477831973770853</v>
      </c>
      <c r="M204">
        <f t="shared" si="18"/>
        <v>-2.5477831973770853</v>
      </c>
      <c r="N204" s="13">
        <f t="shared" si="19"/>
        <v>2.5274093706066641E-5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3.617524825624181</v>
      </c>
      <c r="H205" s="10">
        <f t="shared" si="20"/>
        <v>-2.5099889946129861</v>
      </c>
      <c r="I205">
        <f t="shared" si="16"/>
        <v>-30.119867935355835</v>
      </c>
      <c r="K205">
        <f t="shared" si="17"/>
        <v>-2.5150460752824273</v>
      </c>
      <c r="M205">
        <f t="shared" si="18"/>
        <v>-2.5150460752824273</v>
      </c>
      <c r="N205" s="13">
        <f t="shared" si="19"/>
        <v>2.5574064897236019E-5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3.6258107730184763</v>
      </c>
      <c r="H206" s="10">
        <f t="shared" si="20"/>
        <v>-2.4776014766940722</v>
      </c>
      <c r="I206">
        <f t="shared" si="16"/>
        <v>-29.731217720328864</v>
      </c>
      <c r="K206">
        <f t="shared" si="17"/>
        <v>-2.4826886167890776</v>
      </c>
      <c r="M206">
        <f t="shared" si="18"/>
        <v>-2.4826886167890776</v>
      </c>
      <c r="N206" s="13">
        <f t="shared" si="19"/>
        <v>2.5878994346211935E-5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3.6340967204127717</v>
      </c>
      <c r="H207" s="10">
        <f t="shared" si="20"/>
        <v>-2.4455901423067905</v>
      </c>
      <c r="I207">
        <f t="shared" si="16"/>
        <v>-29.347081707681486</v>
      </c>
      <c r="K207">
        <f t="shared" si="17"/>
        <v>-2.4507076701417385</v>
      </c>
      <c r="M207">
        <f t="shared" si="18"/>
        <v>-2.4507076701417385</v>
      </c>
      <c r="N207" s="13">
        <f t="shared" si="19"/>
        <v>2.618909114146767E-5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3.642382667807067</v>
      </c>
      <c r="H208" s="10">
        <f t="shared" si="20"/>
        <v>-2.4139518098510564</v>
      </c>
      <c r="I208">
        <f t="shared" si="16"/>
        <v>-28.967421718212677</v>
      </c>
      <c r="K208">
        <f t="shared" si="17"/>
        <v>-2.419100067573813</v>
      </c>
      <c r="M208">
        <f t="shared" si="18"/>
        <v>-2.419100067573813</v>
      </c>
      <c r="N208" s="13">
        <f t="shared" si="19"/>
        <v>2.6504557579923197E-5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3.6506686152013628</v>
      </c>
      <c r="H209" s="10">
        <f t="shared" si="20"/>
        <v>-2.3826832846773862</v>
      </c>
      <c r="I209">
        <f t="shared" si="16"/>
        <v>-28.592199416128636</v>
      </c>
      <c r="K209">
        <f t="shared" si="17"/>
        <v>-2.3878626272097341</v>
      </c>
      <c r="M209">
        <f t="shared" si="18"/>
        <v>-2.3878626272097341</v>
      </c>
      <c r="N209" s="13">
        <f t="shared" si="19"/>
        <v>2.6825589067387582E-5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3.6589545625956581</v>
      </c>
      <c r="H210" s="10">
        <f t="shared" si="20"/>
        <v>-2.3517813609018305</v>
      </c>
      <c r="I210">
        <f t="shared" si="16"/>
        <v>-28.221376330821968</v>
      </c>
      <c r="K210">
        <f t="shared" si="17"/>
        <v>-2.3569921548937982</v>
      </c>
      <c r="M210">
        <f t="shared" si="18"/>
        <v>-2.3569921548937982</v>
      </c>
      <c r="N210" s="13">
        <f t="shared" si="19"/>
        <v>2.7152374026726326E-5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ref="G211:G274" si="22">$E$11*(D211/$E$12+1)</f>
        <v>3.6672405099899534</v>
      </c>
      <c r="H211" s="10">
        <f t="shared" si="20"/>
        <v>-2.3212428231488267</v>
      </c>
      <c r="I211">
        <f t="shared" si="16"/>
        <v>-27.854913877785918</v>
      </c>
      <c r="K211">
        <f t="shared" si="17"/>
        <v>-2.3264854459477173</v>
      </c>
      <c r="M211">
        <f t="shared" si="18"/>
        <v>-2.3264854459477173</v>
      </c>
      <c r="N211" s="13">
        <f t="shared" si="19"/>
        <v>2.7485093811448036E-5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si="22"/>
        <v>3.6755264573842488</v>
      </c>
      <c r="H212" s="10">
        <f t="shared" si="20"/>
        <v>-2.2910644482243101</v>
      </c>
      <c r="I212">
        <f t="shared" ref="I212:I275" si="23">H212*$E$6</f>
        <v>-27.492773378691723</v>
      </c>
      <c r="K212">
        <f t="shared" ref="K212:K275" si="24">($L$9/2)*$L$4*EXP(-$L$7*$O$6*(G212/$O$6-1))+($L$9/2)*$L$4*EXP(-$L$7*$O$6*(($H$4/$E$4)*G212/$O$6-1))+($L$9/2)*$L$4*EXP(-$L$7*$O$6*(SQRT(4/3+$H$11^2/4)*($H$4/$E$4)*G212/$O$6-1))+2*$L$4*EXP(-$L$7*$O$6*(($H$5/$E$4)*G212/$O$6-1))+16*$L$4*EXP(-$L$7*$O$6*($H$14*($H$4/$E$4)*G212/$O$6-1))-(($L$9/2)*$L$6*EXP(-$L$5*$O$6*(G212/$O$6-1))+($L$9/2)*$L$6*EXP(-$L$5*$O$6*(($H$4/$E$4)*G212/$O$6-1))+($L$9/2)*$L$6*EXP(-$L$5*$O$6*(SQRT(4/3+$H$11^2/4)*($H$4/$E$4)*G212/$O$6-1))+2*$L$6*EXP(-$L$5*$O$6*(($H$5/$E$4)*G212/$O$6-1))+16*$L$6*EXP(-$L$5*$O$6*($H$14*($H$5/$E$4)*G212/$O$6-1)))</f>
        <v>-2.2963392868593115</v>
      </c>
      <c r="M212">
        <f t="shared" ref="M212:M275" si="25">($L$9/2)*$O$4*EXP(-$O$8*$O$6*(G212/$O$6-1))+($L$9/2)*$O$4*EXP(-$O$8*$O$6*(($H$4/$E$4)*G212/$O$6-1))+($L$9/2)*$O$4*EXP(-$O$8*$O$6*(SQRT(4/3+$H$11^2/4)*($H$4/$E$4)*G212/$O$6-1))+2*$O$4*EXP(-$O$8*$O$6*(($H$5/$E$4)*G212/$O$6-1))+16*$O$4*EXP(-$O$8*$O$6*($H$14*($H$4/$E$4)*G212/$O$6-1))-(($L$9/2)*$O$7*EXP(-$O$5*$O$6*(G212/$O$6-1))+($L$9/2)*$O$7*EXP(-$O$5*$O$6*(($H$4/$E$4)*G212/$O$6-1))+($L$9/2)*$O$7*EXP(-$O$5*$O$6*(SQRT(4/3+$H$11^2/4)*($H$4/$E$4)*G212/$O$6-1))+2*$O$7*EXP(-$O$5*$O$6*(($H$5/$E$4)*G212/$O$6-1))+16*$O$7*EXP(-$O$5*$O$6*($H$14*($H$5/$E$4)*G212/$O$6-1)))</f>
        <v>-2.2963392868593115</v>
      </c>
      <c r="N212" s="13">
        <f t="shared" ref="N212:N275" si="26">(M212-H212)^2*O212</f>
        <v>2.7823922625303899E-5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3.6838124047785441</v>
      </c>
      <c r="H213" s="10">
        <f t="shared" ref="H213:H276" si="27">-(-$B$4)*(1+D213+$E$5*D213^3)*EXP(-D213)</f>
        <v>-2.2612430067213394</v>
      </c>
      <c r="I213">
        <f t="shared" si="23"/>
        <v>-27.134916080656073</v>
      </c>
      <c r="K213">
        <f t="shared" si="24"/>
        <v>-2.2665504569044166</v>
      </c>
      <c r="M213">
        <f t="shared" si="25"/>
        <v>-2.2665504569044166</v>
      </c>
      <c r="N213" s="13">
        <f t="shared" si="26"/>
        <v>2.8169027445846323E-5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3.6920983521728399</v>
      </c>
      <c r="H214" s="10">
        <f t="shared" si="27"/>
        <v>-2.231775264560441</v>
      </c>
      <c r="I214">
        <f t="shared" si="23"/>
        <v>-26.781303174725291</v>
      </c>
      <c r="K214">
        <f t="shared" si="24"/>
        <v>-2.2371157297042452</v>
      </c>
      <c r="M214">
        <f t="shared" si="25"/>
        <v>-2.2371157297042452</v>
      </c>
      <c r="N214" s="13">
        <f t="shared" si="26"/>
        <v>2.8520567952188285E-5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3.7003842995671352</v>
      </c>
      <c r="H215" s="10">
        <f t="shared" si="27"/>
        <v>-2.2026579844667964</v>
      </c>
      <c r="I215">
        <f t="shared" si="23"/>
        <v>-26.431895813601557</v>
      </c>
      <c r="K215">
        <f t="shared" si="24"/>
        <v>-2.2080318747202141</v>
      </c>
      <c r="M215">
        <f t="shared" si="25"/>
        <v>-2.2080318747202141</v>
      </c>
      <c r="N215" s="13">
        <f t="shared" si="26"/>
        <v>2.8878696455778005E-5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3.7086702469614305</v>
      </c>
      <c r="H216" s="10">
        <f t="shared" si="27"/>
        <v>-2.173887927386347</v>
      </c>
      <c r="I216">
        <f t="shared" si="23"/>
        <v>-26.086655128636163</v>
      </c>
      <c r="K216">
        <f t="shared" si="24"/>
        <v>-2.1792956586882886</v>
      </c>
      <c r="M216">
        <f t="shared" si="25"/>
        <v>-2.1792956586882886</v>
      </c>
      <c r="N216" s="13">
        <f t="shared" si="26"/>
        <v>2.9243557833999097E-5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3.7169561943557259</v>
      </c>
      <c r="H217" s="10">
        <f t="shared" si="27"/>
        <v>-2.1454618538428116</v>
      </c>
      <c r="I217">
        <f t="shared" si="23"/>
        <v>-25.74554224611374</v>
      </c>
      <c r="K217">
        <f t="shared" si="24"/>
        <v>-2.1509038469947734</v>
      </c>
      <c r="M217">
        <f t="shared" si="25"/>
        <v>-2.1509038469947734</v>
      </c>
      <c r="N217" s="13">
        <f t="shared" si="26"/>
        <v>2.9615289465999239E-5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3.7252421417500221</v>
      </c>
      <c r="H218" s="10">
        <f t="shared" si="27"/>
        <v>-2.1173765252375669</v>
      </c>
      <c r="I218">
        <f t="shared" si="23"/>
        <v>-25.408518302850801</v>
      </c>
      <c r="K218">
        <f t="shared" si="24"/>
        <v>-2.122853204995482</v>
      </c>
      <c r="M218">
        <f t="shared" si="25"/>
        <v>-2.122853204995482</v>
      </c>
      <c r="N218" s="13">
        <f t="shared" si="26"/>
        <v>2.999402117075704E-5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3.7335280891443174</v>
      </c>
      <c r="H219" s="10">
        <f t="shared" si="27"/>
        <v>-2.0896287050942806</v>
      </c>
      <c r="I219">
        <f t="shared" si="23"/>
        <v>-25.075544461131365</v>
      </c>
      <c r="K219">
        <f t="shared" si="24"/>
        <v>-2.0951404992800891</v>
      </c>
      <c r="M219">
        <f t="shared" si="25"/>
        <v>-2.0951404992800891</v>
      </c>
      <c r="N219" s="13">
        <f t="shared" si="26"/>
        <v>3.0379875146712319E-5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3.7418140365386128</v>
      </c>
      <c r="H220" s="10">
        <f t="shared" si="27"/>
        <v>-2.0622151602501182</v>
      </c>
      <c r="I220">
        <f t="shared" si="23"/>
        <v>-24.746581923001418</v>
      </c>
      <c r="K220">
        <f t="shared" si="24"/>
        <v>-2.0677624988834422</v>
      </c>
      <c r="M220">
        <f t="shared" si="25"/>
        <v>-2.0677624988834422</v>
      </c>
      <c r="N220" s="13">
        <f t="shared" si="26"/>
        <v>3.0772965912769171E-5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3.7500999839329081</v>
      </c>
      <c r="H221" s="10">
        <f t="shared" si="27"/>
        <v>-2.0351326619953012</v>
      </c>
      <c r="I221">
        <f t="shared" si="23"/>
        <v>-24.421591943943614</v>
      </c>
      <c r="K221">
        <f t="shared" si="24"/>
        <v>-2.0407159764456302</v>
      </c>
      <c r="M221">
        <f t="shared" si="25"/>
        <v>-2.0407159764456302</v>
      </c>
      <c r="N221" s="13">
        <f t="shared" si="26"/>
        <v>3.1173400251252648E-5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3.7583859313272034</v>
      </c>
      <c r="H222" s="10">
        <f t="shared" si="27"/>
        <v>-2.0083779871627394</v>
      </c>
      <c r="I222">
        <f t="shared" si="23"/>
        <v>-24.100535845952873</v>
      </c>
      <c r="K222">
        <f t="shared" si="24"/>
        <v>-2.0139977093223926</v>
      </c>
      <c r="M222">
        <f t="shared" si="25"/>
        <v>-2.0139977093223926</v>
      </c>
      <c r="N222" s="13">
        <f t="shared" si="26"/>
        <v>3.1581277151697549E-5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3.7666718787214992</v>
      </c>
      <c r="H223" s="10">
        <f t="shared" si="27"/>
        <v>-1.981947919169404</v>
      </c>
      <c r="I223">
        <f t="shared" si="23"/>
        <v>-23.78337503003285</v>
      </c>
      <c r="K223">
        <f t="shared" si="24"/>
        <v>-1.9876044806475843</v>
      </c>
      <c r="M223">
        <f t="shared" si="25"/>
        <v>-1.9876044806475843</v>
      </c>
      <c r="N223" s="13">
        <f t="shared" si="26"/>
        <v>3.1996687756433045E-5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3.7749578261157946</v>
      </c>
      <c r="H224" s="10">
        <f t="shared" si="27"/>
        <v>-1.9558392490110561</v>
      </c>
      <c r="I224">
        <f t="shared" si="23"/>
        <v>-23.470070988132672</v>
      </c>
      <c r="K224">
        <f t="shared" si="24"/>
        <v>-1.961533080349215</v>
      </c>
      <c r="M224">
        <f t="shared" si="25"/>
        <v>-1.961533080349215</v>
      </c>
      <c r="N224" s="13">
        <f t="shared" si="26"/>
        <v>3.2419715307400689E-5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3.7832437735100899</v>
      </c>
      <c r="H225" s="10">
        <f t="shared" si="27"/>
        <v>-1.9300487762119061</v>
      </c>
      <c r="I225">
        <f t="shared" si="23"/>
        <v>-23.160585314542871</v>
      </c>
      <c r="K225">
        <f t="shared" si="24"/>
        <v>-1.9357803061206205</v>
      </c>
      <c r="M225">
        <f t="shared" si="25"/>
        <v>-1.9357803061206205</v>
      </c>
      <c r="N225" s="13">
        <f t="shared" si="26"/>
        <v>3.2850435094487632E-5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3.7915297209043852</v>
      </c>
      <c r="H226" s="10">
        <f t="shared" si="27"/>
        <v>-1.9045733097307143</v>
      </c>
      <c r="I226">
        <f t="shared" si="23"/>
        <v>-22.854879716768572</v>
      </c>
      <c r="K226">
        <f t="shared" si="24"/>
        <v>-1.9103429643482595</v>
      </c>
      <c r="M226">
        <f t="shared" si="25"/>
        <v>-1.9103429643482595</v>
      </c>
      <c r="N226" s="13">
        <f t="shared" si="26"/>
        <v>3.3288914405760587E-5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3.7998156682986806</v>
      </c>
      <c r="H227" s="10">
        <f t="shared" si="27"/>
        <v>-1.8794096688248227</v>
      </c>
      <c r="I227">
        <f t="shared" si="23"/>
        <v>-22.552916025897872</v>
      </c>
      <c r="K227">
        <f t="shared" si="24"/>
        <v>-1.8852178709975504</v>
      </c>
      <c r="M227">
        <f t="shared" si="25"/>
        <v>-1.8852178709975504</v>
      </c>
      <c r="N227" s="13">
        <f t="shared" si="26"/>
        <v>3.3735212479278843E-5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3.8081016156929763</v>
      </c>
      <c r="H228" s="10">
        <f t="shared" si="27"/>
        <v>-1.8545546838735307</v>
      </c>
      <c r="I228">
        <f t="shared" si="23"/>
        <v>-22.25465620648237</v>
      </c>
      <c r="K228">
        <f t="shared" si="24"/>
        <v>-1.8604018524581714</v>
      </c>
      <c r="M228">
        <f t="shared" si="25"/>
        <v>-1.8604018524581714</v>
      </c>
      <c r="N228" s="13">
        <f t="shared" si="26"/>
        <v>3.418938045720828E-5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3.8163875630872721</v>
      </c>
      <c r="H229" s="10">
        <f t="shared" si="27"/>
        <v>-1.8300051971622158</v>
      </c>
      <c r="I229">
        <f t="shared" si="23"/>
        <v>-21.960062365946591</v>
      </c>
      <c r="K229">
        <f t="shared" si="24"/>
        <v>-1.8358917463501649</v>
      </c>
      <c r="M229">
        <f t="shared" si="25"/>
        <v>-1.8358917463501649</v>
      </c>
      <c r="N229" s="13">
        <f t="shared" si="26"/>
        <v>3.4651461342145093E-5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3.8246735104815675</v>
      </c>
      <c r="H230" s="10">
        <f t="shared" si="27"/>
        <v>-1.8057580636285255</v>
      </c>
      <c r="I230">
        <f t="shared" si="23"/>
        <v>-21.669096763542306</v>
      </c>
      <c r="K230">
        <f t="shared" si="24"/>
        <v>-1.8116844022921663</v>
      </c>
      <c r="M230">
        <f t="shared" si="25"/>
        <v>-1.8116844022921663</v>
      </c>
      <c r="N230" s="13">
        <f t="shared" si="26"/>
        <v>3.5121489956163638E-5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3.8329594578758628</v>
      </c>
      <c r="H231" s="10">
        <f t="shared" si="27"/>
        <v>-1.7818101515719658</v>
      </c>
      <c r="I231">
        <f t="shared" si="23"/>
        <v>-21.381721818863589</v>
      </c>
      <c r="K231">
        <f t="shared" si="24"/>
        <v>-1.7877766826330097</v>
      </c>
      <c r="M231">
        <f t="shared" si="25"/>
        <v>-1.7877766826330097</v>
      </c>
      <c r="N231" s="13">
        <f t="shared" si="26"/>
        <v>3.5599492902402185E-5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3.8412454052701577</v>
      </c>
      <c r="H232" s="10">
        <f t="shared" si="27"/>
        <v>-1.7581583433281243</v>
      </c>
      <c r="I232">
        <f t="shared" si="23"/>
        <v>-21.097900119937492</v>
      </c>
      <c r="K232">
        <f t="shared" si="24"/>
        <v>-1.7641654631479984</v>
      </c>
      <c r="M232">
        <f t="shared" si="25"/>
        <v>-1.7641654631479984</v>
      </c>
      <c r="N232" s="13">
        <f t="shared" si="26"/>
        <v>3.6085488530324461E-5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3.8495313526644535</v>
      </c>
      <c r="H233" s="10">
        <f t="shared" si="27"/>
        <v>-1.7347995359087689</v>
      </c>
      <c r="I233">
        <f t="shared" si="23"/>
        <v>-20.817594430905228</v>
      </c>
      <c r="K233">
        <f t="shared" si="24"/>
        <v>-1.7408476337009631</v>
      </c>
      <c r="M233">
        <f t="shared" si="25"/>
        <v>-1.7408476337009631</v>
      </c>
      <c r="N233" s="13">
        <f t="shared" si="26"/>
        <v>3.657948690394404E-5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3.8578173000587492</v>
      </c>
      <c r="H234" s="10">
        <f t="shared" si="27"/>
        <v>-1.7117306416090001</v>
      </c>
      <c r="I234">
        <f t="shared" si="23"/>
        <v>-20.540767699308002</v>
      </c>
      <c r="K234">
        <f t="shared" si="24"/>
        <v>-1.7178200988733561</v>
      </c>
      <c r="M234">
        <f t="shared" si="25"/>
        <v>-1.7178200988733561</v>
      </c>
      <c r="N234" s="13">
        <f t="shared" si="26"/>
        <v>3.7081489774417406E-5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3.8661032474530446</v>
      </c>
      <c r="H235" s="10">
        <f t="shared" si="27"/>
        <v>-1.6889485885826061</v>
      </c>
      <c r="I235">
        <f t="shared" si="23"/>
        <v>-20.267383062991271</v>
      </c>
      <c r="K235">
        <f t="shared" si="24"/>
        <v>-1.6950797785614173</v>
      </c>
      <c r="M235">
        <f t="shared" si="25"/>
        <v>-1.6950797785614173</v>
      </c>
      <c r="N235" s="13">
        <f t="shared" si="26"/>
        <v>3.7591490556275322E-5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3.8743891948473399</v>
      </c>
      <c r="H236" s="10">
        <f t="shared" si="27"/>
        <v>-1.6664503213867368</v>
      </c>
      <c r="I236">
        <f t="shared" si="23"/>
        <v>-19.99740385664084</v>
      </c>
      <c r="K236">
        <f t="shared" si="24"/>
        <v>-1.6726236085425721</v>
      </c>
      <c r="M236">
        <f t="shared" si="25"/>
        <v>-1.6726236085425721</v>
      </c>
      <c r="N236" s="13">
        <f t="shared" si="26"/>
        <v>3.8109474308401288E-5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3.8826751422416357</v>
      </c>
      <c r="H237" s="10">
        <f t="shared" si="27"/>
        <v>-1.6442328014969758</v>
      </c>
      <c r="I237">
        <f t="shared" si="23"/>
        <v>-19.730793617963709</v>
      </c>
      <c r="K237">
        <f t="shared" si="24"/>
        <v>-1.6504485410120937</v>
      </c>
      <c r="M237">
        <f t="shared" si="25"/>
        <v>-1.6504485410120937</v>
      </c>
      <c r="N237" s="13">
        <f t="shared" si="26"/>
        <v>3.8635417719797993E-5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3.890961089635931</v>
      </c>
      <c r="H238" s="10">
        <f t="shared" si="27"/>
        <v>-1.6222930077938515</v>
      </c>
      <c r="I238">
        <f t="shared" si="23"/>
        <v>-19.467516093526218</v>
      </c>
      <c r="K238">
        <f t="shared" si="24"/>
        <v>-1.6285515450910522</v>
      </c>
      <c r="M238">
        <f t="shared" si="25"/>
        <v>-1.6285515450910522</v>
      </c>
      <c r="N238" s="13">
        <f t="shared" si="26"/>
        <v>3.9169289100451068E-5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3.8992470370302263</v>
      </c>
      <c r="H239" s="10">
        <f t="shared" si="27"/>
        <v>-1.6006279370218051</v>
      </c>
      <c r="I239">
        <f t="shared" si="23"/>
        <v>-19.20753524426166</v>
      </c>
      <c r="K239">
        <f t="shared" si="24"/>
        <v>-1.6069296073065489</v>
      </c>
      <c r="M239">
        <f t="shared" si="25"/>
        <v>-1.6069296073065489</v>
      </c>
      <c r="N239" s="13">
        <f t="shared" si="26"/>
        <v>3.9711048377623271E-5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3.9075329844245217</v>
      </c>
      <c r="H240" s="10">
        <f t="shared" si="27"/>
        <v>-1.5792346042215966</v>
      </c>
      <c r="I240">
        <f t="shared" si="23"/>
        <v>-18.950815250659158</v>
      </c>
      <c r="K240">
        <f t="shared" si="24"/>
        <v>-1.5855797320452032</v>
      </c>
      <c r="M240">
        <f t="shared" si="25"/>
        <v>-1.5855797320452032</v>
      </c>
      <c r="N240" s="13">
        <f t="shared" si="26"/>
        <v>4.0260647097907048E-5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3.915818931818817</v>
      </c>
      <c r="H241" s="10">
        <f t="shared" si="27"/>
        <v>-1.558110043137096</v>
      </c>
      <c r="I241">
        <f t="shared" si="23"/>
        <v>-18.697320517645153</v>
      </c>
      <c r="K241">
        <f t="shared" si="24"/>
        <v>-1.5644989419808291</v>
      </c>
      <c r="M241">
        <f t="shared" si="25"/>
        <v>-1.5644989419808291</v>
      </c>
      <c r="N241" s="13">
        <f t="shared" si="26"/>
        <v>4.0818028435453625E-5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3.9241048792131128</v>
      </c>
      <c r="H242" s="10">
        <f t="shared" si="27"/>
        <v>-1.5372513065973878</v>
      </c>
      <c r="I242">
        <f t="shared" si="23"/>
        <v>-18.447015679168654</v>
      </c>
      <c r="K242">
        <f t="shared" si="24"/>
        <v>-1.5436842784771856</v>
      </c>
      <c r="M242">
        <f t="shared" si="25"/>
        <v>-1.5436842784771856</v>
      </c>
      <c r="N242" s="13">
        <f t="shared" si="26"/>
        <v>4.1383127206268522E-5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3.9323908266074081</v>
      </c>
      <c r="H243" s="10">
        <f t="shared" si="27"/>
        <v>-1.5166554668750678</v>
      </c>
      <c r="I243">
        <f t="shared" si="23"/>
        <v>-18.199865602500815</v>
      </c>
      <c r="K243">
        <f t="shared" si="24"/>
        <v>-1.5231328019667221</v>
      </c>
      <c r="M243">
        <f t="shared" si="25"/>
        <v>-1.5231328019667221</v>
      </c>
      <c r="N243" s="13">
        <f t="shared" si="26"/>
        <v>4.1955869889575805E-5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3.9406767740017035</v>
      </c>
      <c r="H244" s="10">
        <f t="shared" si="27"/>
        <v>-1.4963196160216137</v>
      </c>
      <c r="I244">
        <f t="shared" si="23"/>
        <v>-17.955835392259363</v>
      </c>
      <c r="K244">
        <f t="shared" si="24"/>
        <v>-1.5028415923061056</v>
      </c>
      <c r="M244">
        <f t="shared" si="25"/>
        <v>-1.5028415923061056</v>
      </c>
      <c r="N244" s="13">
        <f t="shared" si="26"/>
        <v>4.2536174655474966E-5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3.9489627213959988</v>
      </c>
      <c r="H245" s="10">
        <f t="shared" si="27"/>
        <v>-1.4762408661806525</v>
      </c>
      <c r="I245">
        <f t="shared" si="23"/>
        <v>-17.714890394167831</v>
      </c>
      <c r="K245">
        <f t="shared" si="24"/>
        <v>-1.4828077491094283</v>
      </c>
      <c r="M245">
        <f t="shared" si="25"/>
        <v>-1.4828077491094283</v>
      </c>
      <c r="N245" s="13">
        <f t="shared" si="26"/>
        <v>4.3123951400245966E-5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3.9572486687902941</v>
      </c>
      <c r="H246" s="10">
        <f t="shared" si="27"/>
        <v>-1.4564163498799447</v>
      </c>
      <c r="I246">
        <f t="shared" si="23"/>
        <v>-17.476996198559338</v>
      </c>
      <c r="K246">
        <f t="shared" si="24"/>
        <v>-1.4630283920598219</v>
      </c>
      <c r="M246">
        <f t="shared" si="25"/>
        <v>-1.4630283920598219</v>
      </c>
      <c r="N246" s="13">
        <f t="shared" si="26"/>
        <v>4.3719101788475353E-5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3.9655346161845899</v>
      </c>
      <c r="H247" s="10">
        <f t="shared" si="27"/>
        <v>-1.4368432203028583</v>
      </c>
      <c r="I247">
        <f t="shared" si="23"/>
        <v>-17.242118643634299</v>
      </c>
      <c r="K247">
        <f t="shared" si="24"/>
        <v>-1.4435006612003187</v>
      </c>
      <c r="M247">
        <f t="shared" si="25"/>
        <v>-1.4435006612003187</v>
      </c>
      <c r="N247" s="13">
        <f t="shared" si="26"/>
        <v>4.4321519303179049E-5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3.9738205635788852</v>
      </c>
      <c r="H248" s="10">
        <f t="shared" si="27"/>
        <v>-1.4175186515401086</v>
      </c>
      <c r="I248">
        <f t="shared" si="23"/>
        <v>-17.010223818481304</v>
      </c>
      <c r="K248">
        <f t="shared" si="24"/>
        <v>-1.424221717204655</v>
      </c>
      <c r="M248">
        <f t="shared" si="25"/>
        <v>-1.424221717204655</v>
      </c>
      <c r="N248" s="13">
        <f t="shared" si="26"/>
        <v>4.4931089303220472E-5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3.9821065109731806</v>
      </c>
      <c r="H249" s="10">
        <f t="shared" si="27"/>
        <v>-1.3984398388224886</v>
      </c>
      <c r="I249">
        <f t="shared" si="23"/>
        <v>-16.781278065869863</v>
      </c>
      <c r="K249">
        <f t="shared" si="24"/>
        <v>-1.4051887416287694</v>
      </c>
      <c r="M249">
        <f t="shared" si="25"/>
        <v>-1.4051887416287694</v>
      </c>
      <c r="N249" s="13">
        <f t="shared" si="26"/>
        <v>4.5547689088625139E-5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3.9903924583674759</v>
      </c>
      <c r="H250" s="10">
        <f t="shared" si="27"/>
        <v>-1.3796039987353028</v>
      </c>
      <c r="I250">
        <f t="shared" si="23"/>
        <v>-16.555247984823634</v>
      </c>
      <c r="K250">
        <f t="shared" si="24"/>
        <v>-1.3863989371437133</v>
      </c>
      <c r="M250">
        <f t="shared" si="25"/>
        <v>-1.3863989371437133</v>
      </c>
      <c r="N250" s="13">
        <f t="shared" si="26"/>
        <v>4.617118797409222E-5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3.9986784057617712</v>
      </c>
      <c r="H251" s="10">
        <f t="shared" si="27"/>
        <v>-1.3610083694152015</v>
      </c>
      <c r="I251">
        <f t="shared" si="23"/>
        <v>-16.332100432982418</v>
      </c>
      <c r="K251">
        <f t="shared" si="24"/>
        <v>-1.3678495277506129</v>
      </c>
      <c r="M251">
        <f t="shared" si="25"/>
        <v>-1.3678495277506129</v>
      </c>
      <c r="N251" s="13">
        <f t="shared" si="26"/>
        <v>4.6801447370167836E-5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4.006964353156067</v>
      </c>
      <c r="H252" s="10">
        <f t="shared" si="27"/>
        <v>-1.3426502107300737</v>
      </c>
      <c r="I252">
        <f t="shared" si="23"/>
        <v>-16.111802528760883</v>
      </c>
      <c r="K252">
        <f t="shared" si="24"/>
        <v>-1.349537758978395</v>
      </c>
      <c r="M252">
        <f t="shared" si="25"/>
        <v>-1.349537758978395</v>
      </c>
      <c r="N252" s="13">
        <f t="shared" si="26"/>
        <v>4.743832087295344E-5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4.0152503005503624</v>
      </c>
      <c r="H253" s="10">
        <f t="shared" si="27"/>
        <v>-1.3245268044426568</v>
      </c>
      <c r="I253">
        <f t="shared" si="23"/>
        <v>-15.894321653311881</v>
      </c>
      <c r="K253">
        <f t="shared" si="24"/>
        <v>-1.3314608980648712</v>
      </c>
      <c r="M253">
        <f t="shared" si="25"/>
        <v>-1.3314608980648712</v>
      </c>
      <c r="N253" s="13">
        <f t="shared" si="26"/>
        <v>4.8081654361634711E-5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4.0235362479446577</v>
      </c>
      <c r="H254" s="10">
        <f t="shared" si="27"/>
        <v>-1.3066354543584733</v>
      </c>
      <c r="I254">
        <f t="shared" si="23"/>
        <v>-15.679625452301678</v>
      </c>
      <c r="K254">
        <f t="shared" si="24"/>
        <v>-1.3136162341218318</v>
      </c>
      <c r="M254">
        <f t="shared" si="25"/>
        <v>-1.3136162341218318</v>
      </c>
      <c r="N254" s="13">
        <f t="shared" si="26"/>
        <v>4.8731286104516053E-5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4.031822195338953</v>
      </c>
      <c r="H255" s="10">
        <f t="shared" si="27"/>
        <v>-1.2889734864587172</v>
      </c>
      <c r="I255">
        <f t="shared" si="23"/>
        <v>-15.467681837504607</v>
      </c>
      <c r="K255">
        <f t="shared" si="24"/>
        <v>-1.2960010782847295</v>
      </c>
      <c r="M255">
        <f t="shared" si="25"/>
        <v>-1.2960010782847295</v>
      </c>
      <c r="N255" s="13">
        <f t="shared" si="26"/>
        <v>4.9387046873035089E-5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4.0401081427332484</v>
      </c>
      <c r="H256" s="10">
        <f t="shared" si="27"/>
        <v>-1.2715382490186626</v>
      </c>
      <c r="I256">
        <f t="shared" si="23"/>
        <v>-15.258458988223952</v>
      </c>
      <c r="K256">
        <f t="shared" si="24"/>
        <v>-1.2786127638475522</v>
      </c>
      <c r="M256">
        <f t="shared" si="25"/>
        <v>-1.2786127638475522</v>
      </c>
      <c r="N256" s="13">
        <f t="shared" si="26"/>
        <v>5.0048760064178058E-5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4.0483940901275437</v>
      </c>
      <c r="H257" s="10">
        <f t="shared" si="27"/>
        <v>-1.2543271127121687</v>
      </c>
      <c r="I257">
        <f t="shared" si="23"/>
        <v>-15.051925352546025</v>
      </c>
      <c r="K257">
        <f t="shared" si="24"/>
        <v>-1.2614486463834267</v>
      </c>
      <c r="M257">
        <f t="shared" si="25"/>
        <v>-1.2614486463834267</v>
      </c>
      <c r="N257" s="13">
        <f t="shared" si="26"/>
        <v>5.0716241830861543E-5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4.056680037521839</v>
      </c>
      <c r="H258" s="10">
        <f t="shared" si="27"/>
        <v>-1.2373374707028251</v>
      </c>
      <c r="I258">
        <f t="shared" si="23"/>
        <v>-14.8480496484339</v>
      </c>
      <c r="K258">
        <f t="shared" si="24"/>
        <v>-1.2445061038515226</v>
      </c>
      <c r="M258">
        <f t="shared" si="25"/>
        <v>-1.2445061038515226</v>
      </c>
      <c r="N258" s="13">
        <f t="shared" si="26"/>
        <v>5.1389301220605119E-5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4.0649659849161353</v>
      </c>
      <c r="H259" s="10">
        <f t="shared" si="27"/>
        <v>-1.2205667387222749</v>
      </c>
      <c r="I259">
        <f t="shared" si="23"/>
        <v>-14.646800864667298</v>
      </c>
      <c r="K259">
        <f t="shared" si="24"/>
        <v>-1.2277825366907567</v>
      </c>
      <c r="M259">
        <f t="shared" si="25"/>
        <v>-1.2277825366907567</v>
      </c>
      <c r="N259" s="13">
        <f t="shared" si="26"/>
        <v>5.206774032194474E-5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4.0732519323104306</v>
      </c>
      <c r="H260" s="10">
        <f t="shared" si="27"/>
        <v>-1.2040123551362227</v>
      </c>
      <c r="I260">
        <f t="shared" si="23"/>
        <v>-14.448148261634673</v>
      </c>
      <c r="K260">
        <f t="shared" si="24"/>
        <v>-1.2112753679008426</v>
      </c>
      <c r="M260">
        <f t="shared" si="25"/>
        <v>-1.2112753679008426</v>
      </c>
      <c r="N260" s="13">
        <f t="shared" si="26"/>
        <v>5.2751354419030511E-5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4.0815378797047259</v>
      </c>
      <c r="H261" s="10">
        <f t="shared" si="27"/>
        <v>-1.1876717809986255</v>
      </c>
      <c r="I261">
        <f t="shared" si="23"/>
        <v>-14.252061371983505</v>
      </c>
      <c r="K261">
        <f t="shared" si="24"/>
        <v>-1.1949820431111446</v>
      </c>
      <c r="M261">
        <f t="shared" si="25"/>
        <v>-1.1949820431111446</v>
      </c>
      <c r="N261" s="13">
        <f t="shared" si="26"/>
        <v>5.3439932153733272E-5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4.0898238270990213</v>
      </c>
      <c r="H262" s="10">
        <f t="shared" si="27"/>
        <v>-1.1715425000945516</v>
      </c>
      <c r="I262">
        <f t="shared" si="23"/>
        <v>-14.05851000113462</v>
      </c>
      <c r="K262">
        <f t="shared" si="24"/>
        <v>-1.1789000306378368</v>
      </c>
      <c r="M262">
        <f t="shared" si="25"/>
        <v>-1.1789000306378368</v>
      </c>
      <c r="N262" s="13">
        <f t="shared" si="26"/>
        <v>5.4133255695373727E-5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4.0981097744933166</v>
      </c>
      <c r="H263" s="10">
        <f t="shared" si="27"/>
        <v>-1.1556220189721662</v>
      </c>
      <c r="I263">
        <f t="shared" si="23"/>
        <v>-13.867464227665995</v>
      </c>
      <c r="K263">
        <f t="shared" si="24"/>
        <v>-1.1630268215298361</v>
      </c>
      <c r="M263">
        <f t="shared" si="25"/>
        <v>-1.1630268215298361</v>
      </c>
      <c r="N263" s="13">
        <f t="shared" si="26"/>
        <v>5.4831100918073849E-5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4.1063957218876119</v>
      </c>
      <c r="H264" s="10">
        <f t="shared" si="27"/>
        <v>-1.1399078669642955</v>
      </c>
      <c r="I264">
        <f t="shared" si="23"/>
        <v>-13.678894403571546</v>
      </c>
      <c r="K264">
        <f t="shared" si="24"/>
        <v>-1.1473599296039334</v>
      </c>
      <c r="M264">
        <f t="shared" si="25"/>
        <v>-1.1473599296039334</v>
      </c>
      <c r="N264" s="13">
        <f t="shared" si="26"/>
        <v>5.5533237585087514E-5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4.1146816692819073</v>
      </c>
      <c r="H265" s="10">
        <f t="shared" si="27"/>
        <v>-1.1243975962000052</v>
      </c>
      <c r="I265">
        <f t="shared" si="23"/>
        <v>-13.492771154400064</v>
      </c>
      <c r="K265">
        <f t="shared" si="24"/>
        <v>-1.1318968914695839</v>
      </c>
      <c r="M265">
        <f t="shared" si="25"/>
        <v>-1.1318968914695839</v>
      </c>
      <c r="N265" s="13">
        <f t="shared" si="26"/>
        <v>5.6239429540325612E-5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4.1229676166762035</v>
      </c>
      <c r="H266" s="10">
        <f t="shared" si="27"/>
        <v>-1.1090887816066135</v>
      </c>
      <c r="I266">
        <f t="shared" si="23"/>
        <v>-13.309065379279362</v>
      </c>
      <c r="K266">
        <f t="shared" si="24"/>
        <v>-1.1166352665437531</v>
      </c>
      <c r="M266">
        <f t="shared" si="25"/>
        <v>-1.1166352665437531</v>
      </c>
      <c r="N266" s="13">
        <f t="shared" si="26"/>
        <v>5.6949434906474996E-5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4.1312535640704988</v>
      </c>
      <c r="H267" s="10">
        <f t="shared" si="27"/>
        <v>-1.0939790209025413</v>
      </c>
      <c r="I267">
        <f t="shared" si="23"/>
        <v>-13.127748250830496</v>
      </c>
      <c r="K267">
        <f t="shared" si="24"/>
        <v>-1.1015726370562553</v>
      </c>
      <c r="M267">
        <f t="shared" si="25"/>
        <v>-1.1015726370562553</v>
      </c>
      <c r="N267" s="13">
        <f t="shared" si="26"/>
        <v>5.7663006289946374E-5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4.1395395114647942</v>
      </c>
      <c r="H268" s="10">
        <f t="shared" si="27"/>
        <v>-1.0790659345813951</v>
      </c>
      <c r="I268">
        <f t="shared" si="23"/>
        <v>-12.94879121497674</v>
      </c>
      <c r="K268">
        <f t="shared" si="24"/>
        <v>-1.0867066080459375</v>
      </c>
      <c r="M268">
        <f t="shared" si="25"/>
        <v>-1.0867066080459375</v>
      </c>
      <c r="N268" s="13">
        <f t="shared" si="26"/>
        <v>5.8379890991763074E-5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4.1478254588590895</v>
      </c>
      <c r="H269" s="10">
        <f t="shared" si="27"/>
        <v>-1.064347165887664</v>
      </c>
      <c r="I269">
        <f t="shared" si="23"/>
        <v>-12.772165990651967</v>
      </c>
      <c r="K269">
        <f t="shared" si="24"/>
        <v>-1.0720348073481278</v>
      </c>
      <c r="M269">
        <f t="shared" si="25"/>
        <v>-1.0720348073481278</v>
      </c>
      <c r="N269" s="13">
        <f t="shared" si="26"/>
        <v>5.9099831224642859E-5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4.1561114062533848</v>
      </c>
      <c r="H270" s="10">
        <f t="shared" si="27"/>
        <v>-1.0498203807843944</v>
      </c>
      <c r="I270">
        <f t="shared" si="23"/>
        <v>-12.597844569412732</v>
      </c>
      <c r="K270">
        <f t="shared" si="24"/>
        <v>-1.0575548855736991</v>
      </c>
      <c r="M270">
        <f t="shared" si="25"/>
        <v>-1.0575548855736991</v>
      </c>
      <c r="N270" s="13">
        <f t="shared" si="26"/>
        <v>5.9822564335777467E-5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4.1643973536476802</v>
      </c>
      <c r="H271" s="10">
        <f t="shared" si="27"/>
        <v>-1.0354832679131951</v>
      </c>
      <c r="I271">
        <f t="shared" si="23"/>
        <v>-12.425799214958342</v>
      </c>
      <c r="K271">
        <f t="shared" si="24"/>
        <v>-1.0432645160801004</v>
      </c>
      <c r="M271">
        <f t="shared" si="25"/>
        <v>-1.0432645160801004</v>
      </c>
      <c r="N271" s="13">
        <f t="shared" si="26"/>
        <v>6.0547823034966868E-5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4.1726833010419755</v>
      </c>
      <c r="H272" s="10">
        <f t="shared" si="27"/>
        <v>-1.021333538546924</v>
      </c>
      <c r="I272">
        <f t="shared" si="23"/>
        <v>-12.256002462563089</v>
      </c>
      <c r="K272">
        <f t="shared" si="24"/>
        <v>-1.0291613949347127</v>
      </c>
      <c r="M272">
        <f t="shared" si="25"/>
        <v>-1.0291613949347127</v>
      </c>
      <c r="N272" s="13">
        <f t="shared" si="26"/>
        <v>6.1275335627844539E-5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4.1809692484362717</v>
      </c>
      <c r="H273" s="10">
        <f t="shared" si="27"/>
        <v>-1.0073689265353758</v>
      </c>
      <c r="I273">
        <f t="shared" si="23"/>
        <v>-12.088427118424509</v>
      </c>
      <c r="K273">
        <f t="shared" si="24"/>
        <v>-1.0152432408708474</v>
      </c>
      <c r="M273">
        <f t="shared" si="25"/>
        <v>-1.0152432408708474</v>
      </c>
      <c r="N273" s="13">
        <f t="shared" si="26"/>
        <v>6.2004826253813359E-5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4.189255195830567</v>
      </c>
      <c r="H274" s="10">
        <f t="shared" si="27"/>
        <v>-0.9935871882443017</v>
      </c>
      <c r="I274">
        <f t="shared" si="23"/>
        <v>-11.92304625893162</v>
      </c>
      <c r="K274">
        <f t="shared" si="24"/>
        <v>-1.0015077952367415</v>
      </c>
      <c r="M274">
        <f t="shared" si="25"/>
        <v>-1.0015077952367415</v>
      </c>
      <c r="N274" s="13">
        <f t="shared" si="26"/>
        <v>6.2736015128686149E-5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ref="G275:G338" si="29">$E$11*(D275/$E$12+1)</f>
        <v>4.1975411432248624</v>
      </c>
      <c r="H275" s="10">
        <f t="shared" si="27"/>
        <v>-0.97998610248805762</v>
      </c>
      <c r="I275">
        <f t="shared" si="23"/>
        <v>-11.759833229856692</v>
      </c>
      <c r="K275">
        <f t="shared" si="24"/>
        <v>-0.98795282193780176</v>
      </c>
      <c r="M275">
        <f t="shared" si="25"/>
        <v>-0.98795282193780176</v>
      </c>
      <c r="N275" s="13">
        <f t="shared" si="26"/>
        <v>6.3468618790931604E-5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si="29"/>
        <v>4.2058270906191577</v>
      </c>
      <c r="H276" s="10">
        <f t="shared" si="27"/>
        <v>-0.96656347045619595</v>
      </c>
      <c r="I276">
        <f t="shared" ref="I276:I339" si="30">H276*$E$6</f>
        <v>-11.598761645474351</v>
      </c>
      <c r="K276">
        <f t="shared" ref="K276:K339" si="31">($L$9/2)*$L$4*EXP(-$L$7*$O$6*(G276/$O$6-1))+($L$9/2)*$L$4*EXP(-$L$7*$O$6*(($H$4/$E$4)*G276/$O$6-1))+($L$9/2)*$L$4*EXP(-$L$7*$O$6*(SQRT(4/3+$H$11^2/4)*($H$4/$E$4)*G276/$O$6-1))+2*$L$4*EXP(-$L$7*$O$6*(($H$5/$E$4)*G276/$O$6-1))+16*$L$4*EXP(-$L$7*$O$6*($H$14*($H$4/$E$4)*G276/$O$6-1))-(($L$9/2)*$L$6*EXP(-$L$5*$O$6*(G276/$O$6-1))+($L$9/2)*$L$6*EXP(-$L$5*$O$6*(($H$4/$E$4)*G276/$O$6-1))+($L$9/2)*$L$6*EXP(-$L$5*$O$6*(SQRT(4/3+$H$11^2/4)*($H$4/$E$4)*G276/$O$6-1))+2*$L$6*EXP(-$L$5*$O$6*(($H$5/$E$4)*G276/$O$6-1))+16*$L$6*EXP(-$L$5*$O$6*($H$14*($H$5/$E$4)*G276/$O$6-1)))</f>
        <v>-0.9745761073724728</v>
      </c>
      <c r="M276">
        <f t="shared" ref="M276:M339" si="32">($L$9/2)*$O$4*EXP(-$O$8*$O$6*(G276/$O$6-1))+($L$9/2)*$O$4*EXP(-$O$8*$O$6*(($H$4/$E$4)*G276/$O$6-1))+($L$9/2)*$O$4*EXP(-$O$8*$O$6*(SQRT(4/3+$H$11^2/4)*($H$4/$E$4)*G276/$O$6-1))+2*$O$4*EXP(-$O$8*$O$6*(($H$5/$E$4)*G276/$O$6-1))+16*$O$4*EXP(-$O$8*$O$6*($H$14*($H$4/$E$4)*G276/$O$6-1))-(($L$9/2)*$O$7*EXP(-$O$5*$O$6*(G276/$O$6-1))+($L$9/2)*$O$7*EXP(-$O$5*$O$6*(($H$4/$E$4)*G276/$O$6-1))+($L$9/2)*$O$7*EXP(-$O$5*$O$6*(SQRT(4/3+$H$11^2/4)*($H$4/$E$4)*G276/$O$6-1))+2*$O$7*EXP(-$O$5*$O$6*(($H$5/$E$4)*G276/$O$6-1))+16*$O$7*EXP(-$O$5*$O$6*($H$14*($H$5/$E$4)*G276/$O$6-1)))</f>
        <v>-0.9745761073724728</v>
      </c>
      <c r="N276" s="13">
        <f t="shared" ref="N276:N339" si="33">(M276-H276)^2*O276</f>
        <v>6.4202350352082584E-5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4.2141130380134539</v>
      </c>
      <c r="H277" s="10">
        <f t="shared" ref="H277:H340" si="34">-(-$B$4)*(1+D277+$E$5*D277^3)*EXP(-D277)</f>
        <v>-0.95331711563426635</v>
      </c>
      <c r="I277">
        <f t="shared" si="30"/>
        <v>-11.439805387611196</v>
      </c>
      <c r="K277">
        <f t="shared" si="31"/>
        <v>-0.96137546036195665</v>
      </c>
      <c r="M277">
        <f t="shared" si="32"/>
        <v>-0.96137546036195665</v>
      </c>
      <c r="N277" s="13">
        <f t="shared" si="33"/>
        <v>6.4936919750293928E-5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4.2223989854077528</v>
      </c>
      <c r="H278" s="10">
        <f t="shared" si="34"/>
        <v>-0.94024488371912374</v>
      </c>
      <c r="I278">
        <f t="shared" si="30"/>
        <v>-11.282938604629486</v>
      </c>
      <c r="K278">
        <f t="shared" si="31"/>
        <v>-0.94834871207411353</v>
      </c>
      <c r="M278">
        <f t="shared" si="32"/>
        <v>-0.94834871207411353</v>
      </c>
      <c r="N278" s="13">
        <f t="shared" si="33"/>
        <v>6.5672034007136602E-5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4.2306849328020446</v>
      </c>
      <c r="H279" s="10">
        <f t="shared" si="34"/>
        <v>-0.92734464252903293</v>
      </c>
      <c r="I279">
        <f t="shared" si="30"/>
        <v>-11.128135710348396</v>
      </c>
      <c r="K279">
        <f t="shared" si="31"/>
        <v>-0.93549371594179909</v>
      </c>
      <c r="M279">
        <f t="shared" si="32"/>
        <v>-0.93549371594179909</v>
      </c>
      <c r="N279" s="13">
        <f t="shared" si="33"/>
        <v>6.6407397486652333E-5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4.2389708801963399</v>
      </c>
      <c r="H280" s="10">
        <f t="shared" si="34"/>
        <v>-0.91461428190870797</v>
      </c>
      <c r="I280">
        <f t="shared" si="30"/>
        <v>-10.975371382904495</v>
      </c>
      <c r="K280">
        <f t="shared" si="31"/>
        <v>-0.92280834757583707</v>
      </c>
      <c r="M280">
        <f t="shared" si="32"/>
        <v>-0.92280834757583707</v>
      </c>
      <c r="N280" s="13">
        <f t="shared" si="33"/>
        <v>6.71427121572239E-5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4.2472568275906353</v>
      </c>
      <c r="H281" s="10">
        <f t="shared" si="34"/>
        <v>-0.90205171362975822</v>
      </c>
      <c r="I281">
        <f t="shared" si="30"/>
        <v>-10.824620563557099</v>
      </c>
      <c r="K281">
        <f t="shared" si="31"/>
        <v>-0.91029050467304662</v>
      </c>
      <c r="M281">
        <f t="shared" si="32"/>
        <v>-0.91029050467304662</v>
      </c>
      <c r="N281" s="13">
        <f t="shared" si="33"/>
        <v>6.7877677854969096E-5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4.2555427749849342</v>
      </c>
      <c r="H282" s="10">
        <f t="shared" si="34"/>
        <v>-0.88965487128655429</v>
      </c>
      <c r="I282">
        <f t="shared" si="30"/>
        <v>-10.675858455438652</v>
      </c>
      <c r="K282">
        <f t="shared" si="31"/>
        <v>-0.89793810691937093</v>
      </c>
      <c r="M282">
        <f t="shared" si="32"/>
        <v>-0.89793810691937093</v>
      </c>
      <c r="N282" s="13">
        <f t="shared" si="33"/>
        <v>6.8611992548763161E-5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4.2638287223792259</v>
      </c>
      <c r="H283" s="10">
        <f t="shared" si="34"/>
        <v>-0.87742171018791337</v>
      </c>
      <c r="I283">
        <f t="shared" si="30"/>
        <v>-10.52906052225496</v>
      </c>
      <c r="K283">
        <f t="shared" si="31"/>
        <v>-0.88574909588851525</v>
      </c>
      <c r="M283">
        <f t="shared" si="32"/>
        <v>-0.88574909588851525</v>
      </c>
      <c r="N283" s="13">
        <f t="shared" si="33"/>
        <v>6.9345352606588575E-5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4.2721146697735213</v>
      </c>
      <c r="H284" s="10">
        <f t="shared" si="34"/>
        <v>-0.8653502072446736</v>
      </c>
      <c r="I284">
        <f t="shared" si="30"/>
        <v>-10.384202486936083</v>
      </c>
      <c r="K284">
        <f t="shared" si="31"/>
        <v>-0.87372143493615106</v>
      </c>
      <c r="M284">
        <f t="shared" si="32"/>
        <v>-0.87372143493615106</v>
      </c>
      <c r="N284" s="13">
        <f t="shared" si="33"/>
        <v>7.0077453062559176E-5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4.2804006171678166</v>
      </c>
      <c r="H285" s="10">
        <f t="shared" si="34"/>
        <v>-0.85343836085357472</v>
      </c>
      <c r="I285">
        <f t="shared" si="30"/>
        <v>-10.241260330242897</v>
      </c>
      <c r="K285">
        <f t="shared" si="31"/>
        <v>-0.86185310909012181</v>
      </c>
      <c r="M285">
        <f t="shared" si="32"/>
        <v>-0.86185310909012181</v>
      </c>
      <c r="N285" s="13">
        <f t="shared" si="33"/>
        <v>7.0807987884472306E-5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4.2886865645621164</v>
      </c>
      <c r="H286" s="10">
        <f t="shared" si="34"/>
        <v>-0.84168419077745427</v>
      </c>
      <c r="I286">
        <f t="shared" si="30"/>
        <v>-10.100210289329452</v>
      </c>
      <c r="K286">
        <f t="shared" si="31"/>
        <v>-0.85014212493664898</v>
      </c>
      <c r="M286">
        <f t="shared" si="32"/>
        <v>-0.85014212493664898</v>
      </c>
      <c r="N286" s="13">
        <f t="shared" si="33"/>
        <v>7.1536650241272787E-5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4.2969725119564082</v>
      </c>
      <c r="H287" s="10">
        <f t="shared" si="34"/>
        <v>-0.83008573802210972</v>
      </c>
      <c r="I287">
        <f t="shared" si="30"/>
        <v>-9.9610288562653171</v>
      </c>
      <c r="K287">
        <f t="shared" si="31"/>
        <v>-0.83858651050292332</v>
      </c>
      <c r="M287">
        <f t="shared" si="32"/>
        <v>-0.83858651050292332</v>
      </c>
      <c r="N287" s="13">
        <f t="shared" si="33"/>
        <v>7.2263132770557822E-5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4.3052584593507035</v>
      </c>
      <c r="H288" s="10">
        <f t="shared" si="34"/>
        <v>-0.81864106470987741</v>
      </c>
      <c r="I288">
        <f t="shared" si="30"/>
        <v>-9.8236927765185289</v>
      </c>
      <c r="K288">
        <f t="shared" si="31"/>
        <v>-0.8271843151360958</v>
      </c>
      <c r="M288">
        <f t="shared" si="32"/>
        <v>-0.8271843151360958</v>
      </c>
      <c r="N288" s="13">
        <f t="shared" si="33"/>
        <v>7.2987127845080806E-5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4.3135444067449988</v>
      </c>
      <c r="H289" s="10">
        <f t="shared" si="34"/>
        <v>-0.80734825395030452</v>
      </c>
      <c r="I289">
        <f t="shared" si="30"/>
        <v>-9.6881790474036542</v>
      </c>
      <c r="K289">
        <f t="shared" si="31"/>
        <v>-0.81593360937908432</v>
      </c>
      <c r="M289">
        <f t="shared" si="32"/>
        <v>-0.81593360937908432</v>
      </c>
      <c r="N289" s="13">
        <f t="shared" si="33"/>
        <v>7.3708327838478891E-5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4.3218303541392977</v>
      </c>
      <c r="H290" s="10">
        <f t="shared" si="34"/>
        <v>-0.79620540970790299</v>
      </c>
      <c r="I290">
        <f t="shared" si="30"/>
        <v>-9.5544649164948368</v>
      </c>
      <c r="K290">
        <f t="shared" si="31"/>
        <v>-0.80483248484317671</v>
      </c>
      <c r="M290">
        <f t="shared" si="32"/>
        <v>-0.80483248484317671</v>
      </c>
      <c r="N290" s="13">
        <f t="shared" si="33"/>
        <v>7.4426425389658091E-5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4.3301163015335895</v>
      </c>
      <c r="H291" s="10">
        <f t="shared" si="34"/>
        <v>-0.78521065666730716</v>
      </c>
      <c r="I291">
        <f t="shared" si="30"/>
        <v>-9.422527880007685</v>
      </c>
      <c r="K291">
        <f t="shared" si="31"/>
        <v>-0.79387905407775095</v>
      </c>
      <c r="M291">
        <f t="shared" si="32"/>
        <v>-0.79387905407775095</v>
      </c>
      <c r="N291" s="13">
        <f t="shared" si="33"/>
        <v>7.5141113665388507E-5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4.3384022489278848</v>
      </c>
      <c r="H292" s="10">
        <f t="shared" si="34"/>
        <v>-0.77436214009585869</v>
      </c>
      <c r="I292">
        <f t="shared" si="30"/>
        <v>-9.2923456811503051</v>
      </c>
      <c r="K292">
        <f t="shared" si="31"/>
        <v>-0.78307145043715565</v>
      </c>
      <c r="M292">
        <f t="shared" si="32"/>
        <v>-0.78307145043715565</v>
      </c>
      <c r="N292" s="13">
        <f t="shared" si="33"/>
        <v>7.5852086621022182E-5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4.3466881963221802</v>
      </c>
      <c r="H293" s="10">
        <f t="shared" si="34"/>
        <v>-0.76365802570396435</v>
      </c>
      <c r="I293">
        <f t="shared" si="30"/>
        <v>-9.1638963084475726</v>
      </c>
      <c r="K293">
        <f t="shared" si="31"/>
        <v>-0.77240782794508778</v>
      </c>
      <c r="M293">
        <f t="shared" si="32"/>
        <v>-0.77240782794508778</v>
      </c>
      <c r="N293" s="13">
        <f t="shared" si="33"/>
        <v>7.6559039258768555E-5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4.35497414371648</v>
      </c>
      <c r="H294" s="10">
        <f t="shared" si="34"/>
        <v>-0.7530964995032019</v>
      </c>
      <c r="I294">
        <f t="shared" si="30"/>
        <v>-9.0371579940384237</v>
      </c>
      <c r="K294">
        <f t="shared" si="31"/>
        <v>-0.76188636115645636</v>
      </c>
      <c r="M294">
        <f t="shared" si="32"/>
        <v>-0.76188636115645636</v>
      </c>
      <c r="N294" s="13">
        <f t="shared" si="33"/>
        <v>7.7261667883353241E-5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4.3632600911107708</v>
      </c>
      <c r="H295" s="10">
        <f t="shared" si="34"/>
        <v>-0.74267576766245635</v>
      </c>
      <c r="I295">
        <f t="shared" si="30"/>
        <v>-8.9121092119494758</v>
      </c>
      <c r="K295">
        <f t="shared" si="31"/>
        <v>-0.75150524501702098</v>
      </c>
      <c r="M295">
        <f t="shared" si="32"/>
        <v>-0.75150524501702098</v>
      </c>
      <c r="N295" s="13">
        <f t="shared" si="33"/>
        <v>7.7959670354769609E-5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4.3715460385050671</v>
      </c>
      <c r="H296" s="10">
        <f t="shared" si="34"/>
        <v>-0.73239405636210253</v>
      </c>
      <c r="I296">
        <f t="shared" si="30"/>
        <v>-8.7887286763452295</v>
      </c>
      <c r="K296">
        <f t="shared" si="31"/>
        <v>-0.74126269472081507</v>
      </c>
      <c r="M296">
        <f t="shared" si="32"/>
        <v>-0.74126269472081507</v>
      </c>
      <c r="N296" s="13">
        <f t="shared" si="33"/>
        <v>7.8652746337627528E-5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4.3798319858993624</v>
      </c>
      <c r="H297" s="10">
        <f t="shared" si="34"/>
        <v>-0.72224961164654633</v>
      </c>
      <c r="I297">
        <f t="shared" si="30"/>
        <v>-8.6669953397585555</v>
      </c>
      <c r="K297">
        <f t="shared" si="31"/>
        <v>-0.73115694556569177</v>
      </c>
      <c r="M297">
        <f t="shared" si="32"/>
        <v>-0.73115694556569177</v>
      </c>
      <c r="N297" s="13">
        <f t="shared" si="33"/>
        <v>7.9340597547158926E-5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4.3881179332936622</v>
      </c>
      <c r="H298" s="10">
        <f t="shared" si="34"/>
        <v>-0.71224069927507594</v>
      </c>
      <c r="I298">
        <f t="shared" si="30"/>
        <v>-8.5468883913009108</v>
      </c>
      <c r="K298">
        <f t="shared" si="31"/>
        <v>-0.72118625280692172</v>
      </c>
      <c r="M298">
        <f t="shared" si="32"/>
        <v>-0.72118625280692172</v>
      </c>
      <c r="N298" s="13">
        <f t="shared" si="33"/>
        <v>8.0022927991118588E-5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4.3964038806879531</v>
      </c>
      <c r="H299" s="10">
        <f t="shared" si="34"/>
        <v>-0.70236560457129882</v>
      </c>
      <c r="I299">
        <f t="shared" si="30"/>
        <v>-8.4283872548555863</v>
      </c>
      <c r="K299">
        <f t="shared" si="31"/>
        <v>-0.71134889150915648</v>
      </c>
      <c r="M299">
        <f t="shared" si="32"/>
        <v>-0.71134889150915648</v>
      </c>
      <c r="N299" s="13">
        <f t="shared" si="33"/>
        <v>8.0699444207884053E-5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4.4046898280822484</v>
      </c>
      <c r="H300" s="10">
        <f t="shared" si="34"/>
        <v>-0.69262263227114107</v>
      </c>
      <c r="I300">
        <f t="shared" si="30"/>
        <v>-8.311471587253692</v>
      </c>
      <c r="K300">
        <f t="shared" si="31"/>
        <v>-0.70164315639670538</v>
      </c>
      <c r="M300">
        <f t="shared" si="32"/>
        <v>-0.70164315639670538</v>
      </c>
      <c r="N300" s="13">
        <f t="shared" si="33"/>
        <v>8.1369855499887782E-5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4.4129757754765482</v>
      </c>
      <c r="H301" s="10">
        <f t="shared" si="34"/>
        <v>-0.68301010636970938</v>
      </c>
      <c r="I301">
        <f t="shared" si="30"/>
        <v>-8.1961212764365126</v>
      </c>
      <c r="K301">
        <f t="shared" si="31"/>
        <v>-0.69206736170246419</v>
      </c>
      <c r="M301">
        <f t="shared" si="32"/>
        <v>-0.69206736170246419</v>
      </c>
      <c r="N301" s="13">
        <f t="shared" si="33"/>
        <v>8.2033874162715446E-5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4.4212617228708435</v>
      </c>
      <c r="H302" s="10">
        <f t="shared" si="34"/>
        <v>-0.67352636996697823</v>
      </c>
      <c r="I302">
        <f t="shared" si="30"/>
        <v>-8.0823164396037388</v>
      </c>
      <c r="K302">
        <f t="shared" si="31"/>
        <v>-0.68261984101543627</v>
      </c>
      <c r="M302">
        <f t="shared" si="32"/>
        <v>-0.68261984101543627</v>
      </c>
      <c r="N302" s="13">
        <f t="shared" si="33"/>
        <v>8.2691215709144474E-5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4.4295476702651388</v>
      </c>
      <c r="H303" s="10">
        <f t="shared" si="34"/>
        <v>-0.66416978511244817</v>
      </c>
      <c r="I303">
        <f t="shared" si="30"/>
        <v>-7.9700374213493781</v>
      </c>
      <c r="K303">
        <f t="shared" si="31"/>
        <v>-0.67329894712701754</v>
      </c>
      <c r="M303">
        <f t="shared" si="32"/>
        <v>-0.67329894712701754</v>
      </c>
      <c r="N303" s="13">
        <f t="shared" si="33"/>
        <v>8.3341599088256272E-5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4.4378336176594297</v>
      </c>
      <c r="H304" s="10">
        <f t="shared" si="34"/>
        <v>-0.65493873264894842</v>
      </c>
      <c r="I304">
        <f t="shared" si="30"/>
        <v>-7.859264791787381</v>
      </c>
      <c r="K304">
        <f t="shared" si="31"/>
        <v>-0.66410305187620766</v>
      </c>
      <c r="M304">
        <f t="shared" si="32"/>
        <v>-0.66410305187620766</v>
      </c>
      <c r="N304" s="13">
        <f t="shared" si="33"/>
        <v>8.3984746899113454E-5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4.4461195650537295</v>
      </c>
      <c r="H305" s="10">
        <f t="shared" si="34"/>
        <v>-0.64583161205558048</v>
      </c>
      <c r="I305">
        <f t="shared" si="30"/>
        <v>-7.7499793446669658</v>
      </c>
      <c r="K305">
        <f t="shared" si="31"/>
        <v>-0.65503054599376509</v>
      </c>
      <c r="M305">
        <f t="shared" si="32"/>
        <v>-0.65503054599376509</v>
      </c>
      <c r="N305" s="13">
        <f t="shared" si="33"/>
        <v>8.4620385599084536E-5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4.4544055124480249</v>
      </c>
      <c r="H306" s="10">
        <f t="shared" si="34"/>
        <v>-0.636846841290032</v>
      </c>
      <c r="I306">
        <f t="shared" si="30"/>
        <v>-7.6421620954803835</v>
      </c>
      <c r="K306">
        <f t="shared" si="31"/>
        <v>-0.64607983894552723</v>
      </c>
      <c r="M306">
        <f t="shared" si="32"/>
        <v>-0.64607983894552723</v>
      </c>
      <c r="N306" s="13">
        <f t="shared" si="33"/>
        <v>8.5248245706380488E-5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4.4626914598423211</v>
      </c>
      <c r="H307" s="10">
        <f t="shared" si="34"/>
        <v>-0.6279828566301815</v>
      </c>
      <c r="I307">
        <f t="shared" si="30"/>
        <v>-7.535794279562178</v>
      </c>
      <c r="K307">
        <f t="shared" si="31"/>
        <v>-0.63724935877483246</v>
      </c>
      <c r="M307">
        <f t="shared" si="32"/>
        <v>-0.63724935877483246</v>
      </c>
      <c r="N307" s="13">
        <f t="shared" si="33"/>
        <v>8.5868061996820978E-5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4.470977407236612</v>
      </c>
      <c r="H308" s="10">
        <f t="shared" si="34"/>
        <v>-0.61923811251525707</v>
      </c>
      <c r="I308">
        <f t="shared" si="30"/>
        <v>-7.4308573501830848</v>
      </c>
      <c r="K308">
        <f t="shared" si="31"/>
        <v>-0.62853755194430527</v>
      </c>
      <c r="M308">
        <f t="shared" si="32"/>
        <v>-0.62853755194430527</v>
      </c>
      <c r="N308" s="13">
        <f t="shared" si="33"/>
        <v>8.6479573694536426E-5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4.4792633546309117</v>
      </c>
      <c r="H309" s="10">
        <f t="shared" si="34"/>
        <v>-0.61061108138650366</v>
      </c>
      <c r="I309">
        <f t="shared" si="30"/>
        <v>-7.3273329766380435</v>
      </c>
      <c r="K309">
        <f t="shared" si="31"/>
        <v>-0.61994288317695778</v>
      </c>
      <c r="M309">
        <f t="shared" si="32"/>
        <v>-0.61994288317695778</v>
      </c>
      <c r="N309" s="13">
        <f t="shared" si="33"/>
        <v>8.7082524656322704E-5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4.4875493020252071</v>
      </c>
      <c r="H310" s="10">
        <f t="shared" si="34"/>
        <v>-0.60210025352756091</v>
      </c>
      <c r="I310">
        <f t="shared" si="30"/>
        <v>-7.2252030423307314</v>
      </c>
      <c r="K310">
        <f t="shared" si="31"/>
        <v>-0.6114638352968419</v>
      </c>
      <c r="M310">
        <f t="shared" si="32"/>
        <v>-0.6114638352968419</v>
      </c>
      <c r="N310" s="13">
        <f t="shared" si="33"/>
        <v>8.7676663550011167E-5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4.4958352494195024</v>
      </c>
      <c r="H311" s="10">
        <f t="shared" si="34"/>
        <v>-0.59370413690448642</v>
      </c>
      <c r="I311">
        <f t="shared" si="30"/>
        <v>-7.1244496428538371</v>
      </c>
      <c r="K311">
        <f t="shared" si="31"/>
        <v>-0.60309890906915731</v>
      </c>
      <c r="M311">
        <f t="shared" si="32"/>
        <v>-0.60309890906915731</v>
      </c>
      <c r="N311" s="13">
        <f t="shared" si="33"/>
        <v>8.8261744026074841E-5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4.5041211968137942</v>
      </c>
      <c r="H312" s="10">
        <f t="shared" si="34"/>
        <v>-0.58542125700564129</v>
      </c>
      <c r="I312">
        <f t="shared" si="30"/>
        <v>-7.0250550840676951</v>
      </c>
      <c r="K312">
        <f t="shared" si="31"/>
        <v>-0.59484662304006086</v>
      </c>
      <c r="M312">
        <f t="shared" si="32"/>
        <v>-0.59484662304006086</v>
      </c>
      <c r="N312" s="13">
        <f t="shared" si="33"/>
        <v>8.8837524882790067E-5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4.5124071442080931</v>
      </c>
      <c r="H313" s="10">
        <f t="shared" si="34"/>
        <v>-0.577250156681406</v>
      </c>
      <c r="I313">
        <f t="shared" si="30"/>
        <v>-6.9270018801768725</v>
      </c>
      <c r="K313">
        <f t="shared" si="31"/>
        <v>-0.5867055133761433</v>
      </c>
      <c r="M313">
        <f t="shared" si="32"/>
        <v>-0.5867055133761433</v>
      </c>
      <c r="N313" s="13">
        <f t="shared" si="33"/>
        <v>8.9403770224713352E-5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4.5206930916023884</v>
      </c>
      <c r="H314" s="10">
        <f t="shared" si="34"/>
        <v>-0.56918939598389695</v>
      </c>
      <c r="I314">
        <f t="shared" si="30"/>
        <v>-6.8302727518067634</v>
      </c>
      <c r="K314">
        <f t="shared" si="31"/>
        <v>-0.57867413370374643</v>
      </c>
      <c r="M314">
        <f t="shared" si="32"/>
        <v>-0.57867413370374643</v>
      </c>
      <c r="N314" s="13">
        <f t="shared" si="33"/>
        <v>8.9960249614335494E-5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4.5289790389966837</v>
      </c>
      <c r="H315" s="10">
        <f t="shared" si="34"/>
        <v>-0.56123755200661918</v>
      </c>
      <c r="I315">
        <f t="shared" si="30"/>
        <v>-6.7348506240794297</v>
      </c>
      <c r="K315">
        <f t="shared" si="31"/>
        <v>-0.57075105494806655</v>
      </c>
      <c r="M315">
        <f t="shared" si="32"/>
        <v>-0.57075105494806655</v>
      </c>
      <c r="N315" s="13">
        <f t="shared" si="33"/>
        <v>9.050673821692779E-5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4.5372649863909764</v>
      </c>
      <c r="H316" s="10">
        <f t="shared" si="34"/>
        <v>-0.55339321872425151</v>
      </c>
      <c r="I316">
        <f t="shared" si="30"/>
        <v>-6.6407186246910186</v>
      </c>
      <c r="K316">
        <f t="shared" si="31"/>
        <v>-0.5629348651722379</v>
      </c>
      <c r="M316">
        <f t="shared" si="32"/>
        <v>-0.5629348651722379</v>
      </c>
      <c r="N316" s="13">
        <f t="shared" si="33"/>
        <v>9.1043016938371199E-5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4.5455509337852753</v>
      </c>
      <c r="H317" s="10">
        <f t="shared" si="34"/>
        <v>-0.54565500683252421</v>
      </c>
      <c r="I317">
        <f t="shared" si="30"/>
        <v>-6.5478600819902901</v>
      </c>
      <c r="K317">
        <f t="shared" si="31"/>
        <v>-0.55522416941637476</v>
      </c>
      <c r="M317">
        <f t="shared" si="32"/>
        <v>-0.55522416941637476</v>
      </c>
      <c r="N317" s="13">
        <f t="shared" si="33"/>
        <v>9.1568872556165208E-5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4.5538368811795706</v>
      </c>
      <c r="H318" s="10">
        <f t="shared" si="34"/>
        <v>-0.53802154358834609</v>
      </c>
      <c r="I318">
        <f t="shared" si="30"/>
        <v>-6.4562585230601535</v>
      </c>
      <c r="K318">
        <f t="shared" si="31"/>
        <v>-0.54761758953671036</v>
      </c>
      <c r="M318">
        <f t="shared" si="32"/>
        <v>-0.54761758953671036</v>
      </c>
      <c r="N318" s="13">
        <f t="shared" si="33"/>
        <v>9.2084097843118395E-5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4.562122828573866</v>
      </c>
      <c r="H319" s="10">
        <f t="shared" si="34"/>
        <v>-0.53049147265011054</v>
      </c>
      <c r="I319">
        <f t="shared" si="30"/>
        <v>-6.365897671801326</v>
      </c>
      <c r="K319">
        <f t="shared" si="31"/>
        <v>-0.54011376404479383</v>
      </c>
      <c r="M319">
        <f t="shared" si="32"/>
        <v>-0.54011376404479383</v>
      </c>
      <c r="N319" s="13">
        <f t="shared" si="33"/>
        <v>9.2588491684196113E-5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4.5704087759681578</v>
      </c>
      <c r="H320" s="10">
        <f t="shared" si="34"/>
        <v>-0.52306345391835862</v>
      </c>
      <c r="I320">
        <f t="shared" si="30"/>
        <v>-6.2767614470203039</v>
      </c>
      <c r="K320">
        <f t="shared" si="31"/>
        <v>-0.53271134794691122</v>
      </c>
      <c r="M320">
        <f t="shared" si="32"/>
        <v>-0.53271134794691122</v>
      </c>
      <c r="N320" s="13">
        <f t="shared" si="33"/>
        <v>9.3081859186180818E-5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4.5786947233624566</v>
      </c>
      <c r="H321" s="10">
        <f t="shared" si="34"/>
        <v>-0.51573616337675554</v>
      </c>
      <c r="I321">
        <f t="shared" si="30"/>
        <v>-6.188833960521066</v>
      </c>
      <c r="K321">
        <f t="shared" si="31"/>
        <v>-0.52540901258369554</v>
      </c>
      <c r="M321">
        <f t="shared" si="32"/>
        <v>-0.52540901258369554</v>
      </c>
      <c r="N321" s="13">
        <f t="shared" si="33"/>
        <v>9.3564011780199863E-5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4.5869806707567529</v>
      </c>
      <c r="H322" s="10">
        <f t="shared" si="34"/>
        <v>-0.50850829293352573</v>
      </c>
      <c r="I322">
        <f t="shared" si="30"/>
        <v>-6.1020995152023083</v>
      </c>
      <c r="K322">
        <f t="shared" si="31"/>
        <v>-0.51820544547007108</v>
      </c>
      <c r="M322">
        <f t="shared" si="32"/>
        <v>-0.51820544547007108</v>
      </c>
      <c r="N322" s="13">
        <f t="shared" si="33"/>
        <v>9.4034767317027925E-5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4.5952666181510473</v>
      </c>
      <c r="H323" s="10">
        <f t="shared" si="34"/>
        <v>-0.50137855026326272</v>
      </c>
      <c r="I323">
        <f t="shared" si="30"/>
        <v>-6.0165426031591522</v>
      </c>
      <c r="K323">
        <f t="shared" si="31"/>
        <v>-0.51109935013547103</v>
      </c>
      <c r="M323">
        <f t="shared" si="32"/>
        <v>-0.51109935013547103</v>
      </c>
      <c r="N323" s="13">
        <f t="shared" si="33"/>
        <v>9.4493950155525051E-5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4.6035525655453391</v>
      </c>
      <c r="H324" s="10">
        <f t="shared" si="34"/>
        <v>-0.49434565864928981</v>
      </c>
      <c r="I324">
        <f t="shared" si="30"/>
        <v>-5.9321479037914777</v>
      </c>
      <c r="K324">
        <f t="shared" si="31"/>
        <v>-0.50408944596447713</v>
      </c>
      <c r="M324">
        <f t="shared" si="32"/>
        <v>-0.50408944596447713</v>
      </c>
      <c r="N324" s="13">
        <f t="shared" si="33"/>
        <v>9.4941391243605409E-5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4.6118385129396389</v>
      </c>
      <c r="H325" s="10">
        <f t="shared" si="34"/>
        <v>-0.48740835682651457</v>
      </c>
      <c r="I325">
        <f t="shared" si="30"/>
        <v>-5.8489002819181746</v>
      </c>
      <c r="K325">
        <f t="shared" si="31"/>
        <v>-0.49717446803786297</v>
      </c>
      <c r="M325">
        <f t="shared" si="32"/>
        <v>-0.49717446803786297</v>
      </c>
      <c r="N325" s="13">
        <f t="shared" si="33"/>
        <v>9.5376928192425009E-5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4.6201244603339351</v>
      </c>
      <c r="H326" s="10">
        <f t="shared" si="34"/>
        <v>-0.48056539882491051</v>
      </c>
      <c r="I326">
        <f t="shared" si="30"/>
        <v>-5.7667847858989258</v>
      </c>
      <c r="K326">
        <f t="shared" si="31"/>
        <v>-0.49035316697415232</v>
      </c>
      <c r="M326">
        <f t="shared" si="32"/>
        <v>-0.49035316697415232</v>
      </c>
      <c r="N326" s="13">
        <f t="shared" si="33"/>
        <v>9.5800405343312556E-5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4.6284104077282295</v>
      </c>
      <c r="H327" s="10">
        <f t="shared" si="34"/>
        <v>-0.47381555381354501</v>
      </c>
      <c r="I327">
        <f t="shared" si="30"/>
        <v>-5.6857866457625406</v>
      </c>
      <c r="K327">
        <f t="shared" si="31"/>
        <v>-0.48362430877163159</v>
      </c>
      <c r="M327">
        <f t="shared" si="32"/>
        <v>-0.48362430877163159</v>
      </c>
      <c r="N327" s="13">
        <f t="shared" si="33"/>
        <v>9.6211673827788167E-5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4.6366963551225258</v>
      </c>
      <c r="H328" s="10">
        <f t="shared" si="34"/>
        <v>-0.46715760594530442</v>
      </c>
      <c r="I328">
        <f t="shared" si="30"/>
        <v>-5.6058912713436531</v>
      </c>
      <c r="K328">
        <f t="shared" si="31"/>
        <v>-0.47698667465095967</v>
      </c>
      <c r="M328">
        <f t="shared" si="32"/>
        <v>-0.47698667465095967</v>
      </c>
      <c r="N328" s="13">
        <f t="shared" si="33"/>
        <v>9.6610591620491433E-5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4.6449823025168202</v>
      </c>
      <c r="H329" s="10">
        <f t="shared" si="34"/>
        <v>-0.46059035420228611</v>
      </c>
      <c r="I329">
        <f t="shared" si="30"/>
        <v>-5.5270842504274338</v>
      </c>
      <c r="K329">
        <f t="shared" si="31"/>
        <v>-0.47043906089836601</v>
      </c>
      <c r="M329">
        <f t="shared" si="32"/>
        <v>-0.47043906089836601</v>
      </c>
      <c r="N329" s="13">
        <f t="shared" si="33"/>
        <v>9.6997023585409077E-5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4.6532682499111164</v>
      </c>
      <c r="H330" s="10">
        <f t="shared" si="34"/>
        <v>-0.45411261224190513</v>
      </c>
      <c r="I330">
        <f t="shared" si="30"/>
        <v>-5.449351346902862</v>
      </c>
      <c r="K330">
        <f t="shared" si="31"/>
        <v>-0.46398027870946323</v>
      </c>
      <c r="M330">
        <f t="shared" si="32"/>
        <v>-0.46398027870946323</v>
      </c>
      <c r="N330" s="13">
        <f t="shared" si="33"/>
        <v>9.7370841514970565E-5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4.6615541973054118</v>
      </c>
      <c r="H331" s="10">
        <f t="shared" si="34"/>
        <v>-0.44772320824375184</v>
      </c>
      <c r="I331">
        <f t="shared" si="30"/>
        <v>-5.3726784989250218</v>
      </c>
      <c r="K331">
        <f t="shared" si="31"/>
        <v>-0.4576091540337443</v>
      </c>
      <c r="M331">
        <f t="shared" si="32"/>
        <v>-0.4576091540337443</v>
      </c>
      <c r="N331" s="13">
        <f t="shared" si="33"/>
        <v>9.7731924162669788E-5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4.6698401446997071</v>
      </c>
      <c r="H332" s="10">
        <f t="shared" si="34"/>
        <v>-0.44142098475722169</v>
      </c>
      <c r="I332">
        <f t="shared" si="30"/>
        <v>-5.2970518170866603</v>
      </c>
      <c r="K332">
        <f t="shared" si="31"/>
        <v>-0.45132452741976292</v>
      </c>
      <c r="M332">
        <f t="shared" si="32"/>
        <v>-0.45132452741976292</v>
      </c>
      <c r="N332" s="13">
        <f t="shared" si="33"/>
        <v>9.8080157268774266E-5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4.6781260920940024</v>
      </c>
      <c r="H333" s="10">
        <f t="shared" si="34"/>
        <v>-0.43520479854995126</v>
      </c>
      <c r="I333">
        <f t="shared" si="30"/>
        <v>-5.2224575825994153</v>
      </c>
      <c r="K333">
        <f t="shared" si="31"/>
        <v>-0.44512525386105067</v>
      </c>
      <c r="M333">
        <f t="shared" si="32"/>
        <v>-0.44512525386105067</v>
      </c>
      <c r="N333" s="13">
        <f t="shared" si="33"/>
        <v>9.8415433579520661E-5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4.6864120394882978</v>
      </c>
      <c r="H334" s="10">
        <f t="shared" si="34"/>
        <v>-0.42907352045708419</v>
      </c>
      <c r="I334">
        <f t="shared" si="30"/>
        <v>-5.1488822454850105</v>
      </c>
      <c r="K334">
        <f t="shared" si="31"/>
        <v>-0.43901020264279511</v>
      </c>
      <c r="M334">
        <f t="shared" si="32"/>
        <v>-0.43901020264279511</v>
      </c>
      <c r="N334" s="13">
        <f t="shared" si="33"/>
        <v>9.8737652859824768E-5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4.694697986882594</v>
      </c>
      <c r="H335" s="10">
        <f t="shared" si="34"/>
        <v>-0.42302603523138887</v>
      </c>
      <c r="I335">
        <f t="shared" si="30"/>
        <v>-5.0763124227766667</v>
      </c>
      <c r="K335">
        <f t="shared" si="31"/>
        <v>-0.43297825718929905</v>
      </c>
      <c r="M335">
        <f t="shared" si="32"/>
        <v>-0.43297825718929905</v>
      </c>
      <c r="N335" s="13">
        <f t="shared" si="33"/>
        <v>9.9046721899509517E-5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4.7029839342768884</v>
      </c>
      <c r="H336" s="10">
        <f t="shared" si="34"/>
        <v>-0.41706124139425854</v>
      </c>
      <c r="I336">
        <f t="shared" si="30"/>
        <v>-5.0047348967311027</v>
      </c>
      <c r="K336">
        <f t="shared" si="31"/>
        <v>-0.42702831491226867</v>
      </c>
      <c r="M336">
        <f t="shared" si="32"/>
        <v>-0.42702831491226867</v>
      </c>
      <c r="N336" s="13">
        <f t="shared" si="33"/>
        <v>9.9342554513418783E-5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4.7112698816711847</v>
      </c>
      <c r="H337" s="10">
        <f t="shared" si="34"/>
        <v>-0.41117805108760636</v>
      </c>
      <c r="I337">
        <f t="shared" si="30"/>
        <v>-4.934136613051276</v>
      </c>
      <c r="K337">
        <f t="shared" si="31"/>
        <v>-0.42115928705991806</v>
      </c>
      <c r="M337">
        <f t="shared" si="32"/>
        <v>-0.42115928705991806</v>
      </c>
      <c r="N337" s="13">
        <f t="shared" si="33"/>
        <v>9.9625071534969255E-5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4.71955582906548</v>
      </c>
      <c r="H338" s="10">
        <f t="shared" si="34"/>
        <v>-0.40537538992668565</v>
      </c>
      <c r="I338">
        <f t="shared" si="30"/>
        <v>-4.8645046791202278</v>
      </c>
      <c r="K338">
        <f t="shared" si="31"/>
        <v>-0.41537009856697038</v>
      </c>
      <c r="M338">
        <f t="shared" si="32"/>
        <v>-0.41537009856697038</v>
      </c>
      <c r="N338" s="13">
        <f t="shared" si="33"/>
        <v>9.9894200804182299E-5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ref="G339:G402" si="36">$E$11*(D339/$E$12+1)</f>
        <v>4.7278417764597753</v>
      </c>
      <c r="H339" s="10">
        <f t="shared" si="34"/>
        <v>-0.39965219685384551</v>
      </c>
      <c r="I339">
        <f t="shared" si="30"/>
        <v>-4.7958263622461459</v>
      </c>
      <c r="K339">
        <f t="shared" si="31"/>
        <v>-0.4096596879055141</v>
      </c>
      <c r="M339">
        <f t="shared" si="32"/>
        <v>-0.4096596879055141</v>
      </c>
      <c r="N339" s="13">
        <f t="shared" si="33"/>
        <v>1.0014987714922697E-4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si="36"/>
        <v>4.7361277238540707</v>
      </c>
      <c r="H340" s="10">
        <f t="shared" si="34"/>
        <v>-0.39400742399324856</v>
      </c>
      <c r="I340">
        <f t="shared" ref="I340:I403" si="37">H340*$E$6</f>
        <v>-4.728089087918983</v>
      </c>
      <c r="K340">
        <f t="shared" ref="K340:K403" si="38">($L$9/2)*$L$4*EXP(-$L$7*$O$6*(G340/$O$6-1))+($L$9/2)*$L$4*EXP(-$L$7*$O$6*(($H$4/$E$4)*G340/$O$6-1))+($L$9/2)*$L$4*EXP(-$L$7*$O$6*(SQRT(4/3+$H$11^2/4)*($H$4/$E$4)*G340/$O$6-1))+2*$L$4*EXP(-$L$7*$O$6*(($H$5/$E$4)*G340/$O$6-1))+16*$L$4*EXP(-$L$7*$O$6*($H$14*($H$4/$E$4)*G340/$O$6-1))-(($L$9/2)*$L$6*EXP(-$L$5*$O$6*(G340/$O$6-1))+($L$9/2)*$L$6*EXP(-$L$5*$O$6*(($H$4/$E$4)*G340/$O$6-1))+($L$9/2)*$L$6*EXP(-$L$5*$O$6*(SQRT(4/3+$H$11^2/4)*($H$4/$E$4)*G340/$O$6-1))+2*$L$6*EXP(-$L$5*$O$6*(($H$5/$E$4)*G340/$O$6-1))+16*$L$6*EXP(-$L$5*$O$6*($H$14*($H$5/$E$4)*G340/$O$6-1)))</f>
        <v>-0.40402700693679283</v>
      </c>
      <c r="M340">
        <f t="shared" ref="M340:M403" si="39">($L$9/2)*$O$4*EXP(-$O$8*$O$6*(G340/$O$6-1))+($L$9/2)*$O$4*EXP(-$O$8*$O$6*(($H$4/$E$4)*G340/$O$6-1))+($L$9/2)*$O$4*EXP(-$O$8*$O$6*(SQRT(4/3+$H$11^2/4)*($H$4/$E$4)*G340/$O$6-1))+2*$O$4*EXP(-$O$8*$O$6*(($H$5/$E$4)*G340/$O$6-1))+16*$O$4*EXP(-$O$8*$O$6*($H$14*($H$4/$E$4)*G340/$O$6-1))-(($L$9/2)*$O$7*EXP(-$O$5*$O$6*(G340/$O$6-1))+($L$9/2)*$O$7*EXP(-$O$5*$O$6*(($H$4/$E$4)*G340/$O$6-1))+($L$9/2)*$O$7*EXP(-$O$5*$O$6*(SQRT(4/3+$H$11^2/4)*($H$4/$E$4)*G340/$O$6-1))+2*$O$7*EXP(-$O$5*$O$6*(($H$5/$E$4)*G340/$O$6-1))+16*$O$7*EXP(-$O$5*$O$6*($H$14*($H$5/$E$4)*G340/$O$6-1)))</f>
        <v>-0.40402700693679283</v>
      </c>
      <c r="N340" s="13">
        <f t="shared" ref="N340:N403" si="40">(M340-H340)^2*O340</f>
        <v>1.0039204236256326E-4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4.744413671248366</v>
      </c>
      <c r="H341" s="10">
        <f t="shared" ref="H341:H404" si="41">-(-$B$4)*(1+D341+$E$5*D341^3)*EXP(-D341)</f>
        <v>-0.38844003650656017</v>
      </c>
      <c r="I341">
        <f t="shared" si="37"/>
        <v>-4.6612804380787223</v>
      </c>
      <c r="K341">
        <f t="shared" si="38"/>
        <v>-0.39847102076390728</v>
      </c>
      <c r="M341">
        <f t="shared" si="39"/>
        <v>-0.39847102076390728</v>
      </c>
      <c r="N341" s="13">
        <f t="shared" si="40"/>
        <v>1.0062064517114552E-4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4.7526996186426613</v>
      </c>
      <c r="H342" s="10">
        <f t="shared" si="41"/>
        <v>-0.38294901244963181</v>
      </c>
      <c r="I342">
        <f t="shared" si="37"/>
        <v>-4.5953881493955819</v>
      </c>
      <c r="K342">
        <f t="shared" si="38"/>
        <v>-0.39299070758547633</v>
      </c>
      <c r="M342">
        <f t="shared" si="39"/>
        <v>-0.39299070758547633</v>
      </c>
      <c r="N342" s="13">
        <f t="shared" si="40"/>
        <v>1.0083564120124349E-4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4.7609855660369567</v>
      </c>
      <c r="H343" s="10">
        <f t="shared" si="41"/>
        <v>-0.37753334263018606</v>
      </c>
      <c r="I343">
        <f t="shared" si="37"/>
        <v>-4.5304001115622325</v>
      </c>
      <c r="K343">
        <f t="shared" si="38"/>
        <v>-0.38758505855025566</v>
      </c>
      <c r="M343">
        <f t="shared" si="39"/>
        <v>-0.38758505855025566</v>
      </c>
      <c r="N343" s="13">
        <f t="shared" si="40"/>
        <v>1.010369929377805E-4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4.7692715134312529</v>
      </c>
      <c r="H344" s="10">
        <f t="shared" si="41"/>
        <v>-0.37219203046652588</v>
      </c>
      <c r="I344">
        <f t="shared" si="37"/>
        <v>-4.4663043655983108</v>
      </c>
      <c r="K344">
        <f t="shared" si="38"/>
        <v>-0.38225307761274424</v>
      </c>
      <c r="M344">
        <f t="shared" si="39"/>
        <v>-0.38225307761274424</v>
      </c>
      <c r="N344" s="13">
        <f t="shared" si="40"/>
        <v>1.0122466967842862E-4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4.7775574608255482</v>
      </c>
      <c r="H345" s="10">
        <f t="shared" si="41"/>
        <v>-0.36692409184727065</v>
      </c>
      <c r="I345">
        <f t="shared" si="37"/>
        <v>-4.4030891021672476</v>
      </c>
      <c r="K345">
        <f t="shared" si="38"/>
        <v>-0.37699378138978673</v>
      </c>
      <c r="M345">
        <f t="shared" si="39"/>
        <v>-0.37699378138978673</v>
      </c>
      <c r="N345" s="13">
        <f t="shared" si="40"/>
        <v>1.0139864748265771E-4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4.7858434082198436</v>
      </c>
      <c r="H346" s="10">
        <f t="shared" si="41"/>
        <v>-0.36172855499214063</v>
      </c>
      <c r="I346">
        <f t="shared" si="37"/>
        <v>-4.340742659905688</v>
      </c>
      <c r="K346">
        <f t="shared" si="38"/>
        <v>-0.37180619901818579</v>
      </c>
      <c r="M346">
        <f t="shared" si="39"/>
        <v>-0.37180619901818579</v>
      </c>
      <c r="N346" s="13">
        <f t="shared" si="40"/>
        <v>1.0155890911568375E-4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4.7941293556141389</v>
      </c>
      <c r="H347" s="10">
        <f t="shared" si="41"/>
        <v>-0.35660446031379262</v>
      </c>
      <c r="I347">
        <f t="shared" si="37"/>
        <v>-4.2792535237655116</v>
      </c>
      <c r="K347">
        <f t="shared" si="38"/>
        <v>-0.36668937201334645</v>
      </c>
      <c r="M347">
        <f t="shared" si="39"/>
        <v>-0.36668937201334645</v>
      </c>
      <c r="N347" s="13">
        <f t="shared" si="40"/>
        <v>1.017054439877978E-4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4.8024153030084342</v>
      </c>
      <c r="H348" s="10">
        <f t="shared" si="41"/>
        <v>-0.35155086028072274</v>
      </c>
      <c r="I348">
        <f t="shared" si="37"/>
        <v>-4.2186103233686731</v>
      </c>
      <c r="K348">
        <f t="shared" si="38"/>
        <v>-0.3616423541289534</v>
      </c>
      <c r="M348">
        <f t="shared" si="39"/>
        <v>-0.3616423541289534</v>
      </c>
      <c r="N348" s="13">
        <f t="shared" si="40"/>
        <v>1.0183824808887724E-4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4.8107012504027296</v>
      </c>
      <c r="H349" s="10">
        <f t="shared" si="41"/>
        <v>-0.34656681928124</v>
      </c>
      <c r="I349">
        <f t="shared" si="37"/>
        <v>-4.1588018313748805</v>
      </c>
      <c r="K349">
        <f t="shared" si="38"/>
        <v>-0.35666421121770342</v>
      </c>
      <c r="M349">
        <f t="shared" si="39"/>
        <v>-0.35666421121770342</v>
      </c>
      <c r="N349" s="13">
        <f t="shared" si="40"/>
        <v>1.0195732391855645E-4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4.8189871977970249</v>
      </c>
      <c r="H350" s="10">
        <f t="shared" si="41"/>
        <v>-0.34165141348852524</v>
      </c>
      <c r="I350">
        <f t="shared" si="37"/>
        <v>-4.0998169618623024</v>
      </c>
      <c r="K350">
        <f t="shared" si="38"/>
        <v>-0.3517540210930945</v>
      </c>
      <c r="M350">
        <f t="shared" si="39"/>
        <v>-0.3517540210930945</v>
      </c>
      <c r="N350" s="13">
        <f t="shared" si="40"/>
        <v>1.0206268041190083E-4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4.8272731451913202</v>
      </c>
      <c r="H351" s="10">
        <f t="shared" si="41"/>
        <v>-0.3368037307267755</v>
      </c>
      <c r="I351">
        <f t="shared" si="37"/>
        <v>-4.041644768721306</v>
      </c>
      <c r="K351">
        <f t="shared" si="38"/>
        <v>-0.34691087339229143</v>
      </c>
      <c r="M351">
        <f t="shared" si="39"/>
        <v>-0.34691087339229143</v>
      </c>
      <c r="N351" s="13">
        <f t="shared" si="40"/>
        <v>1.0215433286109253E-4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4.8355590925856156</v>
      </c>
      <c r="H352" s="10">
        <f t="shared" si="41"/>
        <v>-0.33202287033844791</v>
      </c>
      <c r="I352">
        <f t="shared" si="37"/>
        <v>-3.9842744440613749</v>
      </c>
      <c r="K352">
        <f t="shared" si="38"/>
        <v>-0.3421338694400658</v>
      </c>
      <c r="M352">
        <f t="shared" si="39"/>
        <v>-0.3421338694400658</v>
      </c>
      <c r="N352" s="13">
        <f t="shared" si="40"/>
        <v>1.0223230283291778E-4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4.8438450399799109</v>
      </c>
      <c r="H353" s="10">
        <f t="shared" si="41"/>
        <v>-0.32730794305260208</v>
      </c>
      <c r="I353">
        <f t="shared" si="37"/>
        <v>-3.9276953166312252</v>
      </c>
      <c r="K353">
        <f t="shared" si="38"/>
        <v>-0.33742212211383077</v>
      </c>
      <c r="M353">
        <f t="shared" si="39"/>
        <v>-0.33742212211383077</v>
      </c>
      <c r="N353" s="13">
        <f t="shared" si="40"/>
        <v>1.0229661808259686E-4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4.8521309873742071</v>
      </c>
      <c r="H354" s="10">
        <f t="shared" si="41"/>
        <v>-0.32265807085435322</v>
      </c>
      <c r="I354">
        <f t="shared" si="37"/>
        <v>-3.8718968502522388</v>
      </c>
      <c r="K354">
        <f t="shared" si="38"/>
        <v>-0.33277475570976528</v>
      </c>
      <c r="M354">
        <f t="shared" si="39"/>
        <v>-0.33277475570976528</v>
      </c>
      <c r="N354" s="13">
        <f t="shared" si="40"/>
        <v>1.0234731246372376E-4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4.8604169347685025</v>
      </c>
      <c r="H355" s="10">
        <f t="shared" si="41"/>
        <v>-0.31807238685543288</v>
      </c>
      <c r="I355">
        <f t="shared" si="37"/>
        <v>-3.8168686422651943</v>
      </c>
      <c r="K355">
        <f t="shared" si="38"/>
        <v>-0.32819090581004856</v>
      </c>
      <c r="M355">
        <f t="shared" si="39"/>
        <v>-0.32819090581004856</v>
      </c>
      <c r="N355" s="13">
        <f t="shared" si="40"/>
        <v>1.0238442583491689E-4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4.8687028821627978</v>
      </c>
      <c r="H356" s="10">
        <f t="shared" si="41"/>
        <v>-0.31355003516586971</v>
      </c>
      <c r="I356">
        <f t="shared" si="37"/>
        <v>-3.7626004219904363</v>
      </c>
      <c r="K356">
        <f t="shared" si="38"/>
        <v>-0.32366971915119708</v>
      </c>
      <c r="M356">
        <f t="shared" si="39"/>
        <v>-0.32366971915119708</v>
      </c>
      <c r="N356" s="13">
        <f t="shared" si="40"/>
        <v>1.0240800396289116E-4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4.8769888295570931</v>
      </c>
      <c r="H357" s="10">
        <f t="shared" si="41"/>
        <v>-0.30909017076678469</v>
      </c>
      <c r="I357">
        <f t="shared" si="37"/>
        <v>-3.7090820492014163</v>
      </c>
      <c r="K357">
        <f t="shared" si="38"/>
        <v>-0.31921035349351851</v>
      </c>
      <c r="M357">
        <f t="shared" si="39"/>
        <v>-0.31921035349351851</v>
      </c>
      <c r="N357" s="13">
        <f t="shared" si="40"/>
        <v>1.0241809842248152E-4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4.8852747769513885</v>
      </c>
      <c r="H358" s="10">
        <f t="shared" si="41"/>
        <v>-0.30469195938431148</v>
      </c>
      <c r="I358">
        <f t="shared" si="37"/>
        <v>-3.6563035126117378</v>
      </c>
      <c r="K358">
        <f t="shared" si="38"/>
        <v>-0.3148119774916866</v>
      </c>
      <c r="M358">
        <f t="shared" si="39"/>
        <v>-0.3148119774916866</v>
      </c>
      <c r="N358" s="13">
        <f t="shared" si="40"/>
        <v>1.0241476649360025E-4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4.8935607243456838</v>
      </c>
      <c r="H359" s="10">
        <f t="shared" si="41"/>
        <v>-0.30035457736463933</v>
      </c>
      <c r="I359">
        <f t="shared" si="37"/>
        <v>-3.604254928375672</v>
      </c>
      <c r="K359">
        <f t="shared" si="38"/>
        <v>-0.31047377056643538</v>
      </c>
      <c r="M359">
        <f t="shared" si="39"/>
        <v>-0.31047377056643538</v>
      </c>
      <c r="N359" s="13">
        <f t="shared" si="40"/>
        <v>1.0239807105527541E-4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4.9018466717399791</v>
      </c>
      <c r="H360" s="10">
        <f t="shared" si="41"/>
        <v>-0.29607721155017963</v>
      </c>
      <c r="I360">
        <f t="shared" si="37"/>
        <v>-3.5529265386021556</v>
      </c>
      <c r="K360">
        <f t="shared" si="38"/>
        <v>-0.30619492277738408</v>
      </c>
      <c r="M360">
        <f t="shared" si="39"/>
        <v>-0.30619492277738408</v>
      </c>
      <c r="N360" s="13">
        <f t="shared" si="40"/>
        <v>1.02368080477099E-4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4.9101326191342745</v>
      </c>
      <c r="H361" s="10">
        <f t="shared" si="41"/>
        <v>-0.29185905915686211</v>
      </c>
      <c r="I361">
        <f t="shared" si="37"/>
        <v>-3.5023087098823451</v>
      </c>
      <c r="K361">
        <f t="shared" si="38"/>
        <v>-0.30197463469698765</v>
      </c>
      <c r="M361">
        <f t="shared" si="39"/>
        <v>-0.30197463469698765</v>
      </c>
      <c r="N361" s="13">
        <f t="shared" si="40"/>
        <v>1.0232486850798617E-4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4.9184185665285698</v>
      </c>
      <c r="H362" s="10">
        <f t="shared" si="41"/>
        <v>-0.28769932765255435</v>
      </c>
      <c r="I362">
        <f t="shared" si="37"/>
        <v>-3.4523919318306522</v>
      </c>
      <c r="K362">
        <f t="shared" si="38"/>
        <v>-0.29781211728562329</v>
      </c>
      <c r="M362">
        <f t="shared" si="39"/>
        <v>-0.29781211728562329</v>
      </c>
      <c r="N362" s="13">
        <f t="shared" si="40"/>
        <v>1.0226851416270665E-4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4.9267045139228651</v>
      </c>
      <c r="H363" s="10">
        <f t="shared" si="41"/>
        <v>-0.28359723463661168</v>
      </c>
      <c r="I363">
        <f t="shared" si="37"/>
        <v>-3.4031668156393402</v>
      </c>
      <c r="K363">
        <f t="shared" si="38"/>
        <v>-0.29370659176780584</v>
      </c>
      <c r="M363">
        <f t="shared" si="39"/>
        <v>-0.29370659176780584</v>
      </c>
      <c r="N363" s="13">
        <f t="shared" si="40"/>
        <v>1.0219910160602606E-4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4.9349904613171613</v>
      </c>
      <c r="H364" s="10">
        <f t="shared" si="41"/>
        <v>-0.27955200772055044</v>
      </c>
      <c r="I364">
        <f t="shared" si="37"/>
        <v>-3.3546240926466053</v>
      </c>
      <c r="K364">
        <f t="shared" si="38"/>
        <v>-0.28965728950954361</v>
      </c>
      <c r="M364">
        <f t="shared" si="39"/>
        <v>-0.28965728950954361</v>
      </c>
      <c r="N364" s="13">
        <f t="shared" si="40"/>
        <v>1.02116720034957E-4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4.9432764087114567</v>
      </c>
      <c r="H365" s="10">
        <f t="shared" si="41"/>
        <v>-0.27556288440985011</v>
      </c>
      <c r="I365">
        <f t="shared" si="37"/>
        <v>-3.3067546129182013</v>
      </c>
      <c r="K365">
        <f t="shared" si="38"/>
        <v>-0.2856634518968264</v>
      </c>
      <c r="M365">
        <f t="shared" si="39"/>
        <v>-0.2856634518968264</v>
      </c>
      <c r="N365" s="13">
        <f t="shared" si="40"/>
        <v>1.0202146355896268E-4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4.951562356105752</v>
      </c>
      <c r="H366" s="10">
        <f t="shared" si="41"/>
        <v>-0.27162911198687689</v>
      </c>
      <c r="I366">
        <f t="shared" si="37"/>
        <v>-3.2595493438425227</v>
      </c>
      <c r="K366">
        <f t="shared" si="38"/>
        <v>-0.28172433021524851</v>
      </c>
      <c r="M366">
        <f t="shared" si="39"/>
        <v>-0.28172433021524851</v>
      </c>
      <c r="N366" s="13">
        <f t="shared" si="40"/>
        <v>1.0191343107844655E-4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4.9598483035000474</v>
      </c>
      <c r="H367" s="10">
        <f t="shared" si="41"/>
        <v>-0.26774994739493313</v>
      </c>
      <c r="I367">
        <f t="shared" si="37"/>
        <v>-3.2129993687391973</v>
      </c>
      <c r="K367">
        <f t="shared" si="38"/>
        <v>-0.27783918553077264</v>
      </c>
      <c r="M367">
        <f t="shared" si="39"/>
        <v>-0.27783918553077264</v>
      </c>
      <c r="N367" s="13">
        <f t="shared" si="40"/>
        <v>1.0179272616167825E-4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4.9681342508943436</v>
      </c>
      <c r="H368" s="10">
        <f t="shared" si="41"/>
        <v>-0.263924657123425</v>
      </c>
      <c r="I368">
        <f t="shared" si="37"/>
        <v>-3.1670958854810998</v>
      </c>
      <c r="K368">
        <f t="shared" si="38"/>
        <v>-0.27400728857162243</v>
      </c>
      <c r="M368">
        <f t="shared" si="39"/>
        <v>-0.27400728857162243</v>
      </c>
      <c r="N368" s="13">
        <f t="shared" si="40"/>
        <v>1.0165945692017984E-4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4.9764201982886389</v>
      </c>
      <c r="H369" s="10">
        <f t="shared" si="41"/>
        <v>-0.26015251709415066</v>
      </c>
      <c r="I369">
        <f t="shared" si="37"/>
        <v>-3.1218302051298079</v>
      </c>
      <c r="K369">
        <f t="shared" si="38"/>
        <v>-0.27022791961131798</v>
      </c>
      <c r="M369">
        <f t="shared" si="39"/>
        <v>-0.27022791961131798</v>
      </c>
      <c r="N369" s="13">
        <f t="shared" si="40"/>
        <v>1.0151373588294157E-4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4.9847061456829342</v>
      </c>
      <c r="H370" s="10">
        <f t="shared" si="41"/>
        <v>-0.25643281254870232</v>
      </c>
      <c r="I370">
        <f t="shared" si="37"/>
        <v>-3.0771937505844278</v>
      </c>
      <c r="K370">
        <f t="shared" si="38"/>
        <v>-0.26650036835283364</v>
      </c>
      <c r="M370">
        <f t="shared" si="39"/>
        <v>-0.26650036835283364</v>
      </c>
      <c r="N370" s="13">
        <f t="shared" si="40"/>
        <v>1.0135567986929829E-4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4.9929920930772287</v>
      </c>
      <c r="H371" s="10">
        <f t="shared" si="41"/>
        <v>-0.25276483793698273</v>
      </c>
      <c r="I371">
        <f t="shared" si="37"/>
        <v>-3.033178055243793</v>
      </c>
      <c r="K371">
        <f t="shared" si="38"/>
        <v>-0.26282393381389629</v>
      </c>
      <c r="M371">
        <f t="shared" si="39"/>
        <v>-0.26282393381389629</v>
      </c>
      <c r="N371" s="13">
        <f t="shared" si="40"/>
        <v>1.0118540986093938E-4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5.0012780404715258</v>
      </c>
      <c r="H372" s="10">
        <f t="shared" si="41"/>
        <v>-0.24914789680682875</v>
      </c>
      <c r="I372">
        <f t="shared" si="37"/>
        <v>-2.9897747616819448</v>
      </c>
      <c r="K372">
        <f t="shared" si="38"/>
        <v>-0.25919792421340598</v>
      </c>
      <c r="M372">
        <f t="shared" si="39"/>
        <v>-0.25919792421340598</v>
      </c>
      <c r="N372" s="13">
        <f t="shared" si="40"/>
        <v>1.0100305087295351E-4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5.0095639878658194</v>
      </c>
      <c r="H373" s="10">
        <f t="shared" si="41"/>
        <v>-0.24558130169474313</v>
      </c>
      <c r="I373">
        <f t="shared" si="37"/>
        <v>-2.9469756203369175</v>
      </c>
      <c r="K373">
        <f t="shared" si="38"/>
        <v>-0.2556216568589903</v>
      </c>
      <c r="M373">
        <f t="shared" si="39"/>
        <v>-0.2556216568589903</v>
      </c>
      <c r="N373" s="13">
        <f t="shared" si="40"/>
        <v>1.0080873182422486E-4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5.0178499352601165</v>
      </c>
      <c r="H374" s="10">
        <f t="shared" si="41"/>
        <v>-0.24206437401772471</v>
      </c>
      <c r="I374">
        <f t="shared" si="37"/>
        <v>-2.9047724882126964</v>
      </c>
      <c r="K374">
        <f t="shared" si="38"/>
        <v>-0.25209445803567065</v>
      </c>
      <c r="M374">
        <f t="shared" si="39"/>
        <v>-0.25209445803567065</v>
      </c>
      <c r="N374" s="13">
        <f t="shared" si="40"/>
        <v>1.0060258540705467E-4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5.0261358826544109</v>
      </c>
      <c r="H375" s="10">
        <f t="shared" si="41"/>
        <v>-0.23859644396619892</v>
      </c>
      <c r="I375">
        <f t="shared" si="37"/>
        <v>-2.8631573275943869</v>
      </c>
      <c r="K375">
        <f t="shared" si="38"/>
        <v>-0.24861566289566428</v>
      </c>
      <c r="M375">
        <f t="shared" si="39"/>
        <v>-0.24861566289566428</v>
      </c>
      <c r="N375" s="13">
        <f t="shared" si="40"/>
        <v>1.0038474795655703E-4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5.0344218300487071</v>
      </c>
      <c r="H376" s="10">
        <f t="shared" si="41"/>
        <v>-0.2351768503980384</v>
      </c>
      <c r="I376">
        <f t="shared" si="37"/>
        <v>-2.8221222047764609</v>
      </c>
      <c r="K376">
        <f t="shared" si="38"/>
        <v>-0.24518461534928743</v>
      </c>
      <c r="M376">
        <f t="shared" si="39"/>
        <v>-0.24518461534928743</v>
      </c>
      <c r="N376" s="13">
        <f t="shared" si="40"/>
        <v>1.0015535931944843E-4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5.0427077774430016</v>
      </c>
      <c r="H377" s="10">
        <f t="shared" si="41"/>
        <v>-0.23180494073367394</v>
      </c>
      <c r="I377">
        <f t="shared" si="37"/>
        <v>-2.7816592888040872</v>
      </c>
      <c r="K377">
        <f t="shared" si="38"/>
        <v>-0.24180066795698571</v>
      </c>
      <c r="M377">
        <f t="shared" si="39"/>
        <v>-0.24180066795698571</v>
      </c>
      <c r="N377" s="13">
        <f t="shared" si="40"/>
        <v>9.9914562722855989E-5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5.0509937248372978</v>
      </c>
      <c r="H378" s="10">
        <f t="shared" si="41"/>
        <v>-0.22848007085228605</v>
      </c>
      <c r="I378">
        <f t="shared" si="37"/>
        <v>-2.7417608502274327</v>
      </c>
      <c r="K378">
        <f t="shared" si="38"/>
        <v>-0.2384631818224606</v>
      </c>
      <c r="M378">
        <f t="shared" si="39"/>
        <v>-0.2384631818224606</v>
      </c>
      <c r="N378" s="13">
        <f t="shared" si="40"/>
        <v>9.9662504642819268E-5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5.0592796722315923</v>
      </c>
      <c r="H379" s="10">
        <f t="shared" si="41"/>
        <v>-0.22520160498907668</v>
      </c>
      <c r="I379">
        <f t="shared" si="37"/>
        <v>-2.7024192598689201</v>
      </c>
      <c r="K379">
        <f t="shared" si="38"/>
        <v>-0.23517152648691456</v>
      </c>
      <c r="M379">
        <f t="shared" si="39"/>
        <v>-0.23517152648691456</v>
      </c>
      <c r="N379" s="13">
        <f t="shared" si="40"/>
        <v>9.9399334673049814E-5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5.0675656196258885</v>
      </c>
      <c r="H380" s="10">
        <f t="shared" si="41"/>
        <v>-0.22196891563361115</v>
      </c>
      <c r="I380">
        <f t="shared" si="37"/>
        <v>-2.6636269876033341</v>
      </c>
      <c r="K380">
        <f t="shared" si="38"/>
        <v>-0.23192507982438132</v>
      </c>
      <c r="M380">
        <f t="shared" si="39"/>
        <v>-0.23192507982438132</v>
      </c>
      <c r="N380" s="13">
        <f t="shared" si="40"/>
        <v>9.9125205393574175E-5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5.0758515670201829</v>
      </c>
      <c r="H381" s="10">
        <f t="shared" si="41"/>
        <v>-0.2187813834292287</v>
      </c>
      <c r="I381">
        <f t="shared" si="37"/>
        <v>-2.6253766011507444</v>
      </c>
      <c r="K381">
        <f t="shared" si="38"/>
        <v>-0.22872322793816613</v>
      </c>
      <c r="M381">
        <f t="shared" si="39"/>
        <v>-0.22872322793816613</v>
      </c>
      <c r="N381" s="13">
        <f t="shared" si="40"/>
        <v>9.8840272239889237E-5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5.08413751441448</v>
      </c>
      <c r="H382" s="10">
        <f t="shared" si="41"/>
        <v>-0.21563839707351212</v>
      </c>
      <c r="I382">
        <f t="shared" si="37"/>
        <v>-2.5876607648821457</v>
      </c>
      <c r="K382">
        <f t="shared" si="38"/>
        <v>-0.22556536505836336</v>
      </c>
      <c r="M382">
        <f t="shared" si="39"/>
        <v>-0.22556536505836336</v>
      </c>
      <c r="N382" s="13">
        <f t="shared" si="40"/>
        <v>9.8544693372261432E-5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5.0924234618087754</v>
      </c>
      <c r="H383" s="10">
        <f t="shared" si="41"/>
        <v>-0.21253935321981368</v>
      </c>
      <c r="I383">
        <f t="shared" si="37"/>
        <v>-2.5504722386377643</v>
      </c>
      <c r="K383">
        <f t="shared" si="38"/>
        <v>-0.22245089344047245</v>
      </c>
      <c r="M383">
        <f t="shared" si="39"/>
        <v>-0.22245089344047245</v>
      </c>
      <c r="N383" s="13">
        <f t="shared" si="40"/>
        <v>9.8238629545736414E-5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5.1007094092030707</v>
      </c>
      <c r="H384" s="10">
        <f t="shared" si="41"/>
        <v>-0.20948365637982946</v>
      </c>
      <c r="I384">
        <f t="shared" si="37"/>
        <v>-2.5138038765579536</v>
      </c>
      <c r="K384">
        <f t="shared" si="38"/>
        <v>-0.21937922326507839</v>
      </c>
      <c r="M384">
        <f t="shared" si="39"/>
        <v>-0.21937922326507839</v>
      </c>
      <c r="N384" s="13">
        <f t="shared" si="40"/>
        <v>9.79222439804351E-5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5.108995356597366</v>
      </c>
      <c r="H385" s="10">
        <f t="shared" si="41"/>
        <v>-0.2064707188272154</v>
      </c>
      <c r="I385">
        <f t="shared" si="37"/>
        <v>-2.4776486259265846</v>
      </c>
      <c r="K385">
        <f t="shared" si="38"/>
        <v>-0.21634977253862059</v>
      </c>
      <c r="M385">
        <f t="shared" si="39"/>
        <v>-0.21634977253862059</v>
      </c>
      <c r="N385" s="13">
        <f t="shared" si="40"/>
        <v>9.7595702232828531E-5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5.1172813039916614</v>
      </c>
      <c r="H386" s="10">
        <f t="shared" si="41"/>
        <v>-0.20349996050224073</v>
      </c>
      <c r="I386">
        <f t="shared" si="37"/>
        <v>-2.4419995260268887</v>
      </c>
      <c r="K386">
        <f t="shared" si="38"/>
        <v>-0.21336196699522078</v>
      </c>
      <c r="M386">
        <f t="shared" si="39"/>
        <v>-0.21336196699522078</v>
      </c>
      <c r="N386" s="13">
        <f t="shared" si="40"/>
        <v>9.7259172067580709E-5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5.1255672513859567</v>
      </c>
      <c r="H387" s="10">
        <f t="shared" si="41"/>
        <v>-0.20057080891746881</v>
      </c>
      <c r="I387">
        <f t="shared" si="37"/>
        <v>-2.4068497070096257</v>
      </c>
      <c r="K387">
        <f t="shared" si="38"/>
        <v>-0.21041523999957476</v>
      </c>
      <c r="M387">
        <f t="shared" si="39"/>
        <v>-0.21041523999957476</v>
      </c>
      <c r="N387" s="13">
        <f t="shared" si="40"/>
        <v>9.6912823330333675E-5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5.133853198780252</v>
      </c>
      <c r="H388" s="10">
        <f t="shared" si="41"/>
        <v>-0.19768269906446317</v>
      </c>
      <c r="I388">
        <f t="shared" si="37"/>
        <v>-2.3721923887735583</v>
      </c>
      <c r="K388">
        <f t="shared" si="38"/>
        <v>-0.20750903245090419</v>
      </c>
      <c r="M388">
        <f t="shared" si="39"/>
        <v>-0.20750903245090419</v>
      </c>
      <c r="N388" s="13">
        <f t="shared" si="40"/>
        <v>9.6556827821485259E-5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5.1421391461745474</v>
      </c>
      <c r="H389" s="10">
        <f t="shared" si="41"/>
        <v>-0.19483507332150665</v>
      </c>
      <c r="I389">
        <f t="shared" si="37"/>
        <v>-2.3380208798580799</v>
      </c>
      <c r="K389">
        <f t="shared" si="38"/>
        <v>-0.20464279268795274</v>
      </c>
      <c r="M389">
        <f t="shared" si="39"/>
        <v>-0.20464279268795274</v>
      </c>
      <c r="N389" s="13">
        <f t="shared" si="40"/>
        <v>9.6191359170961664E-5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5.1504250935688427</v>
      </c>
      <c r="H390" s="10">
        <f t="shared" si="41"/>
        <v>-0.19202738136233172</v>
      </c>
      <c r="I390">
        <f t="shared" si="37"/>
        <v>-2.3043285763479808</v>
      </c>
      <c r="K390">
        <f t="shared" si="38"/>
        <v>-0.20181597639502849</v>
      </c>
      <c r="M390">
        <f t="shared" si="39"/>
        <v>-0.20181597639502849</v>
      </c>
      <c r="N390" s="13">
        <f t="shared" si="40"/>
        <v>9.5816592714135943E-5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5.1587110409631389</v>
      </c>
      <c r="H391" s="10">
        <f t="shared" si="41"/>
        <v>-0.18925908006585071</v>
      </c>
      <c r="I391">
        <f t="shared" si="37"/>
        <v>-2.2711089607902086</v>
      </c>
      <c r="K391">
        <f t="shared" si="38"/>
        <v>-0.19902804650908015</v>
      </c>
      <c r="M391">
        <f t="shared" si="39"/>
        <v>-0.19902804650908015</v>
      </c>
      <c r="N391" s="13">
        <f t="shared" si="40"/>
        <v>9.5432705368942919E-5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5.1669969883574343</v>
      </c>
      <c r="H392" s="10">
        <f t="shared" si="41"/>
        <v>-0.18652963342688228</v>
      </c>
      <c r="I392">
        <f t="shared" si="37"/>
        <v>-2.2383556011225876</v>
      </c>
      <c r="K392">
        <f t="shared" si="38"/>
        <v>-0.19627847312780825</v>
      </c>
      <c r="M392">
        <f t="shared" si="39"/>
        <v>-0.19627847312780825</v>
      </c>
      <c r="N392" s="13">
        <f t="shared" si="40"/>
        <v>9.5039875514350264E-5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5.1752829357517296</v>
      </c>
      <c r="H393" s="10">
        <f t="shared" si="41"/>
        <v>-0.18383851246786359</v>
      </c>
      <c r="I393">
        <f t="shared" si="37"/>
        <v>-2.2060621496143629</v>
      </c>
      <c r="K393">
        <f t="shared" si="38"/>
        <v>-0.1935667334187926</v>
      </c>
      <c r="M393">
        <f t="shared" si="39"/>
        <v>-0.1935667334187926</v>
      </c>
      <c r="N393" s="13">
        <f t="shared" si="40"/>
        <v>9.4638282870094167E-5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5.1835688831460249</v>
      </c>
      <c r="H394" s="10">
        <f t="shared" si="41"/>
        <v>-0.18118519515154438</v>
      </c>
      <c r="I394">
        <f t="shared" si="37"/>
        <v>-2.1742223418185325</v>
      </c>
      <c r="K394">
        <f t="shared" si="38"/>
        <v>-0.19089231152963926</v>
      </c>
      <c r="M394">
        <f t="shared" si="39"/>
        <v>-0.19089231152963926</v>
      </c>
      <c r="N394" s="13">
        <f t="shared" si="40"/>
        <v>9.4228108377877791E-5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5.1918548305403203</v>
      </c>
      <c r="H395" s="10">
        <f t="shared" si="41"/>
        <v>-0.17856916629465142</v>
      </c>
      <c r="I395">
        <f t="shared" si="37"/>
        <v>-2.1428299955358172</v>
      </c>
      <c r="K395">
        <f t="shared" si="38"/>
        <v>-0.1882546984991372</v>
      </c>
      <c r="M395">
        <f t="shared" si="39"/>
        <v>-0.1882546984991372</v>
      </c>
      <c r="N395" s="13">
        <f t="shared" si="40"/>
        <v>9.3809534084131287E-5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5.2001407779346156</v>
      </c>
      <c r="H396" s="10">
        <f t="shared" si="41"/>
        <v>-0.17598991748252055</v>
      </c>
      <c r="I396">
        <f t="shared" si="37"/>
        <v>-2.1118790097902465</v>
      </c>
      <c r="K396">
        <f t="shared" si="38"/>
        <v>-0.18565339216941409</v>
      </c>
      <c r="M396">
        <f t="shared" si="39"/>
        <v>-0.18565339216941409</v>
      </c>
      <c r="N396" s="13">
        <f t="shared" si="40"/>
        <v>9.3382743024232346E-5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5.2084267253289109</v>
      </c>
      <c r="H397" s="10">
        <f t="shared" si="41"/>
        <v>-0.1734469469846838</v>
      </c>
      <c r="I397">
        <f t="shared" si="37"/>
        <v>-2.0813633638162057</v>
      </c>
      <c r="K397">
        <f t="shared" si="38"/>
        <v>-0.18308789709908765</v>
      </c>
      <c r="M397">
        <f t="shared" si="39"/>
        <v>-0.18308789709908765</v>
      </c>
      <c r="N397" s="13">
        <f t="shared" si="40"/>
        <v>9.2947919108423745E-5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5.2167126727232063</v>
      </c>
      <c r="H398" s="10">
        <f t="shared" si="41"/>
        <v>-0.17093975967140873</v>
      </c>
      <c r="I398">
        <f t="shared" si="37"/>
        <v>-2.0512771160569048</v>
      </c>
      <c r="K398">
        <f t="shared" si="38"/>
        <v>-0.18055772447740381</v>
      </c>
      <c r="M398">
        <f t="shared" si="39"/>
        <v>-0.18055772447740381</v>
      </c>
      <c r="N398" s="13">
        <f t="shared" si="40"/>
        <v>9.2505247009360038E-5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5.2249986201175016</v>
      </c>
      <c r="H399" s="10">
        <f t="shared" si="41"/>
        <v>-0.16846786693117824</v>
      </c>
      <c r="I399">
        <f t="shared" si="37"/>
        <v>-2.021614403174139</v>
      </c>
      <c r="K399">
        <f t="shared" si="38"/>
        <v>-0.17806239203935337</v>
      </c>
      <c r="M399">
        <f t="shared" si="39"/>
        <v>-0.17806239203935337</v>
      </c>
      <c r="N399" s="13">
        <f t="shared" si="40"/>
        <v>9.2054912051402958E-5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5.2332845675117969</v>
      </c>
      <c r="H400" s="10">
        <f t="shared" si="41"/>
        <v>-0.16603078658910631</v>
      </c>
      <c r="I400">
        <f t="shared" si="37"/>
        <v>-1.9923694390692757</v>
      </c>
      <c r="K400">
        <f t="shared" si="38"/>
        <v>-0.17560142398176279</v>
      </c>
      <c r="M400">
        <f t="shared" si="39"/>
        <v>-0.17560142398176279</v>
      </c>
      <c r="N400" s="13">
        <f t="shared" si="40"/>
        <v>9.1597100101714499E-5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5.241570514906094</v>
      </c>
      <c r="H401" s="10">
        <f t="shared" si="41"/>
        <v>-0.16362804282627938</v>
      </c>
      <c r="I401">
        <f t="shared" si="37"/>
        <v>-1.9635365139153524</v>
      </c>
      <c r="K401">
        <f t="shared" si="38"/>
        <v>-0.17317435088034674</v>
      </c>
      <c r="M401">
        <f t="shared" si="39"/>
        <v>-0.17317435088034674</v>
      </c>
      <c r="N401" s="13">
        <f t="shared" si="40"/>
        <v>9.1131997463151442E-5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5.2498564623003885</v>
      </c>
      <c r="H402" s="10">
        <f t="shared" si="41"/>
        <v>-0.16125916610001836</v>
      </c>
      <c r="I402">
        <f t="shared" si="37"/>
        <v>-1.9351099932002205</v>
      </c>
      <c r="K402">
        <f t="shared" si="38"/>
        <v>-0.17078070960772046</v>
      </c>
      <c r="M402">
        <f t="shared" si="39"/>
        <v>-0.17078070960772046</v>
      </c>
      <c r="N402" s="13">
        <f t="shared" si="40"/>
        <v>9.0659790769063932E-5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ref="G403:G469" si="43">$E$11*(D403/$E$12+1)</f>
        <v>5.2581424096946847</v>
      </c>
      <c r="H403" s="10">
        <f t="shared" si="41"/>
        <v>-0.15892369306504994</v>
      </c>
      <c r="I403">
        <f t="shared" si="37"/>
        <v>-1.9070843167805993</v>
      </c>
      <c r="K403">
        <f t="shared" si="38"/>
        <v>-0.16842004325235535</v>
      </c>
      <c r="M403">
        <f t="shared" si="39"/>
        <v>-0.16842004325235535</v>
      </c>
      <c r="N403" s="13">
        <f t="shared" si="40"/>
        <v>9.018066687993545E-5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si="43"/>
        <v>5.2664283570889792</v>
      </c>
      <c r="H404" s="10">
        <f t="shared" si="41"/>
        <v>-0.15662116649558305</v>
      </c>
      <c r="I404">
        <f t="shared" ref="I404:I467" si="44">H404*$E$6</f>
        <v>-1.8794539979469966</v>
      </c>
      <c r="K404">
        <f t="shared" ref="K404:K467" si="45">($L$9/2)*$L$4*EXP(-$L$7*$O$6*(G404/$O$6-1))+($L$9/2)*$L$4*EXP(-$L$7*$O$6*(($H$4/$E$4)*G404/$O$6-1))+($L$9/2)*$L$4*EXP(-$L$7*$O$6*(SQRT(4/3+$H$11^2/4)*($H$4/$E$4)*G404/$O$6-1))+2*$L$4*EXP(-$L$7*$O$6*(($H$5/$E$4)*G404/$O$6-1))+16*$L$4*EXP(-$L$7*$O$6*($H$14*($H$4/$E$4)*G404/$O$6-1))-(($L$9/2)*$L$6*EXP(-$L$5*$O$6*(G404/$O$6-1))+($L$9/2)*$L$6*EXP(-$L$5*$O$6*(($H$4/$E$4)*G404/$O$6-1))+($L$9/2)*$L$6*EXP(-$L$5*$O$6*(SQRT(4/3+$H$11^2/4)*($H$4/$E$4)*G404/$O$6-1))+2*$L$6*EXP(-$L$5*$O$6*(($H$5/$E$4)*G404/$O$6-1))+16*$L$6*EXP(-$L$5*$O$6*($H$14*($H$5/$E$4)*G404/$O$6-1)))</f>
        <v>-0.16609190103848454</v>
      </c>
      <c r="M404">
        <f t="shared" ref="M404:M467" si="46">($L$9/2)*$O$4*EXP(-$O$8*$O$6*(G404/$O$6-1))+($L$9/2)*$O$4*EXP(-$O$8*$O$6*(($H$4/$E$4)*G404/$O$6-1))+($L$9/2)*$O$4*EXP(-$O$8*$O$6*(SQRT(4/3+$H$11^2/4)*($H$4/$E$4)*G404/$O$6-1))+2*$O$4*EXP(-$O$8*$O$6*(($H$5/$E$4)*G404/$O$6-1))+16*$O$4*EXP(-$O$8*$O$6*($H$14*($H$4/$E$4)*G404/$O$6-1))-(($L$9/2)*$O$7*EXP(-$O$5*$O$6*(G404/$O$6-1))+($L$9/2)*$O$7*EXP(-$O$5*$O$6*(($H$4/$E$4)*G404/$O$6-1))+($L$9/2)*$O$7*EXP(-$O$5*$O$6*(SQRT(4/3+$H$11^2/4)*($H$4/$E$4)*G404/$O$6-1))+2*$O$7*EXP(-$O$5*$O$6*(($H$5/$E$4)*G404/$O$6-1))+16*$O$7*EXP(-$O$5*$O$6*($H$14*($H$5/$E$4)*G404/$O$6-1)))</f>
        <v>-0.16609190103848454</v>
      </c>
      <c r="N404" s="13">
        <f t="shared" ref="N404:N467" si="47">(M404-H404)^2*O404</f>
        <v>8.969481278210735E-5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5.2747143044832754</v>
      </c>
      <c r="H405" s="10">
        <f t="shared" ref="H405:H469" si="48">-(-$B$4)*(1+D405+$E$5*D405^3)*EXP(-D405)</f>
        <v>-0.15435113520827948</v>
      </c>
      <c r="I405">
        <f t="shared" si="44"/>
        <v>-1.8522136224993537</v>
      </c>
      <c r="K405">
        <f t="shared" si="45"/>
        <v>-0.16379583824693203</v>
      </c>
      <c r="M405">
        <f t="shared" si="46"/>
        <v>-0.16379583824693203</v>
      </c>
      <c r="N405" s="13">
        <f t="shared" si="47"/>
        <v>8.9202415488332749E-5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5.2830002518775698</v>
      </c>
      <c r="H406" s="10">
        <f t="shared" si="48"/>
        <v>-0.15211315398611336</v>
      </c>
      <c r="I406">
        <f t="shared" si="44"/>
        <v>-1.8253578478333603</v>
      </c>
      <c r="K406">
        <f t="shared" si="45"/>
        <v>-0.16153141613687605</v>
      </c>
      <c r="M406">
        <f t="shared" si="46"/>
        <v>-0.16153141613687605</v>
      </c>
      <c r="N406" s="13">
        <f t="shared" si="47"/>
        <v>8.870366194048907E-5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5.2912861992718652</v>
      </c>
      <c r="H407" s="10">
        <f t="shared" si="48"/>
        <v>-0.1499067835031091</v>
      </c>
      <c r="I407">
        <f t="shared" si="44"/>
        <v>-1.7988814020373092</v>
      </c>
      <c r="K407">
        <f t="shared" si="45"/>
        <v>-0.15929820186852317</v>
      </c>
      <c r="M407">
        <f t="shared" si="46"/>
        <v>-0.15929820186852317</v>
      </c>
      <c r="N407" s="13">
        <f t="shared" si="47"/>
        <v>8.8198738914236735E-5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5.2995721466661605</v>
      </c>
      <c r="H408" s="10">
        <f t="shared" si="48"/>
        <v>-0.14773159024995208</v>
      </c>
      <c r="I408">
        <f t="shared" si="44"/>
        <v>-1.772779082999425</v>
      </c>
      <c r="K408">
        <f t="shared" si="45"/>
        <v>-0.15709576842669756</v>
      </c>
      <c r="M408">
        <f t="shared" si="46"/>
        <v>-0.15709576842669756</v>
      </c>
      <c r="N408" s="13">
        <f t="shared" si="47"/>
        <v>8.768783292583631E-5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5.3078580940604558</v>
      </c>
      <c r="H409" s="10">
        <f t="shared" si="48"/>
        <v>-0.14558714646046311</v>
      </c>
      <c r="I409">
        <f t="shared" si="44"/>
        <v>-1.7470457575255574</v>
      </c>
      <c r="K409">
        <f t="shared" si="45"/>
        <v>-0.15492369454532851</v>
      </c>
      <c r="M409">
        <f t="shared" si="46"/>
        <v>-0.15492369454532851</v>
      </c>
      <c r="N409" s="13">
        <f t="shared" si="47"/>
        <v>8.7171130141003628E-5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5.3161440414547512</v>
      </c>
      <c r="H410" s="10">
        <f t="shared" si="48"/>
        <v>-0.14347303003892825</v>
      </c>
      <c r="I410">
        <f t="shared" si="44"/>
        <v>-1.721676360467139</v>
      </c>
      <c r="K410">
        <f t="shared" si="45"/>
        <v>-0.15278156463283224</v>
      </c>
      <c r="M410">
        <f t="shared" si="46"/>
        <v>-0.15278156463283224</v>
      </c>
      <c r="N410" s="13">
        <f t="shared" si="47"/>
        <v>8.6648816285907291E-5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5.3244299888490483</v>
      </c>
      <c r="H411" s="10">
        <f t="shared" si="48"/>
        <v>-0.14138882448827755</v>
      </c>
      <c r="I411">
        <f t="shared" si="44"/>
        <v>-1.6966658938593306</v>
      </c>
      <c r="K411">
        <f t="shared" si="45"/>
        <v>-0.15066896869838137</v>
      </c>
      <c r="M411">
        <f t="shared" si="46"/>
        <v>-0.15066896869838137</v>
      </c>
      <c r="N411" s="13">
        <f t="shared" si="47"/>
        <v>8.6121076560323332E-5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5.3327159362433427</v>
      </c>
      <c r="H412" s="10">
        <f t="shared" si="48"/>
        <v>-0.13933411883910302</v>
      </c>
      <c r="I412">
        <f t="shared" si="44"/>
        <v>-1.6720094260692362</v>
      </c>
      <c r="K412">
        <f t="shared" si="45"/>
        <v>-0.14858550227905146</v>
      </c>
      <c r="M412">
        <f t="shared" si="46"/>
        <v>-0.14858550227905146</v>
      </c>
      <c r="N412" s="13">
        <f t="shared" si="47"/>
        <v>8.558809555295225E-5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5.3410018836376389</v>
      </c>
      <c r="H413" s="10">
        <f t="shared" si="48"/>
        <v>-0.13730850757950966</v>
      </c>
      <c r="I413">
        <f t="shared" si="44"/>
        <v>-1.647702090954116</v>
      </c>
      <c r="K413">
        <f t="shared" si="45"/>
        <v>-0.14653076636783399</v>
      </c>
      <c r="M413">
        <f t="shared" si="46"/>
        <v>-0.14653076636783399</v>
      </c>
      <c r="N413" s="13">
        <f t="shared" si="47"/>
        <v>8.5050057158825396E-5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5.3492878310319334</v>
      </c>
      <c r="H414" s="10">
        <f t="shared" si="48"/>
        <v>-0.13531159058579001</v>
      </c>
      <c r="I414">
        <f t="shared" si="44"/>
        <v>-1.6237390870294801</v>
      </c>
      <c r="K414">
        <f t="shared" si="45"/>
        <v>-0.14450436734251851</v>
      </c>
      <c r="M414">
        <f t="shared" si="46"/>
        <v>-0.14450436734251851</v>
      </c>
      <c r="N414" s="13">
        <f t="shared" si="47"/>
        <v>8.4507144499047746E-5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5.3575737784262296</v>
      </c>
      <c r="H415" s="10">
        <f t="shared" si="48"/>
        <v>-0.13334297305391593</v>
      </c>
      <c r="I415">
        <f t="shared" si="44"/>
        <v>-1.6001156766469911</v>
      </c>
      <c r="K415">
        <f t="shared" si="45"/>
        <v>-0.14250591689541967</v>
      </c>
      <c r="M415">
        <f t="shared" si="46"/>
        <v>-0.14250591689541967</v>
      </c>
      <c r="N415" s="13">
        <f t="shared" si="47"/>
        <v>8.3959539842551209E-5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5.3658597258205241</v>
      </c>
      <c r="H416" s="10">
        <f t="shared" si="48"/>
        <v>-0.13140226543183778</v>
      </c>
      <c r="I416">
        <f t="shared" si="44"/>
        <v>-1.5768271851820534</v>
      </c>
      <c r="K416">
        <f t="shared" si="45"/>
        <v>-0.14053503196395772</v>
      </c>
      <c r="M416">
        <f t="shared" si="46"/>
        <v>-0.14053503196395772</v>
      </c>
      <c r="N416" s="13">
        <f t="shared" si="47"/>
        <v>8.3407424530210176E-5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5.3741456732148203</v>
      </c>
      <c r="H417" s="10">
        <f t="shared" si="48"/>
        <v>-0.12948908335258577</v>
      </c>
      <c r="I417">
        <f t="shared" si="44"/>
        <v>-1.5538690002310291</v>
      </c>
      <c r="K417">
        <f t="shared" si="45"/>
        <v>-0.13859133466207132</v>
      </c>
      <c r="M417">
        <f t="shared" si="46"/>
        <v>-0.13859133466207132</v>
      </c>
      <c r="N417" s="13">
        <f t="shared" si="47"/>
        <v>8.2850978901031477E-5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5.3824316206091147</v>
      </c>
      <c r="H418" s="10">
        <f t="shared" si="48"/>
        <v>-0.12760304756816265</v>
      </c>
      <c r="I418">
        <f t="shared" si="44"/>
        <v>-1.5312365708179518</v>
      </c>
      <c r="K418">
        <f t="shared" si="45"/>
        <v>-0.13667445221246449</v>
      </c>
      <c r="M418">
        <f t="shared" si="46"/>
        <v>-0.13667445221246449</v>
      </c>
      <c r="N418" s="13">
        <f t="shared" si="47"/>
        <v>8.2290382220660978E-5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5.3907175680034118</v>
      </c>
      <c r="H419" s="10">
        <f t="shared" si="48"/>
        <v>-0.12574378388422242</v>
      </c>
      <c r="I419">
        <f t="shared" si="44"/>
        <v>-1.508925406610669</v>
      </c>
      <c r="K419">
        <f t="shared" si="45"/>
        <v>-0.13478401687966987</v>
      </c>
      <c r="M419">
        <f t="shared" si="46"/>
        <v>-0.13478401687966987</v>
      </c>
      <c r="N419" s="13">
        <f t="shared" si="47"/>
        <v>8.1725812611976875E-5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5.3990035153977054</v>
      </c>
      <c r="H420" s="10">
        <f t="shared" si="48"/>
        <v>-0.12391092309552566</v>
      </c>
      <c r="I420">
        <f t="shared" si="44"/>
        <v>-1.486931077146308</v>
      </c>
      <c r="K420">
        <f t="shared" si="45"/>
        <v>-0.13291966590393259</v>
      </c>
      <c r="M420">
        <f t="shared" si="46"/>
        <v>-0.13291966590393259</v>
      </c>
      <c r="N420" s="13">
        <f t="shared" si="47"/>
        <v>8.1157446988023495E-5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5.4072894627920025</v>
      </c>
      <c r="H421" s="10">
        <f t="shared" si="48"/>
        <v>-0.12210410092216473</v>
      </c>
      <c r="I421">
        <f t="shared" si="44"/>
        <v>-1.4652492110659767</v>
      </c>
      <c r="K421">
        <f t="shared" si="45"/>
        <v>-0.13108104143589119</v>
      </c>
      <c r="M421">
        <f t="shared" si="46"/>
        <v>-0.13108104143589119</v>
      </c>
      <c r="N421" s="13">
        <f t="shared" si="47"/>
        <v>8.05854609869836E-5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5.415575410186297</v>
      </c>
      <c r="H422" s="10">
        <f t="shared" si="48"/>
        <v>-0.12032295794655028</v>
      </c>
      <c r="I422">
        <f t="shared" si="44"/>
        <v>-1.4438754953586033</v>
      </c>
      <c r="K422">
        <f t="shared" si="45"/>
        <v>-0.12926779047206743</v>
      </c>
      <c r="M422">
        <f t="shared" si="46"/>
        <v>-0.12926779047206743</v>
      </c>
      <c r="N422" s="13">
        <f t="shared" si="47"/>
        <v>8.0010028909549642E-5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5.4238613575805932</v>
      </c>
      <c r="H423" s="10">
        <f t="shared" si="48"/>
        <v>-0.11856713955115226</v>
      </c>
      <c r="I423">
        <f t="shared" si="44"/>
        <v>-1.4228056746138271</v>
      </c>
      <c r="K423">
        <f t="shared" si="45"/>
        <v>-0.12747956479113343</v>
      </c>
      <c r="M423">
        <f t="shared" si="46"/>
        <v>-0.12747956479113343</v>
      </c>
      <c r="N423" s="13">
        <f t="shared" si="47"/>
        <v>7.9431323658253267E-5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5.4321473049748885</v>
      </c>
      <c r="H424" s="10">
        <f t="shared" si="48"/>
        <v>-0.11683629585698642</v>
      </c>
      <c r="I424">
        <f t="shared" si="44"/>
        <v>-1.4020355502838371</v>
      </c>
      <c r="K424">
        <f t="shared" si="45"/>
        <v>-0.12571602089097111</v>
      </c>
      <c r="M424">
        <f t="shared" si="46"/>
        <v>-0.12571602089097111</v>
      </c>
      <c r="N424" s="13">
        <f t="shared" si="47"/>
        <v>7.8849516679174492E-5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5.4404332523691838</v>
      </c>
      <c r="H425" s="10">
        <f t="shared" si="48"/>
        <v>-0.11513008166284053</v>
      </c>
      <c r="I425">
        <f t="shared" si="44"/>
        <v>-1.3815609799540862</v>
      </c>
      <c r="K425">
        <f t="shared" si="45"/>
        <v>-0.12397681992649977</v>
      </c>
      <c r="M425">
        <f t="shared" si="46"/>
        <v>-0.12397681992649977</v>
      </c>
      <c r="N425" s="13">
        <f t="shared" si="47"/>
        <v>7.8264777905692507E-5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5.4487191997634792</v>
      </c>
      <c r="H426" s="10">
        <f t="shared" si="48"/>
        <v>-0.11344815638523063</v>
      </c>
      <c r="I426">
        <f t="shared" si="44"/>
        <v>-1.3613778766227675</v>
      </c>
      <c r="K426">
        <f t="shared" si="45"/>
        <v>-0.12226162764827186</v>
      </c>
      <c r="M426">
        <f t="shared" si="46"/>
        <v>-0.12226162764827186</v>
      </c>
      <c r="N426" s="13">
        <f t="shared" si="47"/>
        <v>7.7677275704453593E-5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5.4570051471577745</v>
      </c>
      <c r="H427" s="10">
        <f t="shared" si="48"/>
        <v>-0.11179018399908171</v>
      </c>
      <c r="I427">
        <f t="shared" si="44"/>
        <v>-1.3414822079889805</v>
      </c>
      <c r="K427">
        <f t="shared" si="45"/>
        <v>-0.1205701143418267</v>
      </c>
      <c r="M427">
        <f t="shared" si="46"/>
        <v>-0.1205701143418267</v>
      </c>
      <c r="N427" s="13">
        <f t="shared" si="47"/>
        <v>7.708717682345417E-5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5.4652910945520699</v>
      </c>
      <c r="H428" s="10">
        <f t="shared" si="48"/>
        <v>-0.11015583297912336</v>
      </c>
      <c r="I428">
        <f t="shared" si="44"/>
        <v>-1.3218699957494804</v>
      </c>
      <c r="K428">
        <f t="shared" si="45"/>
        <v>-0.11890195476779376</v>
      </c>
      <c r="M428">
        <f t="shared" si="46"/>
        <v>-0.11890195476779376</v>
      </c>
      <c r="N428" s="13">
        <f t="shared" si="47"/>
        <v>7.6494646342255152E-5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5.4735770419463661</v>
      </c>
      <c r="H429" s="10">
        <f t="shared" si="48"/>
        <v>-0.10854477624199507</v>
      </c>
      <c r="I429">
        <f t="shared" si="44"/>
        <v>-1.3025373149039408</v>
      </c>
      <c r="K429">
        <f t="shared" si="45"/>
        <v>-0.11725682810274055</v>
      </c>
      <c r="M429">
        <f t="shared" si="46"/>
        <v>-0.11725682810274055</v>
      </c>
      <c r="N429" s="13">
        <f t="shared" si="47"/>
        <v>7.5899847624318661E-5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5.4818629893406614</v>
      </c>
      <c r="H430" s="10">
        <f t="shared" si="48"/>
        <v>-0.10695669108905119</v>
      </c>
      <c r="I430">
        <f t="shared" si="44"/>
        <v>-1.2834802930686142</v>
      </c>
      <c r="K430">
        <f t="shared" si="45"/>
        <v>-0.11563441788075429</v>
      </c>
      <c r="M430">
        <f t="shared" si="46"/>
        <v>-0.11563441788075429</v>
      </c>
      <c r="N430" s="13">
        <f t="shared" si="47"/>
        <v>7.5302942271441827E-5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5.4901489367349567</v>
      </c>
      <c r="H431" s="10">
        <f t="shared" si="48"/>
        <v>-0.10539125914986086</v>
      </c>
      <c r="I431">
        <f t="shared" si="44"/>
        <v>-1.2646951097983303</v>
      </c>
      <c r="K431">
        <f t="shared" si="45"/>
        <v>-0.11403441193574906</v>
      </c>
      <c r="M431">
        <f t="shared" si="46"/>
        <v>-0.11403441193574906</v>
      </c>
      <c r="N431" s="13">
        <f t="shared" si="47"/>
        <v>7.4704090080207001E-5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5.4984348841292512</v>
      </c>
      <c r="H432" s="10">
        <f t="shared" si="48"/>
        <v>-0.10384816632639302</v>
      </c>
      <c r="I432">
        <f t="shared" si="44"/>
        <v>-1.2461779959167161</v>
      </c>
      <c r="K432">
        <f t="shared" si="45"/>
        <v>-0.11245650234449631</v>
      </c>
      <c r="M432">
        <f t="shared" si="46"/>
        <v>-0.11245650234449631</v>
      </c>
      <c r="N432" s="13">
        <f t="shared" si="47"/>
        <v>7.4103449000574424E-5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5.5067208315235474</v>
      </c>
      <c r="H433" s="10">
        <f t="shared" si="48"/>
        <v>-0.102327102737881</v>
      </c>
      <c r="I433">
        <f t="shared" si="44"/>
        <v>-1.227925232854572</v>
      </c>
      <c r="K433">
        <f t="shared" si="45"/>
        <v>-0.11090038537036308</v>
      </c>
      <c r="M433">
        <f t="shared" si="46"/>
        <v>-0.11090038537036308</v>
      </c>
      <c r="N433" s="13">
        <f t="shared" si="47"/>
        <v>7.3501175096418904E-5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5.5150067789178427</v>
      </c>
      <c r="H434" s="10">
        <f t="shared" si="48"/>
        <v>-0.10082776266635891</v>
      </c>
      <c r="I434">
        <f t="shared" si="44"/>
        <v>-1.209933151996307</v>
      </c>
      <c r="K434">
        <f t="shared" si="45"/>
        <v>-0.10936576140775872</v>
      </c>
      <c r="M434">
        <f t="shared" si="46"/>
        <v>-0.10936576140775872</v>
      </c>
      <c r="N434" s="13">
        <f t="shared" si="47"/>
        <v>7.2897422508144699E-5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5.5232927263121381</v>
      </c>
      <c r="H435" s="10">
        <f t="shared" si="48"/>
        <v>-9.9349844502861634E-2</v>
      </c>
      <c r="I435">
        <f t="shared" si="44"/>
        <v>-1.1921981340343395</v>
      </c>
      <c r="K435">
        <f t="shared" si="45"/>
        <v>-0.10785233492727352</v>
      </c>
      <c r="M435">
        <f t="shared" si="46"/>
        <v>-0.10785233492727352</v>
      </c>
      <c r="N435" s="13">
        <f t="shared" si="47"/>
        <v>7.2292343417215744E-5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5.5315786737064334</v>
      </c>
      <c r="H436" s="10">
        <f t="shared" si="48"/>
        <v>-9.7893050694283071E-2</v>
      </c>
      <c r="I436">
        <f t="shared" si="44"/>
        <v>-1.1747166083313969</v>
      </c>
      <c r="K436">
        <f t="shared" si="45"/>
        <v>-0.10635981442151085</v>
      </c>
      <c r="M436">
        <f t="shared" si="46"/>
        <v>-0.10635981442151085</v>
      </c>
      <c r="N436" s="13">
        <f t="shared" si="47"/>
        <v>7.1686088012700051E-5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5.5398646211007287</v>
      </c>
      <c r="H437" s="10">
        <f t="shared" si="48"/>
        <v>-9.6457087690883611E-2</v>
      </c>
      <c r="I437">
        <f t="shared" si="44"/>
        <v>-1.1574850522906033</v>
      </c>
      <c r="K437">
        <f t="shared" si="45"/>
        <v>-0.1048879123515985</v>
      </c>
      <c r="M437">
        <f t="shared" si="46"/>
        <v>-0.1048879123515985</v>
      </c>
      <c r="N437" s="13">
        <f t="shared" si="47"/>
        <v>7.1078804459718322E-5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5.5481505684950241</v>
      </c>
      <c r="H438" s="10">
        <f t="shared" si="48"/>
        <v>-9.5041665894441504E-2</v>
      </c>
      <c r="I438">
        <f t="shared" si="44"/>
        <v>-1.140499990733298</v>
      </c>
      <c r="K438">
        <f t="shared" si="45"/>
        <v>-0.1034363450943751</v>
      </c>
      <c r="M438">
        <f t="shared" si="46"/>
        <v>-0.1034363450943751</v>
      </c>
      <c r="N438" s="13">
        <f t="shared" si="47"/>
        <v>7.0470638869797825E-5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5.5564365158893203</v>
      </c>
      <c r="H439" s="10">
        <f t="shared" si="48"/>
        <v>-9.3646499607039177E-2</v>
      </c>
      <c r="I439">
        <f t="shared" si="44"/>
        <v>-1.1237579952844701</v>
      </c>
      <c r="K439">
        <f t="shared" si="45"/>
        <v>-0.10200483289024209</v>
      </c>
      <c r="M439">
        <f t="shared" si="46"/>
        <v>-0.10200483289024209</v>
      </c>
      <c r="N439" s="13">
        <f t="shared" si="47"/>
        <v>6.9861735273097616E-5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5.5647224632836156</v>
      </c>
      <c r="H440" s="10">
        <f t="shared" si="48"/>
        <v>-9.2271306980479861E-2</v>
      </c>
      <c r="I440">
        <f t="shared" si="44"/>
        <v>-1.1072556837657583</v>
      </c>
      <c r="K440">
        <f t="shared" si="45"/>
        <v>-0.10059309979167887</v>
      </c>
      <c r="M440">
        <f t="shared" si="46"/>
        <v>-0.10059309979167887</v>
      </c>
      <c r="N440" s="13">
        <f t="shared" si="47"/>
        <v>6.9252235592523443E-5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5.573008410677911</v>
      </c>
      <c r="H441" s="10">
        <f t="shared" si="48"/>
        <v>-9.0915809966324979E-2</v>
      </c>
      <c r="I441">
        <f t="shared" si="44"/>
        <v>-1.0909897195958997</v>
      </c>
      <c r="K441">
        <f t="shared" si="45"/>
        <v>-9.9200873612405316E-2</v>
      </c>
      <c r="M441">
        <f t="shared" si="46"/>
        <v>-9.9200873612405316E-2</v>
      </c>
      <c r="N441" s="13">
        <f t="shared" si="47"/>
        <v>6.8642279619602007E-5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5.5812943580722063</v>
      </c>
      <c r="H442" s="10">
        <f t="shared" si="48"/>
        <v>-8.9579734266547945E-2</v>
      </c>
      <c r="I442">
        <f t="shared" si="44"/>
        <v>-1.0749568111985752</v>
      </c>
      <c r="K442">
        <f t="shared" si="45"/>
        <v>-9.7827885877191781E-2</v>
      </c>
      <c r="M442">
        <f t="shared" si="46"/>
        <v>-9.7827885877191781E-2</v>
      </c>
      <c r="N442" s="13">
        <f t="shared" si="47"/>
        <v>6.8032004992166513E-5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5.5895803054665016</v>
      </c>
      <c r="H443" s="10">
        <f t="shared" si="48"/>
        <v>-8.8262809284795268E-2</v>
      </c>
      <c r="I443">
        <f t="shared" si="44"/>
        <v>-1.0591537114175433</v>
      </c>
      <c r="K443">
        <f t="shared" si="45"/>
        <v>-9.6473871772308095E-2</v>
      </c>
      <c r="M443">
        <f t="shared" si="46"/>
        <v>-9.6473871772308095E-2</v>
      </c>
      <c r="N443" s="13">
        <f t="shared" si="47"/>
        <v>6.7421547173840326E-5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5.597866252860797</v>
      </c>
      <c r="H444" s="10">
        <f t="shared" si="48"/>
        <v>-8.6964768078250473E-2</v>
      </c>
      <c r="I444">
        <f t="shared" si="44"/>
        <v>-1.0435772169390056</v>
      </c>
      <c r="K444">
        <f t="shared" si="45"/>
        <v>-9.5138570096600553E-2</v>
      </c>
      <c r="M444">
        <f t="shared" si="46"/>
        <v>-9.5138570096600553E-2</v>
      </c>
      <c r="N444" s="13">
        <f t="shared" si="47"/>
        <v>6.6811039435183832E-5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5.6061522002550923</v>
      </c>
      <c r="H445" s="10">
        <f t="shared" si="48"/>
        <v>-8.5685347310091614E-2</v>
      </c>
      <c r="I445">
        <f t="shared" si="44"/>
        <v>-1.0282241677210995</v>
      </c>
      <c r="K445">
        <f t="shared" si="45"/>
        <v>-9.382172321319418E-2</v>
      </c>
      <c r="M445">
        <f t="shared" si="46"/>
        <v>-9.382172321319418E-2</v>
      </c>
      <c r="N445" s="13">
        <f t="shared" si="47"/>
        <v>6.62006128365881E-5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5.6144381476493876</v>
      </c>
      <c r="H446" s="10">
        <f t="shared" si="48"/>
        <v>-8.4424287202538237E-2</v>
      </c>
      <c r="I446">
        <f t="shared" si="44"/>
        <v>-1.0130914464304588</v>
      </c>
      <c r="K446">
        <f t="shared" si="45"/>
        <v>-9.2523077001810228E-2</v>
      </c>
      <c r="M446">
        <f t="shared" si="46"/>
        <v>-9.2523077001810228E-2</v>
      </c>
      <c r="N446" s="13">
        <f t="shared" si="47"/>
        <v>6.5590396212792055E-5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5.622724095043683</v>
      </c>
      <c r="H447" s="10">
        <f t="shared" si="48"/>
        <v>-8.318133149047896E-2</v>
      </c>
      <c r="I447">
        <f t="shared" si="44"/>
        <v>-0.99817597788574752</v>
      </c>
      <c r="K447">
        <f t="shared" si="45"/>
        <v>-9.1242380811694751E-2</v>
      </c>
      <c r="M447">
        <f t="shared" si="46"/>
        <v>-9.1242380811694751E-2</v>
      </c>
      <c r="N447" s="13">
        <f t="shared" si="47"/>
        <v>6.4980516159073563E-5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5.6310100424379783</v>
      </c>
      <c r="H448" s="10">
        <f t="shared" si="48"/>
        <v>-8.1956227375675067E-2</v>
      </c>
      <c r="I448">
        <f t="shared" si="44"/>
        <v>-0.9834747285081008</v>
      </c>
      <c r="K448">
        <f t="shared" si="45"/>
        <v>-8.9979387415148257E-2</v>
      </c>
      <c r="M448">
        <f t="shared" si="46"/>
        <v>-8.9979387415148257E-2</v>
      </c>
      <c r="N448" s="13">
        <f t="shared" si="47"/>
        <v>6.437109701899944E-5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5.6392959898322745</v>
      </c>
      <c r="H449" s="10">
        <f t="shared" si="48"/>
        <v>-8.0748725481531752E-2</v>
      </c>
      <c r="I449">
        <f t="shared" si="44"/>
        <v>-0.96898470577838103</v>
      </c>
      <c r="K449">
        <f t="shared" si="45"/>
        <v>-8.8733852961651621E-2</v>
      </c>
      <c r="M449">
        <f t="shared" si="46"/>
        <v>-8.8733852961651621E-2</v>
      </c>
      <c r="N449" s="13">
        <f t="shared" si="47"/>
        <v>6.3762260873765492E-5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5.6475819372265699</v>
      </c>
      <c r="H450" s="10">
        <f t="shared" si="48"/>
        <v>-7.9558579808432298E-2</v>
      </c>
      <c r="I450">
        <f t="shared" si="44"/>
        <v>-0.95470295770118763</v>
      </c>
      <c r="K450">
        <f t="shared" si="45"/>
        <v>-8.7505536932580785E-2</v>
      </c>
      <c r="M450">
        <f t="shared" si="46"/>
        <v>-8.7505536932580785E-2</v>
      </c>
      <c r="N450" s="13">
        <f t="shared" si="47"/>
        <v>6.3154127533054401E-5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5.6558678846208652</v>
      </c>
      <c r="H451" s="10">
        <f t="shared" si="48"/>
        <v>-7.8385547689627397E-2</v>
      </c>
      <c r="I451">
        <f t="shared" si="44"/>
        <v>-0.94062657227552871</v>
      </c>
      <c r="K451">
        <f t="shared" si="45"/>
        <v>-8.6294202096503292E-2</v>
      </c>
      <c r="M451">
        <f t="shared" si="46"/>
        <v>-8.6294202096503292E-2</v>
      </c>
      <c r="N451" s="13">
        <f t="shared" si="47"/>
        <v>6.2546814527397523E-5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5.6641538320151614</v>
      </c>
      <c r="H452" s="10">
        <f t="shared" si="48"/>
        <v>-7.7229389747674321E-2</v>
      </c>
      <c r="I452">
        <f t="shared" si="44"/>
        <v>-0.92675267697209185</v>
      </c>
      <c r="K452">
        <f t="shared" si="45"/>
        <v>-8.5099614465050474E-2</v>
      </c>
      <c r="M452">
        <f t="shared" si="46"/>
        <v>-8.5099614465050474E-2</v>
      </c>
      <c r="N452" s="13">
        <f t="shared" si="47"/>
        <v>6.1940437101998551E-5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5.6724397794094559</v>
      </c>
      <c r="H453" s="10">
        <f t="shared" si="48"/>
        <v>-7.6089869851418801E-2</v>
      </c>
      <c r="I453">
        <f t="shared" si="44"/>
        <v>-0.91307843821702561</v>
      </c>
      <c r="K453">
        <f t="shared" si="45"/>
        <v>-8.3921543249357952E-2</v>
      </c>
      <c r="M453">
        <f t="shared" si="46"/>
        <v>-8.3921543249357952E-2</v>
      </c>
      <c r="N453" s="13">
        <f t="shared" si="47"/>
        <v>6.1335108211987773E-5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5.6807257268037521</v>
      </c>
      <c r="H454" s="10">
        <f t="shared" si="48"/>
        <v>-7.4966755073514205E-2</v>
      </c>
      <c r="I454">
        <f t="shared" si="44"/>
        <v>-0.89960106088217051</v>
      </c>
      <c r="K454">
        <f t="shared" si="45"/>
        <v>-8.2759760817067499E-2</v>
      </c>
      <c r="M454">
        <f t="shared" si="46"/>
        <v>-8.2759760817067499E-2</v>
      </c>
      <c r="N454" s="13">
        <f t="shared" si="47"/>
        <v>6.073093851905463E-5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5.6890116741980465</v>
      </c>
      <c r="H455" s="10">
        <f t="shared" si="48"/>
        <v>-7.3859815648471092E-2</v>
      </c>
      <c r="I455">
        <f t="shared" si="44"/>
        <v>-0.88631778778165304</v>
      </c>
      <c r="K455">
        <f t="shared" si="45"/>
        <v>-8.1614042649886823E-2</v>
      </c>
      <c r="M455">
        <f t="shared" si="46"/>
        <v>-8.1614042649886823E-2</v>
      </c>
      <c r="N455" s="13">
        <f t="shared" si="47"/>
        <v>6.01280363894848E-5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5.6972976215923437</v>
      </c>
      <c r="H456" s="10">
        <f t="shared" si="48"/>
        <v>-7.276882493123174E-2</v>
      </c>
      <c r="I456">
        <f t="shared" si="44"/>
        <v>-0.87322589917478088</v>
      </c>
      <c r="K456">
        <f t="shared" si="45"/>
        <v>-8.0484167301694096E-2</v>
      </c>
      <c r="M456">
        <f t="shared" si="46"/>
        <v>-8.0484167301694096E-2</v>
      </c>
      <c r="N456" s="13">
        <f t="shared" si="47"/>
        <v>5.9526507893451673E-5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5.7055835689866372</v>
      </c>
      <c r="H457" s="10">
        <f t="shared" si="48"/>
        <v>-7.1693559356262829E-2</v>
      </c>
      <c r="I457">
        <f t="shared" si="44"/>
        <v>-0.860322712275154</v>
      </c>
      <c r="K457">
        <f t="shared" si="45"/>
        <v>-7.9369916357189943E-2</v>
      </c>
      <c r="M457">
        <f t="shared" si="46"/>
        <v>-7.9369916357189943E-2</v>
      </c>
      <c r="N457" s="13">
        <f t="shared" si="47"/>
        <v>5.8926456805682722E-5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5.7138695163809343</v>
      </c>
      <c r="H458" s="10">
        <f t="shared" si="48"/>
        <v>-7.0633798397160927E-2</v>
      </c>
      <c r="I458">
        <f t="shared" si="44"/>
        <v>-0.84760558076593107</v>
      </c>
      <c r="K458">
        <f t="shared" si="45"/>
        <v>-7.8271074391079845E-2</v>
      </c>
      <c r="M458">
        <f t="shared" si="46"/>
        <v>-7.8271074391079845E-2</v>
      </c>
      <c r="N458" s="13">
        <f t="shared" si="47"/>
        <v>5.8327984607290203E-5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5.7221554637752288</v>
      </c>
      <c r="H459" s="10">
        <f t="shared" si="48"/>
        <v>-6.958932452676482E-2</v>
      </c>
      <c r="I459">
        <f t="shared" si="44"/>
        <v>-0.8350718943211779</v>
      </c>
      <c r="K459">
        <f t="shared" si="45"/>
        <v>-7.7187428927793081E-2</v>
      </c>
      <c r="M459">
        <f t="shared" si="46"/>
        <v>-7.7187428927793081E-2</v>
      </c>
      <c r="N459" s="13">
        <f t="shared" si="47"/>
        <v>5.7731190488925022E-5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5.730441411169525</v>
      </c>
      <c r="H460" s="10">
        <f t="shared" si="48"/>
        <v>-6.8559923177767879E-2</v>
      </c>
      <c r="I460">
        <f t="shared" si="44"/>
        <v>-0.82271907813321454</v>
      </c>
      <c r="K460">
        <f t="shared" si="45"/>
        <v>-7.6118770401717828E-2</v>
      </c>
      <c r="M460">
        <f t="shared" si="46"/>
        <v>-7.6118770401717828E-2</v>
      </c>
      <c r="N460" s="13">
        <f t="shared" si="47"/>
        <v>5.7136171355015853E-5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5.7387273585638194</v>
      </c>
      <c r="H461" s="10">
        <f t="shared" si="48"/>
        <v>-6.7545382703826165E-2</v>
      </c>
      <c r="I461">
        <f t="shared" si="44"/>
        <v>-0.81054459244591404</v>
      </c>
      <c r="K461">
        <f t="shared" si="45"/>
        <v>-7.5064892117959553E-2</v>
      </c>
      <c r="M461">
        <f t="shared" si="46"/>
        <v>-7.5064892117959553E-2</v>
      </c>
      <c r="N461" s="13">
        <f t="shared" si="47"/>
        <v>5.6543021829240649E-5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5.7470133059581157</v>
      </c>
      <c r="H462" s="10">
        <f t="shared" si="48"/>
        <v>-6.6545494341154837E-2</v>
      </c>
      <c r="I462">
        <f t="shared" si="44"/>
        <v>-0.79854593209385805</v>
      </c>
      <c r="K462">
        <f t="shared" si="45"/>
        <v>-7.4025590213606232E-2</v>
      </c>
      <c r="M462">
        <f t="shared" si="46"/>
        <v>-7.4025590213606232E-2</v>
      </c>
      <c r="N462" s="13">
        <f t="shared" si="47"/>
        <v>5.5951834261064392E-5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5.7552992533524101</v>
      </c>
      <c r="H463" s="10">
        <f t="shared" si="48"/>
        <v>-6.5560052170608701E-2</v>
      </c>
      <c r="I463">
        <f t="shared" si="44"/>
        <v>-0.78672062604730442</v>
      </c>
      <c r="K463">
        <f t="shared" si="45"/>
        <v>-7.3000663619502026E-2</v>
      </c>
      <c r="M463">
        <f t="shared" si="46"/>
        <v>-7.3000663619502026E-2</v>
      </c>
      <c r="N463" s="13">
        <f t="shared" si="47"/>
        <v>5.5362698733402426E-5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5.7635852007467063</v>
      </c>
      <c r="H464" s="10">
        <f t="shared" si="48"/>
        <v>-6.4588853080239775E-2</v>
      </c>
      <c r="I464">
        <f t="shared" si="44"/>
        <v>-0.77506623696287735</v>
      </c>
      <c r="K464">
        <f t="shared" si="45"/>
        <v>-7.1989914022516116E-2</v>
      </c>
      <c r="M464">
        <f t="shared" si="46"/>
        <v>-7.1989914022516116E-2</v>
      </c>
      <c r="N464" s="13">
        <f t="shared" si="47"/>
        <v>5.4775703071288366E-5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5.7718711481410008</v>
      </c>
      <c r="H465" s="10">
        <f t="shared" si="48"/>
        <v>-6.363169672832758E-2</v>
      </c>
      <c r="I465">
        <f t="shared" si="44"/>
        <v>-0.76358036073993096</v>
      </c>
      <c r="K465">
        <f t="shared" si="45"/>
        <v>-7.0993145828307944E-2</v>
      </c>
      <c r="M465">
        <f t="shared" si="46"/>
        <v>-7.0993145828307944E-2</v>
      </c>
      <c r="N465" s="13">
        <f t="shared" si="47"/>
        <v>5.4190932851601705E-5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5.7801570955352979</v>
      </c>
      <c r="H466" s="10">
        <f t="shared" si="48"/>
        <v>-6.2688385506875499E-2</v>
      </c>
      <c r="I466">
        <f t="shared" si="44"/>
        <v>-0.75226062608250599</v>
      </c>
      <c r="K466">
        <f t="shared" si="45"/>
        <v>-7.0010166124576459E-2</v>
      </c>
      <c r="M466">
        <f t="shared" si="46"/>
        <v>-7.0010166124576459E-2</v>
      </c>
      <c r="N466" s="13">
        <f t="shared" si="47"/>
        <v>5.360847141374145E-5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5.7884430429295914</v>
      </c>
      <c r="H467" s="10">
        <f t="shared" si="48"/>
        <v>-6.1758724505568532E-2</v>
      </c>
      <c r="I467">
        <f t="shared" si="44"/>
        <v>-0.74110469406682244</v>
      </c>
      <c r="K467">
        <f t="shared" si="45"/>
        <v>-6.9040784644793379E-2</v>
      </c>
      <c r="M467">
        <f t="shared" si="46"/>
        <v>-6.9040784644793379E-2</v>
      </c>
      <c r="N467" s="13">
        <f t="shared" si="47"/>
        <v>5.3028399871287396E-5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5.7967289903238886</v>
      </c>
      <c r="H468" s="10">
        <f t="shared" si="48"/>
        <v>-6.0842521476186462E-2</v>
      </c>
      <c r="I468">
        <f t="shared" ref="I468:I469" si="50">H468*$E$6</f>
        <v>-0.73011025771423754</v>
      </c>
      <c r="K468">
        <f t="shared" ref="K468:K469" si="51">($L$9/2)*$L$4*EXP(-$L$7*$O$6*(G468/$O$6-1))+($L$9/2)*$L$4*EXP(-$L$7*$O$6*(($H$4/$E$4)*G468/$O$6-1))+($L$9/2)*$L$4*EXP(-$L$7*$O$6*(SQRT(4/3+$H$11^2/4)*($H$4/$E$4)*G468/$O$6-1))+2*$L$4*EXP(-$L$7*$O$6*(($H$5/$E$4)*G468/$O$6-1))+16*$L$4*EXP(-$L$7*$O$6*($H$14*($H$4/$E$4)*G468/$O$6-1))-(($L$9/2)*$L$6*EXP(-$L$5*$O$6*(G468/$O$6-1))+($L$9/2)*$L$6*EXP(-$L$5*$O$6*(($H$4/$E$4)*G468/$O$6-1))+($L$9/2)*$L$6*EXP(-$L$5*$O$6*(SQRT(4/3+$H$11^2/4)*($H$4/$E$4)*G468/$O$6-1))+2*$L$6*EXP(-$L$5*$O$6*(($H$5/$E$4)*G468/$O$6-1))+16*$L$6*EXP(-$L$5*$O$6*($H$14*($H$5/$E$4)*G468/$O$6-1)))</f>
        <v>-6.8084813732408073E-2</v>
      </c>
      <c r="M468">
        <f t="shared" ref="M468:M469" si="52">($L$9/2)*$O$4*EXP(-$O$8*$O$6*(G468/$O$6-1))+($L$9/2)*$O$4*EXP(-$O$8*$O$6*(($H$4/$E$4)*G468/$O$6-1))+($L$9/2)*$O$4*EXP(-$O$8*$O$6*(SQRT(4/3+$H$11^2/4)*($H$4/$E$4)*G468/$O$6-1))+2*$O$4*EXP(-$O$8*$O$6*(($H$5/$E$4)*G468/$O$6-1))+16*$O$4*EXP(-$O$8*$O$6*($H$14*($H$4/$E$4)*G468/$O$6-1))-(($L$9/2)*$O$7*EXP(-$O$5*$O$6*(G468/$O$6-1))+($L$9/2)*$O$7*EXP(-$O$5*$O$6*(($H$4/$E$4)*G468/$O$6-1))+($L$9/2)*$O$7*EXP(-$O$5*$O$6*(SQRT(4/3+$H$11^2/4)*($H$4/$E$4)*G468/$O$6-1))+2*$O$7*EXP(-$O$5*$O$6*(($H$5/$E$4)*G468/$O$6-1))+16*$O$7*EXP(-$O$5*$O$6*($H$14*($H$5/$E$4)*G468/$O$6-1)))</f>
        <v>-6.8084813732408073E-2</v>
      </c>
      <c r="N468" s="13">
        <f t="shared" ref="N468:N469" si="53">(M468-H468)^2*O468</f>
        <v>5.2450797124527512E-5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5.8050149377181839</v>
      </c>
      <c r="H469" s="10">
        <f t="shared" si="48"/>
        <v>-5.9939586797467262E-2</v>
      </c>
      <c r="I469">
        <f t="shared" si="50"/>
        <v>-0.7192750415696072</v>
      </c>
      <c r="K469">
        <f t="shared" si="51"/>
        <v>-6.7142068305525757E-2</v>
      </c>
      <c r="M469">
        <f t="shared" si="52"/>
        <v>-6.7142068305525757E-2</v>
      </c>
      <c r="N469" s="13">
        <f t="shared" si="53"/>
        <v>5.1875739873924572E-5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10" activePane="bottomRight" state="frozen"/>
      <selection pane="topRight" activeCell="D1" sqref="D1"/>
      <selection pane="bottomLeft" activeCell="A4" sqref="A4"/>
      <selection pane="bottomRight" activeCell="S24" sqref="S24"/>
    </sheetView>
  </sheetViews>
  <sheetFormatPr defaultRowHeight="18.75" x14ac:dyDescent="0.4"/>
  <cols>
    <col min="1" max="3" width="9" style="1"/>
    <col min="4" max="4" width="9" style="2"/>
    <col min="5" max="5" width="9" style="34"/>
    <col min="6" max="6" width="9" style="12"/>
    <col min="7" max="7" width="2.75" customWidth="1"/>
    <col min="8" max="8" width="9" style="2"/>
    <col min="9" max="9" width="9" style="34"/>
    <col min="10" max="10" width="9" style="12"/>
    <col min="11" max="11" width="2.75" customWidth="1"/>
    <col min="12" max="12" width="9" style="2"/>
    <col min="13" max="13" width="9" style="34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6"/>
    <col min="34" max="34" width="9" style="27"/>
  </cols>
  <sheetData>
    <row r="1" spans="1:34" x14ac:dyDescent="0.4">
      <c r="D1" s="1" t="s">
        <v>179</v>
      </c>
      <c r="E1" s="1" t="s">
        <v>165</v>
      </c>
      <c r="F1" s="1"/>
      <c r="H1" s="1"/>
      <c r="I1" s="1"/>
      <c r="J1" s="1"/>
      <c r="L1" s="1"/>
      <c r="M1" s="1"/>
      <c r="N1" s="1"/>
      <c r="Q1" s="26" t="s">
        <v>166</v>
      </c>
      <c r="X1" s="26" t="s">
        <v>166</v>
      </c>
      <c r="AC1" s="24"/>
      <c r="AF1" s="26" t="s">
        <v>166</v>
      </c>
      <c r="AH1" s="25"/>
    </row>
    <row r="2" spans="1:34" x14ac:dyDescent="0.4">
      <c r="D2" s="2" t="s">
        <v>164</v>
      </c>
      <c r="E2" s="34" t="s">
        <v>75</v>
      </c>
      <c r="F2" s="12" t="s">
        <v>86</v>
      </c>
      <c r="H2" s="2" t="s">
        <v>164</v>
      </c>
      <c r="I2" s="34" t="s">
        <v>75</v>
      </c>
      <c r="J2" s="12" t="s">
        <v>86</v>
      </c>
      <c r="L2" s="2" t="s">
        <v>164</v>
      </c>
      <c r="M2" s="34" t="s">
        <v>75</v>
      </c>
      <c r="N2" s="12" t="s">
        <v>86</v>
      </c>
      <c r="Q2" s="39" t="s">
        <v>176</v>
      </c>
      <c r="R2" s="38"/>
      <c r="S2" s="38"/>
      <c r="T2" s="40"/>
      <c r="U2" s="38"/>
      <c r="V2" s="38"/>
      <c r="X2" s="39" t="s">
        <v>177</v>
      </c>
      <c r="AB2" s="44"/>
      <c r="AC2" s="38"/>
      <c r="AD2" s="40"/>
      <c r="AF2" s="39" t="s">
        <v>178</v>
      </c>
      <c r="AG2" s="47"/>
      <c r="AH2" s="40"/>
    </row>
    <row r="3" spans="1:34" x14ac:dyDescent="0.4">
      <c r="A3" s="1" t="s">
        <v>114</v>
      </c>
      <c r="B3" s="1" t="s">
        <v>115</v>
      </c>
      <c r="C3" s="1" t="s">
        <v>116</v>
      </c>
      <c r="D3" s="2" t="s">
        <v>159</v>
      </c>
      <c r="E3" s="34" t="s">
        <v>159</v>
      </c>
      <c r="F3" s="12" t="s">
        <v>159</v>
      </c>
      <c r="H3" s="2" t="s">
        <v>163</v>
      </c>
      <c r="I3" s="34" t="s">
        <v>163</v>
      </c>
      <c r="J3" s="12" t="s">
        <v>163</v>
      </c>
      <c r="L3" s="2" t="s">
        <v>241</v>
      </c>
      <c r="M3" s="34" t="s">
        <v>242</v>
      </c>
      <c r="N3" s="12" t="s">
        <v>242</v>
      </c>
      <c r="P3" s="11" t="s">
        <v>167</v>
      </c>
      <c r="Q3" s="26" t="s">
        <v>172</v>
      </c>
      <c r="R3" t="s">
        <v>173</v>
      </c>
      <c r="S3" t="s">
        <v>168</v>
      </c>
      <c r="T3" s="27" t="s">
        <v>182</v>
      </c>
      <c r="V3" t="s">
        <v>236</v>
      </c>
      <c r="X3" s="26" t="s">
        <v>172</v>
      </c>
      <c r="Y3" t="s">
        <v>173</v>
      </c>
      <c r="Z3" t="s">
        <v>168</v>
      </c>
      <c r="AA3" t="s">
        <v>182</v>
      </c>
      <c r="AB3" s="44" t="s">
        <v>180</v>
      </c>
      <c r="AC3" t="s">
        <v>242</v>
      </c>
      <c r="AD3" s="27" t="s">
        <v>184</v>
      </c>
      <c r="AF3" s="26" t="s">
        <v>182</v>
      </c>
      <c r="AG3" s="46" t="s">
        <v>181</v>
      </c>
      <c r="AH3" s="27" t="s">
        <v>242</v>
      </c>
    </row>
    <row r="4" spans="1:34" x14ac:dyDescent="0.4">
      <c r="A4" s="1" t="s">
        <v>187</v>
      </c>
      <c r="P4" s="11" t="s">
        <v>186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5">
        <v>1.6</v>
      </c>
      <c r="AC4" s="42" t="s">
        <v>239</v>
      </c>
      <c r="AD4" s="43">
        <f xml:space="preserve"> ((SQRT(AB4))^3/(AB4-1)+(SQRT(1/AB4)^3/(1/AB4-1))-2)/6</f>
        <v>9.2467465182410891E-3</v>
      </c>
    </row>
    <row r="5" spans="1:34" x14ac:dyDescent="0.4">
      <c r="A5" s="1" t="s">
        <v>86</v>
      </c>
      <c r="B5" s="5">
        <v>0.55300000000000005</v>
      </c>
      <c r="C5" s="20">
        <v>1.7190000000000001</v>
      </c>
      <c r="D5" s="35">
        <v>3.38</v>
      </c>
      <c r="E5" s="34">
        <v>3.5</v>
      </c>
      <c r="F5" s="12">
        <v>3.6259999999999999</v>
      </c>
      <c r="H5" s="35">
        <f>((L5+SQRT(L5^2-4))/2)^2</f>
        <v>2.9351864274737975</v>
      </c>
      <c r="I5" s="36">
        <f>((M5+SQRT(M5^2-4))/2)^2</f>
        <v>3.5387266128048309</v>
      </c>
      <c r="J5" s="37">
        <f>((N5+SQRT(N5^2-4))/2)^2</f>
        <v>4.1838769057764118</v>
      </c>
      <c r="L5" s="35">
        <f>3*B5*(D5-1)/C5</f>
        <v>2.2969284467713789</v>
      </c>
      <c r="M5" s="36">
        <f>3*B5*(E5-1)/C5</f>
        <v>2.4127399650959864</v>
      </c>
      <c r="N5" s="37">
        <f>3*B5*(F5-1)/C5</f>
        <v>2.534342059336824</v>
      </c>
      <c r="P5" s="11" t="s">
        <v>171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2">
        <v>4.4379999999999997</v>
      </c>
      <c r="AB5" s="45">
        <v>6.3</v>
      </c>
      <c r="AC5" s="42" t="s">
        <v>239</v>
      </c>
      <c r="AD5" s="43">
        <f t="shared" ref="AD5" si="0" xml:space="preserve"> ((SQRT(AB5))^3/(AB5-1)+(SQRT(1/AB5)^3/(1/AB5-1))-2)/6</f>
        <v>0.15139826934117076</v>
      </c>
      <c r="AF5" s="41">
        <v>5.1890000000000001</v>
      </c>
      <c r="AG5" s="48">
        <f>((AH5+SQRT(AH5^2-4))/2)^2</f>
        <v>14.274070316815363</v>
      </c>
      <c r="AH5" s="43">
        <f>3*B5*(AF5-1)/C5</f>
        <v>4.0427870855148349</v>
      </c>
    </row>
    <row r="6" spans="1:34" x14ac:dyDescent="0.4">
      <c r="A6" s="1" t="s">
        <v>117</v>
      </c>
      <c r="B6" s="5">
        <v>0.312</v>
      </c>
      <c r="C6" s="20">
        <v>1.25</v>
      </c>
      <c r="D6" s="35">
        <v>4.07</v>
      </c>
      <c r="F6" s="12">
        <v>3.51</v>
      </c>
      <c r="H6" s="35">
        <f t="shared" ref="H6:H36" si="1">((L6+SQRT(L6^2-4))/2)^2</f>
        <v>2.9449959624745903</v>
      </c>
      <c r="J6" s="37" t="e">
        <f>((N6+SQRT(N6^2-4))/2)^2</f>
        <v>#NUM!</v>
      </c>
      <c r="L6" s="35">
        <f t="shared" ref="L6:L36" si="2">3*B6*(D6-1)/C6</f>
        <v>2.298816</v>
      </c>
      <c r="N6" s="37">
        <f>3*B6*(F6-1)/C6</f>
        <v>1.8794879999999996</v>
      </c>
      <c r="P6" s="11" t="s">
        <v>169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2">
        <v>4.3979999999999997</v>
      </c>
      <c r="AB6" s="45">
        <f>((AC6+SQRT(AC6^2-4))/2)^2</f>
        <v>4.2381323601885752</v>
      </c>
      <c r="AC6" s="42">
        <f>3*B6*(AA6-1)/C6</f>
        <v>2.5444223999999993</v>
      </c>
      <c r="AD6" s="43">
        <f t="shared" ref="AD6" si="3" xml:space="preserve"> ((SQRT(AB6))^3/(AB6-1)+(SQRT(1/AB6)^3/(1/AB6-1))-2)/6</f>
        <v>9.0737066666666547E-2</v>
      </c>
      <c r="AF6" s="41">
        <v>5.1539999999999999</v>
      </c>
      <c r="AG6" s="48">
        <f>((AH6+SQRT(AH6^2-4))/2)^2</f>
        <v>7.5427267601662695</v>
      </c>
      <c r="AH6" s="43">
        <f>3*B6*(AF6-1)/C6</f>
        <v>3.1105151999999996</v>
      </c>
    </row>
    <row r="7" spans="1:34" x14ac:dyDescent="0.4">
      <c r="A7" s="1" t="s">
        <v>188</v>
      </c>
      <c r="B7" s="5">
        <f>(-X7/(12*PI()*Z7*C7))^(1/2)</f>
        <v>0.34363022869332949</v>
      </c>
      <c r="C7" s="20">
        <f>0.529177*1.907</f>
        <v>1.0091405390000001</v>
      </c>
      <c r="D7" s="35"/>
      <c r="H7" s="35"/>
      <c r="J7" s="37"/>
      <c r="L7" s="35"/>
      <c r="N7" s="37"/>
      <c r="P7" s="49" t="s">
        <v>191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2">
        <v>4.5659999999999998</v>
      </c>
      <c r="AB7" s="45"/>
      <c r="AC7" s="42"/>
      <c r="AD7" s="43"/>
      <c r="AF7" s="41"/>
      <c r="AG7" s="48"/>
      <c r="AH7" s="43"/>
    </row>
    <row r="8" spans="1:34" x14ac:dyDescent="0.4">
      <c r="A8" s="1" t="s">
        <v>228</v>
      </c>
      <c r="B8" s="5">
        <f>(-X8/(12*PI()*Z8*C8))^(1/2)</f>
        <v>0.39461915790143792</v>
      </c>
      <c r="C8" s="20">
        <v>1.1060000000000001</v>
      </c>
      <c r="D8" s="35"/>
      <c r="H8" s="35"/>
      <c r="J8" s="37"/>
      <c r="L8" s="35"/>
      <c r="N8" s="37"/>
      <c r="P8" s="49" t="s">
        <v>229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2">
        <v>4.6390000000000002</v>
      </c>
      <c r="AB8" s="45">
        <v>1.4</v>
      </c>
      <c r="AC8" s="42" t="s">
        <v>239</v>
      </c>
      <c r="AD8" s="43">
        <f t="shared" ref="AD8" si="4" xml:space="preserve"> ((SQRT(AB8))^3/(AB8-1)+(SQRT(1/AB8)^3/(1/AB8-1))-2)/6</f>
        <v>4.7283685580733854E-3</v>
      </c>
      <c r="AF8" s="41"/>
      <c r="AG8" s="48"/>
      <c r="AH8" s="43"/>
    </row>
    <row r="9" spans="1:34" x14ac:dyDescent="0.4">
      <c r="A9" s="1" t="s">
        <v>193</v>
      </c>
      <c r="B9" s="5">
        <f>(-X9/(12*PI()*Z9*C9))^(1/2)</f>
        <v>0.88066495956449387</v>
      </c>
      <c r="C9" s="20">
        <v>0.7</v>
      </c>
      <c r="D9" s="35"/>
      <c r="H9" s="35"/>
      <c r="J9" s="37"/>
      <c r="L9" s="35"/>
      <c r="N9" s="37"/>
      <c r="P9" s="11" t="s">
        <v>192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2">
        <v>4.9560000000000004</v>
      </c>
      <c r="AB9" s="45"/>
      <c r="AC9" s="42"/>
      <c r="AD9" s="43"/>
      <c r="AF9" s="41"/>
      <c r="AG9" s="48"/>
      <c r="AH9" s="43"/>
    </row>
    <row r="10" spans="1:34" x14ac:dyDescent="0.4">
      <c r="A10" s="1" t="s">
        <v>220</v>
      </c>
      <c r="B10" s="5">
        <f>(-X10/(12*PI()*Z10*C10))^(1/2)</f>
        <v>0.41826040615868482</v>
      </c>
      <c r="C10" s="20">
        <v>1.4</v>
      </c>
      <c r="D10" s="35"/>
      <c r="H10" s="35"/>
      <c r="J10" s="37"/>
      <c r="L10" s="35"/>
      <c r="N10" s="37"/>
      <c r="P10" s="11" t="s">
        <v>221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2">
        <v>5.4109999999999996</v>
      </c>
      <c r="AB10" s="45"/>
      <c r="AC10" s="42"/>
      <c r="AD10" s="43"/>
      <c r="AF10" s="41"/>
      <c r="AG10" s="48"/>
      <c r="AH10" s="43"/>
    </row>
    <row r="11" spans="1:34" x14ac:dyDescent="0.4">
      <c r="A11" s="1" t="s">
        <v>222</v>
      </c>
      <c r="B11" s="5"/>
      <c r="C11" s="20"/>
      <c r="D11" s="35"/>
      <c r="H11" s="35"/>
      <c r="J11" s="37"/>
      <c r="L11" s="35"/>
      <c r="N11" s="37"/>
      <c r="P11" s="11" t="s">
        <v>223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2">
        <v>6.6970000000000001</v>
      </c>
      <c r="AB11" s="45"/>
      <c r="AC11" s="42"/>
      <c r="AD11" s="43"/>
      <c r="AF11" s="41"/>
      <c r="AG11" s="48"/>
      <c r="AH11" s="43"/>
    </row>
    <row r="12" spans="1:34" x14ac:dyDescent="0.4">
      <c r="A12" s="1" t="s">
        <v>118</v>
      </c>
      <c r="B12" s="5">
        <v>0.56200000000000006</v>
      </c>
      <c r="C12" s="20">
        <v>2.08</v>
      </c>
      <c r="D12" s="35">
        <v>3.84</v>
      </c>
      <c r="E12" s="34">
        <v>3.9</v>
      </c>
      <c r="F12" s="12">
        <v>4.0819999999999999</v>
      </c>
      <c r="H12" s="35">
        <f t="shared" si="1"/>
        <v>2.961741938777394</v>
      </c>
      <c r="I12" s="36">
        <f>((M12+SQRT(M12^2-4))/2)^2</f>
        <v>3.2145814224574498</v>
      </c>
      <c r="J12" s="37">
        <f>((N12+SQRT(N12^2-4))/2)^2</f>
        <v>3.9903916646049105</v>
      </c>
      <c r="L12" s="35">
        <f t="shared" si="2"/>
        <v>2.3020384615384617</v>
      </c>
      <c r="M12" s="36">
        <f>3*B12*(E12-1)/C12</f>
        <v>2.3506730769230768</v>
      </c>
      <c r="N12" s="37">
        <f>3*B12*(F12-1)/C12</f>
        <v>2.4981980769230772</v>
      </c>
      <c r="P12" s="11" t="s">
        <v>169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2">
        <v>4.7960000000000003</v>
      </c>
      <c r="AB12" s="45">
        <v>3.27</v>
      </c>
      <c r="AC12" s="42" t="s">
        <v>239</v>
      </c>
      <c r="AD12" s="43">
        <f t="shared" ref="AD12" si="5" xml:space="preserve"> ((SQRT(AB12))^3/(AB12-1)+(SQRT(1/AB12)^3/(1/AB12-1))-2)/6</f>
        <v>6.0219232601974003E-2</v>
      </c>
      <c r="AF12" s="41">
        <v>5.4820000000000002</v>
      </c>
      <c r="AG12" s="48">
        <f>((AH12+SQRT(AH12^2-4))/2)^2</f>
        <v>11.108711478037501</v>
      </c>
      <c r="AH12" s="43">
        <f>3*B12*(AF12-1)/C12</f>
        <v>3.63300576923077</v>
      </c>
    </row>
    <row r="13" spans="1:34" x14ac:dyDescent="0.4">
      <c r="A13" s="1" t="s">
        <v>119</v>
      </c>
      <c r="B13" s="5">
        <v>0.316</v>
      </c>
      <c r="C13" s="20">
        <v>1.77</v>
      </c>
      <c r="D13" s="35">
        <v>5.29</v>
      </c>
      <c r="F13" s="12">
        <v>4.1890000000000001</v>
      </c>
      <c r="H13" s="35">
        <f t="shared" si="1"/>
        <v>2.9391697933170455</v>
      </c>
      <c r="J13" s="37" t="e">
        <f>((N13+SQRT(N13^2-4))/2)^2</f>
        <v>#NUM!</v>
      </c>
      <c r="L13" s="35">
        <f t="shared" si="2"/>
        <v>2.2976949152542372</v>
      </c>
      <c r="N13" s="37">
        <f>3*B13*(F13-1)/C13</f>
        <v>1.7080067796610168</v>
      </c>
      <c r="P13" s="11" t="s">
        <v>169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2">
        <v>5.133</v>
      </c>
      <c r="AB13" s="45">
        <f>((AC13+SQRT(AC13^2-4))/2)^2</f>
        <v>2.5000654460560736</v>
      </c>
      <c r="AC13" s="42">
        <f>3*B13*(AA13-1)/C13</f>
        <v>2.213606779661017</v>
      </c>
      <c r="AD13" s="43">
        <f t="shared" ref="AD13:AD15" si="6" xml:space="preserve"> ((SQRT(AB13))^3/(AB13-1)+(SQRT(1/AB13)^3/(1/AB13-1))-2)/6</f>
        <v>3.5601129943502841E-2</v>
      </c>
      <c r="AF13" s="41">
        <v>5.7960000000000003</v>
      </c>
      <c r="AG13" s="48">
        <f t="shared" ref="AG13:AG15" si="7">((AH13+SQRT(AH13^2-4))/2)^2</f>
        <v>4.369380411393017</v>
      </c>
      <c r="AH13" s="43">
        <f>3*B13*(AF13-1)/C13</f>
        <v>2.5687050847457629</v>
      </c>
    </row>
    <row r="14" spans="1:34" x14ac:dyDescent="0.4">
      <c r="A14" s="1" t="s">
        <v>120</v>
      </c>
      <c r="B14" s="5">
        <v>0.33600000000000002</v>
      </c>
      <c r="C14" s="20">
        <v>1.58</v>
      </c>
      <c r="D14" s="35">
        <v>4.6100000000000003</v>
      </c>
      <c r="E14" s="34">
        <v>4.72</v>
      </c>
      <c r="F14" s="12">
        <v>4.3650000000000002</v>
      </c>
      <c r="H14" s="35">
        <f t="shared" si="1"/>
        <v>2.9671989511338528</v>
      </c>
      <c r="I14" s="36">
        <f>((M14+SQRT(M14^2-4))/2)^2</f>
        <v>3.3322974028729146</v>
      </c>
      <c r="J14" s="37">
        <f>((N14+SQRT(N14^2-4))/2)^2</f>
        <v>2.1417846784593828</v>
      </c>
      <c r="L14" s="35">
        <f t="shared" si="2"/>
        <v>2.3030886075949368</v>
      </c>
      <c r="M14" s="36">
        <f>3*B14*(E14-1)/C14</f>
        <v>2.37326582278481</v>
      </c>
      <c r="N14" s="37">
        <f>3*B14*(F14-1)/C14</f>
        <v>2.1467848101265825</v>
      </c>
      <c r="P14" s="11" t="s">
        <v>170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2">
        <v>5.7210000000000001</v>
      </c>
      <c r="AB14" s="45">
        <v>3.29</v>
      </c>
      <c r="AC14" s="42" t="s">
        <v>239</v>
      </c>
      <c r="AD14" s="43">
        <f t="shared" si="6"/>
        <v>6.0858926856946084E-2</v>
      </c>
      <c r="AF14" s="41">
        <v>6.3129999999999997</v>
      </c>
      <c r="AG14" s="48">
        <f t="shared" si="7"/>
        <v>9.382532529105184</v>
      </c>
      <c r="AH14" s="43">
        <f>3*B14*(AF14-1)/C14</f>
        <v>3.3895594936708857</v>
      </c>
    </row>
    <row r="15" spans="1:34" x14ac:dyDescent="0.4">
      <c r="A15" s="1" t="s">
        <v>121</v>
      </c>
      <c r="B15" s="5">
        <v>0.34399999999999997</v>
      </c>
      <c r="C15" s="20">
        <v>1.68</v>
      </c>
      <c r="D15" s="35">
        <v>4.74</v>
      </c>
      <c r="H15" s="35">
        <f t="shared" si="1"/>
        <v>2.9377856042269532</v>
      </c>
      <c r="J15" s="37"/>
      <c r="L15" s="35">
        <f t="shared" si="2"/>
        <v>2.2974285714285716</v>
      </c>
      <c r="N15" s="37"/>
      <c r="P15" s="11" t="s">
        <v>174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2">
        <v>5.3940000000000001</v>
      </c>
      <c r="AB15" s="45">
        <v>1.9</v>
      </c>
      <c r="AC15" s="42" t="s">
        <v>239</v>
      </c>
      <c r="AD15" s="43">
        <f t="shared" si="6"/>
        <v>1.7313520886505691E-2</v>
      </c>
      <c r="AF15" s="41">
        <v>5.99</v>
      </c>
      <c r="AG15" s="48">
        <f t="shared" si="7"/>
        <v>7.2582013294660817</v>
      </c>
      <c r="AH15" s="43">
        <f>3*B15*(AF15-1)/C15</f>
        <v>3.0652857142857144</v>
      </c>
    </row>
    <row r="16" spans="1:34" x14ac:dyDescent="0.4">
      <c r="A16" s="1" t="s">
        <v>224</v>
      </c>
      <c r="B16" s="5"/>
      <c r="C16" s="20"/>
      <c r="D16" s="35"/>
      <c r="H16" s="35"/>
      <c r="J16" s="37"/>
      <c r="L16" s="35"/>
      <c r="N16" s="37"/>
      <c r="P16" s="11" t="s">
        <v>225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2">
        <v>5.4029999999999996</v>
      </c>
      <c r="AB16" s="45"/>
      <c r="AC16" s="42"/>
      <c r="AD16" s="43"/>
      <c r="AF16" s="41"/>
      <c r="AG16" s="48"/>
      <c r="AH16" s="43"/>
    </row>
    <row r="17" spans="1:34" x14ac:dyDescent="0.4">
      <c r="A17" s="1" t="s">
        <v>226</v>
      </c>
      <c r="B17" s="5">
        <f>(-X17/(12*PI()*Z17*C17))^(1/2)</f>
        <v>0.66571062513851209</v>
      </c>
      <c r="C17" s="1">
        <v>1.1599999999999999</v>
      </c>
      <c r="D17" s="35"/>
      <c r="H17" s="35"/>
      <c r="J17" s="37"/>
      <c r="L17" s="35"/>
      <c r="N17" s="37"/>
      <c r="P17" s="11" t="s">
        <v>225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2">
        <v>5.13</v>
      </c>
      <c r="AB17" s="45">
        <v>1.4083810000000001</v>
      </c>
      <c r="AC17" s="42" t="s">
        <v>239</v>
      </c>
      <c r="AD17" s="43">
        <f xml:space="preserve"> ((SQRT(AB17))^3/(AB17-1)+(SQRT(1/AB17)^3/(1/AB17-1))-2)/6</f>
        <v>4.8980199195953018E-3</v>
      </c>
      <c r="AF17" s="41"/>
      <c r="AG17" s="48"/>
      <c r="AH17" s="43"/>
    </row>
    <row r="18" spans="1:34" x14ac:dyDescent="0.4">
      <c r="A18" s="1" t="s">
        <v>227</v>
      </c>
      <c r="B18" s="5"/>
      <c r="C18" s="20"/>
      <c r="D18" s="35"/>
      <c r="H18" s="35"/>
      <c r="J18" s="37"/>
      <c r="L18" s="35"/>
      <c r="N18" s="37"/>
      <c r="P18" s="11" t="s">
        <v>198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2">
        <v>5.556</v>
      </c>
      <c r="AF18" s="41"/>
      <c r="AG18" s="48"/>
      <c r="AH18" s="43"/>
    </row>
    <row r="19" spans="1:34" x14ac:dyDescent="0.4">
      <c r="A19" s="1" t="s">
        <v>122</v>
      </c>
      <c r="B19" s="5">
        <v>0.65100000000000002</v>
      </c>
      <c r="C19" s="20">
        <v>2.573</v>
      </c>
      <c r="D19" s="35">
        <v>4.0199999999999996</v>
      </c>
      <c r="E19" s="34">
        <v>4.07</v>
      </c>
      <c r="F19" s="12">
        <v>3.7080000000000002</v>
      </c>
      <c r="H19" s="35">
        <f t="shared" si="1"/>
        <v>2.9110737143238317</v>
      </c>
      <c r="I19" s="36">
        <f>((M19+SQRT(M19^2-4))/2)^2</f>
        <v>3.1083041069446051</v>
      </c>
      <c r="J19" s="37">
        <f>((N19+SQRT(N19^2-4))/2)^2</f>
        <v>1.5999284912534495</v>
      </c>
      <c r="L19" s="35">
        <f t="shared" si="2"/>
        <v>2.2922891566265058</v>
      </c>
      <c r="M19" s="36">
        <f>3*B19*(E19-1)/C19</f>
        <v>2.330240963855422</v>
      </c>
      <c r="N19" s="37">
        <f>3*B19*(F19-1)/C19</f>
        <v>2.0554698795180726</v>
      </c>
      <c r="P19" s="11" t="s">
        <v>171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2">
        <v>4.8689999999999998</v>
      </c>
      <c r="AB19" s="45">
        <v>3.63</v>
      </c>
      <c r="AC19" s="42" t="s">
        <v>239</v>
      </c>
      <c r="AD19" s="43">
        <f t="shared" ref="AD19" si="8" xml:space="preserve"> ((SQRT(AB19))^3/(AB19-1)+(SQRT(1/AB19)^3/(1/AB19-1))-2)/6</f>
        <v>7.1686628234540598E-2</v>
      </c>
      <c r="AF19" s="41">
        <v>5.5439999999999996</v>
      </c>
      <c r="AG19" s="48">
        <f>((AH19+SQRT(AH19^2-4))/2)^2</f>
        <v>9.7939123029715596</v>
      </c>
      <c r="AH19" s="43">
        <f>3*B19*(AF19-1)/C19</f>
        <v>3.4490602409638549</v>
      </c>
    </row>
    <row r="20" spans="1:34" x14ac:dyDescent="0.4">
      <c r="A20" s="1" t="s">
        <v>123</v>
      </c>
      <c r="B20" s="5">
        <v>0.48299999999999998</v>
      </c>
      <c r="C20" s="20">
        <v>2.1800000000000002</v>
      </c>
      <c r="D20" s="35">
        <v>6.28</v>
      </c>
      <c r="F20" s="12">
        <v>4.2220000000000004</v>
      </c>
      <c r="H20" s="35">
        <f t="shared" si="1"/>
        <v>10.218763246909798</v>
      </c>
      <c r="J20" s="37">
        <f>((N20+SQRT(N20^2-4))/2)^2</f>
        <v>2.1132192464193773</v>
      </c>
      <c r="L20" s="35">
        <f t="shared" si="2"/>
        <v>3.5095045871559631</v>
      </c>
      <c r="N20" s="37">
        <f>3*B20*(F20-1)/C20</f>
        <v>2.1415954128440364</v>
      </c>
      <c r="P20" s="11" t="s">
        <v>169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2">
        <v>4.3360000000000003</v>
      </c>
      <c r="AB20" s="45">
        <f t="shared" ref="AB20:AB30" si="9">((AC20+SQRT(AC20^2-4))/2)^2</f>
        <v>2.5198801585601389</v>
      </c>
      <c r="AC20" s="42">
        <f t="shared" ref="AC20:AC28" si="10">3*B20*(AA20-1)/C20</f>
        <v>2.2173688073394495</v>
      </c>
      <c r="AD20" s="43">
        <f t="shared" ref="AD20:AD25" si="11" xml:space="preserve"> ((SQRT(AB20))^3/(AB20-1)+(SQRT(1/AB20)^3/(1/AB20-1))-2)/6</f>
        <v>3.622813455657492E-2</v>
      </c>
      <c r="AF20" s="41">
        <v>5.1289999999999996</v>
      </c>
      <c r="AG20" s="48">
        <f>((AH20+SQRT(AH20^2-4))/2)^2</f>
        <v>5.3449641661580847</v>
      </c>
      <c r="AH20" s="43">
        <f>3*B20*(AF20-1)/C20</f>
        <v>2.7444591743119258</v>
      </c>
    </row>
    <row r="21" spans="1:34" x14ac:dyDescent="0.4">
      <c r="A21" s="1" t="s">
        <v>189</v>
      </c>
      <c r="B21" s="5">
        <f>(-X21/(12*PI()*Z21*C21))^(1/2)</f>
        <v>0.53072600395129799</v>
      </c>
      <c r="C21" s="20">
        <v>1.7749999999999999</v>
      </c>
      <c r="D21" s="35"/>
      <c r="H21" s="35"/>
      <c r="J21" s="37"/>
      <c r="L21" s="35"/>
      <c r="N21" s="37"/>
      <c r="P21" s="11" t="s">
        <v>194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2">
        <v>4.407</v>
      </c>
      <c r="AB21" s="45">
        <f>((AC21+SQRT(AC21^2-4))/2)^2</f>
        <v>7.200780351601324</v>
      </c>
      <c r="AC21" s="42">
        <f t="shared" si="10"/>
        <v>3.0560847810626575</v>
      </c>
      <c r="AD21" s="43">
        <f t="shared" ref="AD21" si="12" xml:space="preserve"> ((SQRT(AB21))^3/(AB21-1)+(SQRT(1/AB21)^3/(1/AB21-1))-2)/6</f>
        <v>0.17601413017710957</v>
      </c>
      <c r="AF21" s="41"/>
      <c r="AG21" s="48"/>
      <c r="AH21" s="43"/>
    </row>
    <row r="22" spans="1:34" x14ac:dyDescent="0.4">
      <c r="A22" s="1" t="s">
        <v>124</v>
      </c>
      <c r="B22" s="5">
        <v>0.34</v>
      </c>
      <c r="C22" s="20">
        <v>1.62</v>
      </c>
      <c r="D22" s="35">
        <v>4.6500000000000004</v>
      </c>
      <c r="F22" s="12">
        <v>3.7080000000000002</v>
      </c>
      <c r="H22" s="35">
        <f t="shared" si="1"/>
        <v>2.9415252216835031</v>
      </c>
      <c r="J22" s="37" t="e">
        <f>((N22+SQRT(N22^2-4))/2)^2</f>
        <v>#NUM!</v>
      </c>
      <c r="L22" s="35">
        <f t="shared" si="2"/>
        <v>2.2981481481481483</v>
      </c>
      <c r="N22" s="37">
        <f>3*B22*(F22-1)/C22</f>
        <v>1.7050370370370371</v>
      </c>
      <c r="P22" s="11" t="s">
        <v>175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2">
        <v>4.7089999999999996</v>
      </c>
      <c r="AB22" s="45">
        <f t="shared" si="9"/>
        <v>3.1345875541826009</v>
      </c>
      <c r="AC22" s="42">
        <f t="shared" si="10"/>
        <v>2.335296296296296</v>
      </c>
      <c r="AD22" s="43">
        <f t="shared" si="11"/>
        <v>5.5882716049382664E-2</v>
      </c>
      <c r="AF22" s="41">
        <v>5.4139999999999997</v>
      </c>
      <c r="AG22" s="48">
        <f>((AH22+SQRT(AH22^2-4))/2)^2</f>
        <v>5.5434781325131768</v>
      </c>
      <c r="AH22" s="43">
        <f>3*B22*(AF22-1)/C22</f>
        <v>2.779185185185185</v>
      </c>
    </row>
    <row r="23" spans="1:34" x14ac:dyDescent="0.4">
      <c r="A23" s="1" t="s">
        <v>125</v>
      </c>
      <c r="B23" s="5">
        <v>0.31</v>
      </c>
      <c r="C23" s="20">
        <v>1.49</v>
      </c>
      <c r="D23" s="35">
        <v>4.6900000000000004</v>
      </c>
      <c r="F23" s="12">
        <v>3.9710000000000001</v>
      </c>
      <c r="H23" s="35">
        <f t="shared" si="1"/>
        <v>2.9675406386446403</v>
      </c>
      <c r="J23" s="37" t="e">
        <f>((N23+SQRT(N23^2-4))/2)^2</f>
        <v>#NUM!</v>
      </c>
      <c r="L23" s="35">
        <f t="shared" si="2"/>
        <v>2.3031543624161075</v>
      </c>
      <c r="N23" s="37">
        <f>3*B23*(F23-1)/C23</f>
        <v>1.8543825503355706</v>
      </c>
      <c r="P23" s="11" t="s">
        <v>171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2">
        <v>4.9379999999999997</v>
      </c>
      <c r="AB23" s="45">
        <f t="shared" si="9"/>
        <v>3.7767200385155371</v>
      </c>
      <c r="AC23" s="42">
        <f t="shared" si="10"/>
        <v>2.4579463087248317</v>
      </c>
      <c r="AD23" s="43">
        <f t="shared" si="11"/>
        <v>7.6324384787472013E-2</v>
      </c>
      <c r="AF23" s="41">
        <v>5.617</v>
      </c>
      <c r="AG23" s="48">
        <f t="shared" ref="AG23:AG32" si="13">((AH23+SQRT(AH23^2-4))/2)^2</f>
        <v>6.1416705842907389</v>
      </c>
      <c r="AH23" s="43">
        <f>3*B23*(AF23-1)/C23</f>
        <v>2.8817516778523489</v>
      </c>
    </row>
    <row r="24" spans="1:34" x14ac:dyDescent="0.4">
      <c r="A24" s="1" t="s">
        <v>126</v>
      </c>
      <c r="B24" s="5">
        <v>0.254</v>
      </c>
      <c r="C24" s="20">
        <v>1.42</v>
      </c>
      <c r="D24" s="35">
        <v>5.29</v>
      </c>
      <c r="F24" s="12">
        <v>4.6059999999999999</v>
      </c>
      <c r="H24" s="35">
        <f t="shared" si="1"/>
        <v>2.9620544027866487</v>
      </c>
      <c r="J24" s="37" t="e">
        <f>((N24+SQRT(N24^2-4))/2)^2</f>
        <v>#NUM!</v>
      </c>
      <c r="L24" s="35">
        <f t="shared" si="2"/>
        <v>2.3020985915492957</v>
      </c>
      <c r="N24" s="37">
        <f>3*B24*(F24-1)/C24</f>
        <v>1.9350507042253522</v>
      </c>
      <c r="P24" s="11" t="s">
        <v>171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2">
        <v>5.375</v>
      </c>
      <c r="AB24" s="45">
        <f t="shared" si="9"/>
        <v>3.19916680849331</v>
      </c>
      <c r="AC24" s="42">
        <f t="shared" si="10"/>
        <v>2.347711267605634</v>
      </c>
      <c r="AD24" s="43">
        <f t="shared" si="11"/>
        <v>5.7951877934272332E-2</v>
      </c>
      <c r="AF24" s="41">
        <v>5.9669999999999996</v>
      </c>
      <c r="AG24" s="48">
        <f t="shared" si="13"/>
        <v>4.9002326599270356</v>
      </c>
      <c r="AH24" s="43">
        <f>3*B24*(AF24-1)/C24</f>
        <v>2.6653901408450702</v>
      </c>
    </row>
    <row r="25" spans="1:34" x14ac:dyDescent="0.4">
      <c r="A25" s="1" t="s">
        <v>195</v>
      </c>
      <c r="B25" s="5">
        <f>(-X25/(12*PI()*Z25*C25))^(1/2)</f>
        <v>0.38663974973973514</v>
      </c>
      <c r="C25" s="20">
        <v>1.4562957000000001</v>
      </c>
      <c r="D25" s="35"/>
      <c r="H25" s="35"/>
      <c r="J25" s="37"/>
      <c r="L25" s="35"/>
      <c r="N25" s="37"/>
      <c r="P25" s="11" t="s">
        <v>196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2">
        <v>7.931</v>
      </c>
      <c r="AB25" s="45">
        <f t="shared" ref="AB25" si="14">((AC25+SQRT(AC25^2-4))/2)^2</f>
        <v>28.440151446942519</v>
      </c>
      <c r="AC25" s="42">
        <f t="shared" si="10"/>
        <v>5.5204450005162498</v>
      </c>
      <c r="AD25" s="43">
        <f t="shared" si="11"/>
        <v>0.586740833419375</v>
      </c>
      <c r="AF25" s="41"/>
      <c r="AG25" s="48"/>
      <c r="AH25" s="43"/>
    </row>
    <row r="26" spans="1:34" x14ac:dyDescent="0.4">
      <c r="A26" s="1" t="s">
        <v>127</v>
      </c>
      <c r="B26" s="5">
        <v>0.27400000000000002</v>
      </c>
      <c r="C26" s="20">
        <v>1.41</v>
      </c>
      <c r="D26" s="35">
        <v>4.96</v>
      </c>
      <c r="H26" s="35">
        <f t="shared" si="1"/>
        <v>2.9958153707541055</v>
      </c>
      <c r="J26" s="37"/>
      <c r="L26" s="35">
        <f t="shared" si="2"/>
        <v>2.3085957446808512</v>
      </c>
      <c r="N26" s="37"/>
      <c r="P26" s="11" t="s">
        <v>171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2">
        <v>6.3559999999999999</v>
      </c>
      <c r="AB26" s="45">
        <f t="shared" si="9"/>
        <v>7.618332021653929</v>
      </c>
      <c r="AC26" s="42">
        <f t="shared" si="10"/>
        <v>3.1224340425531922</v>
      </c>
      <c r="AD26" s="43">
        <f t="shared" ref="AD26" si="15" xml:space="preserve"> ((SQRT(AB26))^3/(AB26-1)+(SQRT(1/AB26)^3/(1/AB26-1))-2)/6</f>
        <v>0.18707234042553203</v>
      </c>
      <c r="AF26" s="41">
        <v>2.82</v>
      </c>
      <c r="AG26" s="48"/>
      <c r="AH26" s="43">
        <f>3*B26*(AF26-1)/C26</f>
        <v>1.0610212765957447</v>
      </c>
    </row>
    <row r="27" spans="1:34" x14ac:dyDescent="0.4">
      <c r="A27" s="1" t="s">
        <v>128</v>
      </c>
      <c r="B27" s="5">
        <v>0.26200000000000001</v>
      </c>
      <c r="C27" s="20">
        <v>1.39</v>
      </c>
      <c r="D27" s="35">
        <v>5.07</v>
      </c>
      <c r="F27" s="12">
        <v>4.4370000000000003</v>
      </c>
      <c r="H27" s="35">
        <f t="shared" si="1"/>
        <v>2.9587008198878118</v>
      </c>
      <c r="J27" s="37" t="e">
        <f>((N27+SQRT(N27^2-4))/2)^2</f>
        <v>#NUM!</v>
      </c>
      <c r="L27" s="35">
        <f t="shared" si="2"/>
        <v>2.3014532374100725</v>
      </c>
      <c r="N27" s="37">
        <f>3*B27*(F27-1)/C27</f>
        <v>1.9435122302158276</v>
      </c>
      <c r="P27" s="11" t="s">
        <v>169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2">
        <v>5.7539999999999996</v>
      </c>
      <c r="AB27" s="45">
        <f t="shared" si="9"/>
        <v>5.0276990219299922</v>
      </c>
      <c r="AC27" s="42">
        <f t="shared" si="10"/>
        <v>2.6882330935251799</v>
      </c>
      <c r="AD27" s="43">
        <f t="shared" ref="AD27:AD30" si="16" xml:space="preserve"> ((SQRT(AB27))^3/(AB27-1)+(SQRT(1/AB27)^3/(1/AB27-1))-2)/6</f>
        <v>0.11470551558752999</v>
      </c>
      <c r="AF27" s="41">
        <v>6.3230000000000004</v>
      </c>
      <c r="AG27" s="48">
        <f t="shared" si="13"/>
        <v>6.9153999229692085</v>
      </c>
      <c r="AH27" s="43">
        <f>3*B27*(AF27-1)/C27</f>
        <v>3.0099841726618712</v>
      </c>
    </row>
    <row r="28" spans="1:34" x14ac:dyDescent="0.4">
      <c r="A28" s="1" t="s">
        <v>129</v>
      </c>
      <c r="B28" s="5">
        <v>0.27</v>
      </c>
      <c r="C28" s="20">
        <v>1.38</v>
      </c>
      <c r="D28" s="35">
        <v>4.92</v>
      </c>
      <c r="H28" s="35">
        <f t="shared" si="1"/>
        <v>2.9556677328143475</v>
      </c>
      <c r="J28" s="37"/>
      <c r="L28" s="35">
        <f t="shared" si="2"/>
        <v>2.3008695652173916</v>
      </c>
      <c r="N28" s="37"/>
      <c r="P28" s="11" t="s">
        <v>170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2">
        <v>6.0060000000000002</v>
      </c>
      <c r="AB28" s="45">
        <f t="shared" si="9"/>
        <v>6.4792946531588216</v>
      </c>
      <c r="AC28" s="42">
        <f t="shared" si="10"/>
        <v>2.9383043478260875</v>
      </c>
      <c r="AD28" s="43">
        <f t="shared" si="16"/>
        <v>0.1563840579710146</v>
      </c>
      <c r="AF28" s="41">
        <v>6.6079999999999997</v>
      </c>
      <c r="AG28" s="48">
        <f t="shared" si="13"/>
        <v>8.7202990679260441</v>
      </c>
      <c r="AH28" s="43">
        <f>3*B28*(AF28-1)/C28</f>
        <v>3.291652173913044</v>
      </c>
    </row>
    <row r="29" spans="1:34" x14ac:dyDescent="0.4">
      <c r="A29" s="1" t="s">
        <v>106</v>
      </c>
      <c r="B29" s="5">
        <v>0.27200000000000002</v>
      </c>
      <c r="C29" s="20">
        <v>1.41</v>
      </c>
      <c r="D29" s="35">
        <v>4.99</v>
      </c>
      <c r="E29" s="34">
        <v>5.23</v>
      </c>
      <c r="F29" s="12">
        <v>5.1929999999999996</v>
      </c>
      <c r="H29" s="35">
        <f t="shared" si="1"/>
        <v>2.9984687261523426</v>
      </c>
      <c r="I29" s="36">
        <f>((M29+SQRT(M29^2-4))/2)^2</f>
        <v>3.7241891763288364</v>
      </c>
      <c r="J29" s="37">
        <f>((N29+SQRT(N29^2-4))/2)^2</f>
        <v>3.6114267289747048</v>
      </c>
      <c r="L29" s="35">
        <f t="shared" si="2"/>
        <v>2.3091063829787237</v>
      </c>
      <c r="M29" s="36">
        <f>3*B29*(E29-1)/C29</f>
        <v>2.4480000000000004</v>
      </c>
      <c r="N29" s="37">
        <f>3*B29*(F29-1)/C29</f>
        <v>2.4265872340425534</v>
      </c>
      <c r="P29" s="11" t="s">
        <v>170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2">
        <v>6.173</v>
      </c>
      <c r="AB29" s="45">
        <v>3.13</v>
      </c>
      <c r="AC29" s="42" t="s">
        <v>239</v>
      </c>
      <c r="AD29" s="43">
        <f t="shared" si="16"/>
        <v>5.5735670039939102E-2</v>
      </c>
      <c r="AF29" s="41">
        <v>6.7480000000000002</v>
      </c>
      <c r="AG29" s="48">
        <f t="shared" si="13"/>
        <v>8.9539336478531943</v>
      </c>
      <c r="AH29" s="43">
        <f>3*B29*(AF29-1)/C29</f>
        <v>3.326502127659575</v>
      </c>
    </row>
    <row r="30" spans="1:34" x14ac:dyDescent="0.4">
      <c r="A30" s="1" t="s">
        <v>130</v>
      </c>
      <c r="B30" s="5">
        <v>0.215</v>
      </c>
      <c r="C30" s="20">
        <v>1.54</v>
      </c>
      <c r="D30" s="35">
        <v>6.49</v>
      </c>
      <c r="F30" s="12">
        <v>6.3150000000000004</v>
      </c>
      <c r="H30" s="35">
        <f t="shared" si="1"/>
        <v>2.9479431509361413</v>
      </c>
      <c r="J30" s="37">
        <f>((N30+SQRT(N30^2-4))/2)^2</f>
        <v>2.5657107289747128</v>
      </c>
      <c r="L30" s="35">
        <f t="shared" si="2"/>
        <v>2.2993831168831171</v>
      </c>
      <c r="N30" s="37">
        <f>3*B30*(F30-1)/C30</f>
        <v>2.2260876623376626</v>
      </c>
      <c r="P30" s="11" t="s">
        <v>169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2">
        <v>6.49</v>
      </c>
      <c r="AB30" s="45">
        <f t="shared" si="9"/>
        <v>2.9479431509361413</v>
      </c>
      <c r="AC30" s="42">
        <f>3*B30*(AA30-1)/C30</f>
        <v>2.2993831168831171</v>
      </c>
      <c r="AD30" s="43">
        <f t="shared" si="16"/>
        <v>4.9897186147186266E-2</v>
      </c>
      <c r="AF30" s="41">
        <v>6.8849999999999998</v>
      </c>
      <c r="AG30" s="48">
        <f t="shared" si="13"/>
        <v>3.8130901908629715</v>
      </c>
      <c r="AH30" s="43">
        <f>3*B30*(AF30-1)/C30</f>
        <v>2.4648214285714283</v>
      </c>
    </row>
    <row r="31" spans="1:34" x14ac:dyDescent="0.4">
      <c r="A31" s="1" t="s">
        <v>197</v>
      </c>
      <c r="B31" s="5"/>
      <c r="C31" s="20"/>
      <c r="D31" s="35"/>
      <c r="H31" s="35"/>
      <c r="J31" s="37"/>
      <c r="L31" s="35"/>
      <c r="N31" s="37"/>
      <c r="P31" s="11" t="s">
        <v>198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2">
        <v>6.3289999999999997</v>
      </c>
      <c r="AB31" s="45"/>
      <c r="AC31" s="42"/>
      <c r="AD31" s="43"/>
      <c r="AF31" s="41"/>
      <c r="AG31" s="48"/>
      <c r="AH31" s="43"/>
    </row>
    <row r="32" spans="1:34" x14ac:dyDescent="0.4">
      <c r="A32" s="1" t="s">
        <v>131</v>
      </c>
      <c r="B32" s="5">
        <v>0.34799999999999998</v>
      </c>
      <c r="C32" s="20">
        <v>1.76</v>
      </c>
      <c r="D32" s="35">
        <v>4.84</v>
      </c>
      <c r="H32" s="35">
        <f t="shared" si="1"/>
        <v>2.8358245441806531</v>
      </c>
      <c r="J32" s="37"/>
      <c r="L32" s="35">
        <f t="shared" si="2"/>
        <v>2.2778181818181817</v>
      </c>
      <c r="N32" s="37"/>
      <c r="P32" s="11" t="s">
        <v>174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2">
        <v>5.8979999999999997</v>
      </c>
      <c r="AB32" s="45">
        <v>2</v>
      </c>
      <c r="AC32" s="42" t="s">
        <v>239</v>
      </c>
      <c r="AD32" s="43">
        <f t="shared" ref="AD32" si="17" xml:space="preserve"> ((SQRT(AB32))^3/(AB32-1)+(SQRT(1/AB32)^3/(1/AB32-1))-2)/6</f>
        <v>2.0220057259940472E-2</v>
      </c>
      <c r="AF32" s="41">
        <v>6.3810000000000002</v>
      </c>
      <c r="AG32" s="48">
        <f t="shared" si="13"/>
        <v>8.0642947492824746</v>
      </c>
      <c r="AH32" s="43">
        <f>3*B32*(AF32-1)/C32</f>
        <v>3.1919113636363639</v>
      </c>
    </row>
    <row r="33" spans="1:34" x14ac:dyDescent="0.4">
      <c r="A33" s="1" t="s">
        <v>230</v>
      </c>
      <c r="B33" s="5"/>
      <c r="C33" s="20"/>
      <c r="D33" s="35"/>
      <c r="H33" s="35"/>
      <c r="J33" s="37"/>
      <c r="L33" s="35"/>
      <c r="N33" s="37"/>
      <c r="P33" s="11" t="s">
        <v>191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2">
        <v>5.3330000000000002</v>
      </c>
      <c r="AB33" s="45"/>
      <c r="AC33" s="42"/>
      <c r="AD33" s="43"/>
      <c r="AF33" s="41"/>
      <c r="AG33" s="48"/>
      <c r="AH33" s="43"/>
    </row>
    <row r="34" spans="1:34" x14ac:dyDescent="0.4">
      <c r="A34" s="1" t="s">
        <v>231</v>
      </c>
      <c r="B34" s="5"/>
      <c r="C34" s="20"/>
      <c r="D34" s="35"/>
      <c r="H34" s="35"/>
      <c r="J34" s="37"/>
      <c r="L34" s="35"/>
      <c r="N34" s="37"/>
      <c r="P34" s="11" t="s">
        <v>232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2">
        <v>5.5750000000000002</v>
      </c>
      <c r="AB34" s="45"/>
      <c r="AC34" s="42"/>
      <c r="AD34" s="43"/>
      <c r="AF34" s="41"/>
      <c r="AG34" s="48"/>
      <c r="AH34" s="43"/>
    </row>
    <row r="35" spans="1:34" x14ac:dyDescent="0.4">
      <c r="A35" s="1" t="s">
        <v>233</v>
      </c>
      <c r="B35" s="5"/>
      <c r="C35" s="20"/>
      <c r="D35" s="35"/>
      <c r="H35" s="35"/>
      <c r="J35" s="37"/>
      <c r="L35" s="35"/>
      <c r="N35" s="37"/>
      <c r="P35" s="11" t="s">
        <v>198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2">
        <v>5.9790000000000001</v>
      </c>
      <c r="AB35" s="45"/>
      <c r="AC35" s="42"/>
      <c r="AD35" s="43"/>
      <c r="AF35" s="41"/>
      <c r="AG35" s="48"/>
      <c r="AH35" s="43"/>
    </row>
    <row r="36" spans="1:34" x14ac:dyDescent="0.4">
      <c r="A36" s="1" t="s">
        <v>132</v>
      </c>
      <c r="B36" s="5">
        <v>0.65800000000000003</v>
      </c>
      <c r="C36" s="20">
        <v>2.75</v>
      </c>
      <c r="D36" s="35">
        <v>4.2</v>
      </c>
      <c r="E36" s="34">
        <v>4.07</v>
      </c>
      <c r="F36" s="12">
        <v>4.4320000000000004</v>
      </c>
      <c r="H36" s="35">
        <f t="shared" si="1"/>
        <v>2.9356527884894152</v>
      </c>
      <c r="I36" s="36">
        <f>((M36+SQRT(M36^2-4))/2)^2</f>
        <v>2.4477659042335742</v>
      </c>
      <c r="J36" s="37">
        <f>((N36+SQRT(N36^2-4))/2)^2</f>
        <v>3.8063710305876031</v>
      </c>
      <c r="L36" s="35">
        <f t="shared" si="2"/>
        <v>2.2970181818181818</v>
      </c>
      <c r="M36" s="36">
        <f>3*B36*(E36-1)/C36</f>
        <v>2.2037018181818184</v>
      </c>
      <c r="N36" s="37">
        <f>3*B36*(F36-1)/C36</f>
        <v>2.4635520000000004</v>
      </c>
      <c r="P36" s="11" t="s">
        <v>171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2">
        <v>4.8540000000000001</v>
      </c>
      <c r="AB36" s="45">
        <f t="shared" ref="AB36:AB37" si="18">((AC36+SQRT(AC36^2-4))/2)^2</f>
        <v>5.470566890683207</v>
      </c>
      <c r="AC36" s="42">
        <f t="shared" ref="AC36:AC45" si="19">3*B36*(AA36-1)/C36</f>
        <v>2.7664712727272733</v>
      </c>
      <c r="AD36" s="43">
        <f t="shared" ref="AD36:AD37" si="20" xml:space="preserve"> ((SQRT(AB36))^3/(AB36-1)+(SQRT(1/AB36)^3/(1/AB36-1))-2)/6</f>
        <v>0.12774521212121223</v>
      </c>
      <c r="AF36" s="41">
        <v>5.5190000000000001</v>
      </c>
      <c r="AG36" s="48">
        <f t="shared" ref="AG36" si="21">((AH36+SQRT(AH36^2-4))/2)^2</f>
        <v>8.4033706837950302</v>
      </c>
      <c r="AH36" s="43">
        <f>3*B36*(AF36-1)/C36</f>
        <v>3.2438203636363641</v>
      </c>
    </row>
    <row r="37" spans="1:34" x14ac:dyDescent="0.4">
      <c r="A37" s="1" t="s">
        <v>199</v>
      </c>
      <c r="B37" s="5">
        <f>(-X37/(12*PI()*Z37*C37))^(1/2)</f>
        <v>0.50382962376161233</v>
      </c>
      <c r="C37" s="20">
        <v>2.3780000000000001</v>
      </c>
      <c r="D37" s="35"/>
      <c r="H37" s="35"/>
      <c r="I37" s="36"/>
      <c r="J37" s="37"/>
      <c r="L37" s="35"/>
      <c r="M37" s="36"/>
      <c r="N37" s="37"/>
      <c r="P37" s="11" t="s">
        <v>200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2">
        <v>4.6100000000000003</v>
      </c>
      <c r="AB37" s="45">
        <f t="shared" si="18"/>
        <v>2.9229012813568795</v>
      </c>
      <c r="AC37" s="42">
        <f t="shared" si="19"/>
        <v>2.2945646868537688</v>
      </c>
      <c r="AD37" s="43">
        <f t="shared" si="20"/>
        <v>4.9094114475628059E-2</v>
      </c>
      <c r="AF37" s="41"/>
      <c r="AG37" s="48"/>
      <c r="AH37" s="43"/>
    </row>
    <row r="38" spans="1:34" x14ac:dyDescent="0.4">
      <c r="A38" s="1" t="s">
        <v>133</v>
      </c>
      <c r="B38" s="5">
        <v>0.47</v>
      </c>
      <c r="C38" s="20">
        <v>1.99</v>
      </c>
      <c r="D38" s="35"/>
      <c r="H38" s="35"/>
      <c r="J38" s="37"/>
      <c r="L38" s="35"/>
      <c r="N38" s="37"/>
      <c r="P38" s="11" t="s">
        <v>169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2">
        <v>4.1689999999999996</v>
      </c>
      <c r="AB38" s="45">
        <f t="shared" ref="AB38" si="22">((AC38+SQRT(AC38^2-4))/2)^2</f>
        <v>2.6666993878854752</v>
      </c>
      <c r="AC38" s="42">
        <f t="shared" si="19"/>
        <v>2.245371859296482</v>
      </c>
      <c r="AD38" s="43">
        <f t="shared" ref="AD38" si="23" xml:space="preserve"> ((SQRT(AB38))^3/(AB38-1)+(SQRT(1/AB38)^3/(1/AB38-1))-2)/6</f>
        <v>4.0895309882746998E-2</v>
      </c>
      <c r="AF38" s="41">
        <v>4.9640000000000004</v>
      </c>
      <c r="AG38" s="48">
        <f t="shared" ref="AG38:AG48" si="24">((AH38+SQRT(AH38^2-4))/2)^2</f>
        <v>5.7135676318810278</v>
      </c>
      <c r="AH38" s="43">
        <f>3*B38*(AF38-1)/C38</f>
        <v>2.8086633165829147</v>
      </c>
    </row>
    <row r="39" spans="1:34" x14ac:dyDescent="0.4">
      <c r="A39" s="1" t="s">
        <v>134</v>
      </c>
      <c r="B39" s="5">
        <v>0.39500000000000002</v>
      </c>
      <c r="C39" s="20">
        <v>1.77</v>
      </c>
      <c r="D39" s="35">
        <v>4.43</v>
      </c>
      <c r="F39" s="12">
        <v>3.2290000000000001</v>
      </c>
      <c r="H39" s="35">
        <f>((L39+SQRT(L39^2-4))/2)^2</f>
        <v>2.9322109887560295</v>
      </c>
      <c r="J39" s="37" t="e">
        <f>((N39+SQRT(N39^2-4))/2)^2</f>
        <v>#NUM!</v>
      </c>
      <c r="L39" s="35">
        <f>3*B39*(D39-1)/C39</f>
        <v>2.2963559322033897</v>
      </c>
      <c r="N39" s="37">
        <f>3*B39*(F39-1)/C39</f>
        <v>1.4922966101694917</v>
      </c>
      <c r="P39" s="11" t="s">
        <v>169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2">
        <v>4.46</v>
      </c>
      <c r="AB39" s="45">
        <f t="shared" ref="AB39:AB48" si="25">((AC39+SQRT(AC39^2-4))/2)^2</f>
        <v>3.036579510439676</v>
      </c>
      <c r="AC39" s="42">
        <f t="shared" si="19"/>
        <v>2.316440677966102</v>
      </c>
      <c r="AD39" s="43">
        <f t="shared" ref="AD39" si="26" xml:space="preserve"> ((SQRT(AB39))^3/(AB39-1)+(SQRT(1/AB39)^3/(1/AB39-1))-2)/6</f>
        <v>5.274011299435033E-2</v>
      </c>
      <c r="AF39" s="41">
        <v>5.2039999999999997</v>
      </c>
      <c r="AG39" s="48">
        <f t="shared" si="24"/>
        <v>5.7476650750278822</v>
      </c>
      <c r="AH39" s="43">
        <f>3*B39*(AF39-1)/C39</f>
        <v>2.8145423728813559</v>
      </c>
    </row>
    <row r="40" spans="1:34" x14ac:dyDescent="0.4">
      <c r="A40" s="1" t="s">
        <v>135</v>
      </c>
      <c r="B40" s="5">
        <v>0.33600000000000002</v>
      </c>
      <c r="C40" s="20">
        <v>1.63</v>
      </c>
      <c r="D40" s="35">
        <v>4.72</v>
      </c>
      <c r="H40" s="35">
        <f>((L40+SQRT(L40^2-4))/2)^2</f>
        <v>2.953571900821677</v>
      </c>
      <c r="J40" s="37"/>
      <c r="L40" s="35">
        <f>3*B40*(D40-1)/C40</f>
        <v>2.3004662576687118</v>
      </c>
      <c r="N40" s="37"/>
      <c r="P40" s="11" t="s">
        <v>171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2">
        <v>4.96</v>
      </c>
      <c r="AB40" s="45">
        <f t="shared" si="25"/>
        <v>3.7288509522156765</v>
      </c>
      <c r="AC40" s="42">
        <f t="shared" si="19"/>
        <v>2.4488834355828222</v>
      </c>
      <c r="AD40" s="43">
        <f t="shared" ref="AD40:AD42" si="27" xml:space="preserve"> ((SQRT(AB40))^3/(AB40-1)+(SQRT(1/AB40)^3/(1/AB40-1))-2)/6</f>
        <v>7.4813905930470367E-2</v>
      </c>
      <c r="AF40" s="41">
        <v>5.6189999999999998</v>
      </c>
      <c r="AG40" s="48">
        <f t="shared" si="24"/>
        <v>5.9922076536442299</v>
      </c>
      <c r="AH40" s="43">
        <f>3*B40*(AF40-1)/C40</f>
        <v>2.8564122699386507</v>
      </c>
    </row>
    <row r="41" spans="1:34" x14ac:dyDescent="0.4">
      <c r="A41" s="1" t="s">
        <v>136</v>
      </c>
      <c r="B41" s="5">
        <v>0.26500000000000001</v>
      </c>
      <c r="C41" s="20">
        <v>1.55</v>
      </c>
      <c r="D41" s="35">
        <v>5.49</v>
      </c>
      <c r="F41" s="12">
        <v>4.5490000000000004</v>
      </c>
      <c r="H41" s="35">
        <f>((L41+SQRT(L41^2-4))/2)^2</f>
        <v>2.9664032596978309</v>
      </c>
      <c r="J41" s="37" t="e">
        <f>((N41+SQRT(N41^2-4))/2)^2</f>
        <v>#NUM!</v>
      </c>
      <c r="L41" s="35">
        <f>3*B41*(D41-1)/C41</f>
        <v>2.3029354838709679</v>
      </c>
      <c r="N41" s="37">
        <f>3*B41*(F41-1)/C41</f>
        <v>1.820293548387097</v>
      </c>
      <c r="P41" s="11" t="s">
        <v>171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2">
        <v>5.4560000000000004</v>
      </c>
      <c r="AB41" s="45">
        <f t="shared" si="25"/>
        <v>2.8757615250732638</v>
      </c>
      <c r="AC41" s="42">
        <f t="shared" si="19"/>
        <v>2.2854967741935486</v>
      </c>
      <c r="AD41" s="43">
        <f t="shared" si="27"/>
        <v>4.7582795698924686E-2</v>
      </c>
      <c r="AF41" s="41">
        <v>6.02</v>
      </c>
      <c r="AG41" s="48">
        <f t="shared" si="24"/>
        <v>4.4023086040325312</v>
      </c>
      <c r="AH41" s="43">
        <f>3*B41*(AF41-1)/C41</f>
        <v>2.5747741935483868</v>
      </c>
    </row>
    <row r="42" spans="1:34" x14ac:dyDescent="0.4">
      <c r="A42" s="1" t="s">
        <v>201</v>
      </c>
      <c r="B42" s="5">
        <f>(-X42/(12*PI()*Z42*C42))^(1/2)</f>
        <v>0.31440519767406744</v>
      </c>
      <c r="C42" s="20">
        <v>1.5028630000000001</v>
      </c>
      <c r="D42" s="35"/>
      <c r="H42" s="35"/>
      <c r="J42" s="37"/>
      <c r="L42" s="35"/>
      <c r="N42" s="37"/>
      <c r="P42" s="11" t="s">
        <v>194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2">
        <v>5.6740000000000004</v>
      </c>
      <c r="AB42" s="45">
        <f t="shared" ref="AB42" si="28">((AC42+SQRT(AC42^2-4))/2)^2</f>
        <v>6.450157220103736</v>
      </c>
      <c r="AC42" s="42">
        <f t="shared" si="19"/>
        <v>2.9334607890311855</v>
      </c>
      <c r="AD42" s="43">
        <f t="shared" si="27"/>
        <v>0.15557679817186423</v>
      </c>
      <c r="AF42" s="41"/>
      <c r="AG42" s="48"/>
      <c r="AH42" s="43"/>
    </row>
    <row r="43" spans="1:34" x14ac:dyDescent="0.4">
      <c r="A43" s="1" t="s">
        <v>137</v>
      </c>
      <c r="B43" s="5">
        <v>0.245</v>
      </c>
      <c r="C43" s="20">
        <v>1.48</v>
      </c>
      <c r="D43" s="35">
        <v>5.63</v>
      </c>
      <c r="H43" s="35">
        <f>((L43+SQRT(L43^2-4))/2)^2</f>
        <v>2.9478131863820023</v>
      </c>
      <c r="J43" s="37"/>
      <c r="L43" s="35">
        <f>3*B43*(D43-1)/C43</f>
        <v>2.299358108108108</v>
      </c>
      <c r="N43" s="37"/>
      <c r="P43" s="11" t="s">
        <v>169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2">
        <v>6.0380000000000003</v>
      </c>
      <c r="AB43" s="45">
        <f t="shared" si="25"/>
        <v>4.0105608852003209</v>
      </c>
      <c r="AC43" s="42">
        <f t="shared" si="19"/>
        <v>2.5019797297297299</v>
      </c>
      <c r="AD43" s="43">
        <f t="shared" ref="AD43:AD44" si="29" xml:space="preserve"> ((SQRT(AB43))^3/(AB43-1)+(SQRT(1/AB43)^3/(1/AB43-1))-2)/6</f>
        <v>8.3663288288288243E-2</v>
      </c>
      <c r="AF43" s="41">
        <v>6.4859999999999998</v>
      </c>
      <c r="AG43" s="48">
        <f t="shared" si="24"/>
        <v>5.2315689154786122</v>
      </c>
      <c r="AH43" s="43">
        <f>3*B43*(AF43-1)/C43</f>
        <v>2.7244662162162161</v>
      </c>
    </row>
    <row r="44" spans="1:34" x14ac:dyDescent="0.4">
      <c r="A44" s="1" t="s">
        <v>160</v>
      </c>
      <c r="B44" s="5">
        <f>(-X44/(12*PI()*Z44*C44))^(1/2)</f>
        <v>0.29016314280288524</v>
      </c>
      <c r="C44" s="20">
        <v>1.486988</v>
      </c>
      <c r="D44" s="35"/>
      <c r="F44" s="12">
        <v>5.665</v>
      </c>
      <c r="H44" s="35"/>
      <c r="J44" s="37"/>
      <c r="L44" s="35"/>
      <c r="N44" s="37"/>
      <c r="P44" s="11" t="s">
        <v>170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2">
        <v>6.3380000000000001</v>
      </c>
      <c r="AB44" s="45">
        <f t="shared" ref="AB44" si="30">((AC44+SQRT(AC44^2-4))/2)^2</f>
        <v>7.6339377918181199</v>
      </c>
      <c r="AC44" s="42">
        <f t="shared" si="19"/>
        <v>3.124889083735312</v>
      </c>
      <c r="AD44" s="43">
        <f t="shared" si="29"/>
        <v>0.18748151395588528</v>
      </c>
      <c r="AF44" s="41">
        <v>6.7279999999999998</v>
      </c>
      <c r="AG44" s="48"/>
      <c r="AH44" s="43"/>
    </row>
    <row r="45" spans="1:34" x14ac:dyDescent="0.4">
      <c r="A45" s="1" t="s">
        <v>138</v>
      </c>
      <c r="B45" s="5">
        <v>0.23699999999999999</v>
      </c>
      <c r="C45" s="20">
        <v>1.52</v>
      </c>
      <c r="D45" s="35">
        <v>5.91</v>
      </c>
      <c r="F45" s="12">
        <v>5.4219999999999997</v>
      </c>
      <c r="H45" s="35">
        <f t="shared" ref="H45:H56" si="31">((L45+SQRT(L45^2-4))/2)^2</f>
        <v>2.9340880619479717</v>
      </c>
      <c r="J45" s="37">
        <f t="shared" ref="J45:J54" si="32">((N45+SQRT(N45^2-4))/2)^2</f>
        <v>1.6850125798097029</v>
      </c>
      <c r="L45" s="35">
        <f t="shared" ref="L45:L56" si="33">3*B45*(D45-1)/C45</f>
        <v>2.2967171052631579</v>
      </c>
      <c r="N45" s="37">
        <f t="shared" ref="N45:N54" si="34">3*B45*(F45-1)/C45</f>
        <v>2.0684486842105261</v>
      </c>
      <c r="P45" s="11" t="s">
        <v>170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2">
        <v>6.6589999999999998</v>
      </c>
      <c r="AB45" s="45">
        <f t="shared" si="25"/>
        <v>4.798594277187302</v>
      </c>
      <c r="AC45" s="42">
        <f t="shared" si="19"/>
        <v>2.647071710526316</v>
      </c>
      <c r="AD45" s="43">
        <f t="shared" ref="AD45" si="35" xml:space="preserve"> ((SQRT(AB45))^3/(AB45-1)+(SQRT(1/AB45)^3/(1/AB45-1))-2)/6</f>
        <v>0.10784528508771925</v>
      </c>
      <c r="AF45" s="41">
        <v>6.9509999999999996</v>
      </c>
      <c r="AG45" s="48">
        <f t="shared" si="24"/>
        <v>5.5691957991076153</v>
      </c>
      <c r="AH45" s="43">
        <f>3*B45*(AF45-1)/C45</f>
        <v>2.7836585526315782</v>
      </c>
    </row>
    <row r="46" spans="1:34" x14ac:dyDescent="0.4">
      <c r="A46" s="1" t="s">
        <v>113</v>
      </c>
      <c r="B46" s="5">
        <v>0.26900000000000002</v>
      </c>
      <c r="C46" s="20">
        <v>1.6</v>
      </c>
      <c r="D46" s="35">
        <v>5.55</v>
      </c>
      <c r="E46" s="34">
        <v>5.86</v>
      </c>
      <c r="F46" s="12">
        <v>6.0709999999999997</v>
      </c>
      <c r="H46" s="35">
        <f t="shared" si="31"/>
        <v>2.9246765439874713</v>
      </c>
      <c r="I46" s="36">
        <f>((M46+SQRT(M46^2-4))/2)^2</f>
        <v>3.741408848048414</v>
      </c>
      <c r="J46" s="37">
        <f t="shared" si="32"/>
        <v>4.3097222414125342</v>
      </c>
      <c r="L46" s="35">
        <f t="shared" si="33"/>
        <v>2.2949062499999999</v>
      </c>
      <c r="M46" s="36">
        <f>3*B46*(E46-1)/C46</f>
        <v>2.4512624999999999</v>
      </c>
      <c r="N46" s="37">
        <f t="shared" si="34"/>
        <v>2.557685625</v>
      </c>
      <c r="P46" s="11" t="s">
        <v>170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2">
        <v>6.9160000000000004</v>
      </c>
      <c r="AB46" s="45">
        <v>2.73</v>
      </c>
      <c r="AC46" s="42" t="s">
        <v>243</v>
      </c>
      <c r="AD46" s="43">
        <f t="shared" ref="AD46:AD48" si="36" xml:space="preserve"> ((SQRT(AB46))^3/(AB46-1)+(SQRT(1/AB46)^3/(1/AB46-1))-2)/6</f>
        <v>4.2916449475772112E-2</v>
      </c>
      <c r="AF46" s="41">
        <v>7.1890000000000001</v>
      </c>
      <c r="AG46" s="48">
        <f t="shared" si="24"/>
        <v>7.6128859563570401</v>
      </c>
      <c r="AH46" s="43">
        <f>3*B46*(AF46-1)/C46</f>
        <v>3.1215768749999997</v>
      </c>
    </row>
    <row r="47" spans="1:34" x14ac:dyDescent="0.4">
      <c r="A47" s="1" t="s">
        <v>139</v>
      </c>
      <c r="B47" s="5">
        <v>0.214</v>
      </c>
      <c r="C47" s="20">
        <v>1.73</v>
      </c>
      <c r="D47" s="35">
        <v>7.19</v>
      </c>
      <c r="F47" s="12">
        <v>5.7610000000000001</v>
      </c>
      <c r="H47" s="35">
        <f t="shared" si="31"/>
        <v>2.9360689915208353</v>
      </c>
      <c r="J47" s="37" t="e">
        <f t="shared" si="32"/>
        <v>#NUM!</v>
      </c>
      <c r="L47" s="35">
        <f t="shared" si="33"/>
        <v>2.2970982658959542</v>
      </c>
      <c r="N47" s="37">
        <f t="shared" si="34"/>
        <v>1.7667988439306359</v>
      </c>
      <c r="P47" s="11" t="s">
        <v>169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2">
        <v>7.37</v>
      </c>
      <c r="AB47" s="45">
        <f t="shared" si="25"/>
        <v>3.2834460034129589</v>
      </c>
      <c r="AC47" s="42">
        <f>3*B47*(AA47-1)/C47</f>
        <v>2.3638959537572255</v>
      </c>
      <c r="AD47" s="43">
        <f t="shared" si="36"/>
        <v>6.0649325626204176E-2</v>
      </c>
      <c r="AF47" s="41">
        <v>7.6390000000000002</v>
      </c>
      <c r="AG47" s="48">
        <f t="shared" si="24"/>
        <v>3.8072675087967802</v>
      </c>
      <c r="AH47" s="43">
        <f>3*B47*(AF47-1)/C47</f>
        <v>2.4637213872832371</v>
      </c>
    </row>
    <row r="48" spans="1:34" x14ac:dyDescent="0.4">
      <c r="A48" s="1" t="s">
        <v>140</v>
      </c>
      <c r="B48" s="5">
        <v>0.36</v>
      </c>
      <c r="C48" s="20">
        <v>1.84</v>
      </c>
      <c r="D48" s="35">
        <v>4.92</v>
      </c>
      <c r="F48" s="12">
        <v>6.077</v>
      </c>
      <c r="H48" s="35">
        <f t="shared" si="31"/>
        <v>2.9556677328143444</v>
      </c>
      <c r="J48" s="37">
        <f t="shared" si="32"/>
        <v>6.7317199902806895</v>
      </c>
      <c r="L48" s="35">
        <f t="shared" si="33"/>
        <v>2.3008695652173912</v>
      </c>
      <c r="N48" s="37">
        <f t="shared" si="34"/>
        <v>2.9799782608695655</v>
      </c>
      <c r="P48" s="11" t="s">
        <v>170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2">
        <v>6.2380000000000004</v>
      </c>
      <c r="AB48" s="45">
        <f t="shared" si="25"/>
        <v>7.3157247191719472</v>
      </c>
      <c r="AC48" s="42">
        <f>3*B48*(AA48-1)/C48</f>
        <v>3.0744782608695655</v>
      </c>
      <c r="AD48" s="43">
        <f t="shared" si="36"/>
        <v>0.1790797101449276</v>
      </c>
      <c r="AF48" s="41">
        <v>6.62</v>
      </c>
      <c r="AG48" s="48">
        <f t="shared" si="24"/>
        <v>8.7673332371010559</v>
      </c>
      <c r="AH48" s="43">
        <f>3*B48*(AF48-1)/C48</f>
        <v>3.298695652173913</v>
      </c>
    </row>
    <row r="49" spans="1:34" x14ac:dyDescent="0.4">
      <c r="A49" s="1" t="s">
        <v>202</v>
      </c>
      <c r="B49" s="5"/>
      <c r="C49" s="20"/>
      <c r="D49" s="35"/>
      <c r="H49" s="35"/>
      <c r="J49" s="37"/>
      <c r="L49" s="35"/>
      <c r="N49" s="37"/>
      <c r="P49" s="11" t="s">
        <v>203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2">
        <v>5.9950000000000001</v>
      </c>
      <c r="AB49" s="45"/>
      <c r="AC49" s="42"/>
      <c r="AD49" s="43"/>
      <c r="AF49" s="41"/>
      <c r="AG49" s="48"/>
      <c r="AH49" s="43"/>
    </row>
    <row r="50" spans="1:34" x14ac:dyDescent="0.4">
      <c r="A50" s="1" t="s">
        <v>204</v>
      </c>
      <c r="B50" s="5"/>
      <c r="C50" s="20"/>
      <c r="D50" s="35"/>
      <c r="H50" s="35"/>
      <c r="J50" s="37"/>
      <c r="L50" s="35"/>
      <c r="N50" s="37"/>
      <c r="P50" s="11" t="s">
        <v>190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2">
        <v>5.6529999999999996</v>
      </c>
      <c r="AB50" s="45"/>
      <c r="AC50" s="42"/>
      <c r="AD50" s="43"/>
      <c r="AF50" s="41"/>
      <c r="AG50" s="48"/>
      <c r="AH50" s="43"/>
    </row>
    <row r="51" spans="1:34" x14ac:dyDescent="0.4">
      <c r="A51" s="1" t="s">
        <v>234</v>
      </c>
      <c r="B51" s="5"/>
      <c r="C51" s="20"/>
      <c r="D51" s="35"/>
      <c r="H51" s="35"/>
      <c r="J51" s="37"/>
      <c r="L51" s="35"/>
      <c r="N51" s="37"/>
      <c r="P51" s="11" t="s">
        <v>232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2">
        <v>5.8040000000000003</v>
      </c>
      <c r="AB51" s="45"/>
      <c r="AC51" s="42"/>
      <c r="AD51" s="43"/>
      <c r="AF51" s="41"/>
      <c r="AG51" s="48"/>
      <c r="AH51" s="43"/>
    </row>
    <row r="52" spans="1:34" x14ac:dyDescent="0.4">
      <c r="A52" s="1" t="s">
        <v>235</v>
      </c>
      <c r="B52" s="5"/>
      <c r="C52" s="20"/>
      <c r="D52" s="35"/>
      <c r="H52" s="35"/>
      <c r="J52" s="37"/>
      <c r="L52" s="35"/>
      <c r="N52" s="37"/>
      <c r="P52" s="11" t="s">
        <v>198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2">
        <v>6.1890000000000001</v>
      </c>
      <c r="AB52" s="45"/>
      <c r="AC52" s="42"/>
      <c r="AD52" s="43"/>
      <c r="AF52" s="41"/>
      <c r="AG52" s="48"/>
      <c r="AH52" s="43"/>
    </row>
    <row r="53" spans="1:34" x14ac:dyDescent="0.4">
      <c r="A53" s="1" t="s">
        <v>141</v>
      </c>
      <c r="B53" s="5">
        <v>0.71399999999999997</v>
      </c>
      <c r="C53" s="20">
        <v>2.9769999999999999</v>
      </c>
      <c r="D53" s="35">
        <v>4.2</v>
      </c>
      <c r="E53" s="34">
        <v>4</v>
      </c>
      <c r="F53" s="12">
        <v>3.298</v>
      </c>
      <c r="H53" s="35">
        <f t="shared" si="31"/>
        <v>2.9638915653203752</v>
      </c>
      <c r="I53" s="36">
        <f>((M53+SQRT(M53^2-4))/2)^2</f>
        <v>2.2060303174784361</v>
      </c>
      <c r="J53" s="37" t="e">
        <f t="shared" si="32"/>
        <v>#NUM!</v>
      </c>
      <c r="L53" s="35">
        <f t="shared" si="33"/>
        <v>2.3024521330198189</v>
      </c>
      <c r="M53" s="36">
        <f>3*B53*(E53-1)/C53</f>
        <v>2.1585488747060801</v>
      </c>
      <c r="N53" s="37">
        <f t="shared" si="34"/>
        <v>1.6534484380248571</v>
      </c>
      <c r="P53" s="11" t="s">
        <v>171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2">
        <v>4.4539999999999997</v>
      </c>
      <c r="AB53" s="45">
        <v>3.27</v>
      </c>
      <c r="AC53" s="42" t="s">
        <v>239</v>
      </c>
      <c r="AD53" s="43">
        <f t="shared" ref="AD53:AD55" si="37" xml:space="preserve"> ((SQRT(AB53))^3/(AB53-1)+(SQRT(1/AB53)^3/(1/AB53-1))-2)/6</f>
        <v>6.0219232601974003E-2</v>
      </c>
      <c r="AF53" s="41">
        <v>5.1980000000000004</v>
      </c>
      <c r="AG53" s="48">
        <f t="shared" ref="AG53:AG56" si="38">((AH53+SQRT(AH53^2-4))/2)^2</f>
        <v>6.9803382751810243</v>
      </c>
      <c r="AH53" s="43">
        <f>3*B53*(AF53-1)/C53</f>
        <v>3.0205293920053751</v>
      </c>
    </row>
    <row r="54" spans="1:34" x14ac:dyDescent="0.4">
      <c r="A54" s="1" t="s">
        <v>142</v>
      </c>
      <c r="B54" s="5">
        <v>0.55800000000000005</v>
      </c>
      <c r="C54" s="20">
        <v>2.46</v>
      </c>
      <c r="D54" s="35">
        <v>4.38</v>
      </c>
      <c r="F54" s="12">
        <v>2.9289999999999998</v>
      </c>
      <c r="H54" s="35">
        <f t="shared" si="31"/>
        <v>2.9514024161532255</v>
      </c>
      <c r="J54" s="37" t="e">
        <f t="shared" si="32"/>
        <v>#NUM!</v>
      </c>
      <c r="L54" s="35">
        <f t="shared" si="33"/>
        <v>2.3000487804878049</v>
      </c>
      <c r="N54" s="37">
        <f t="shared" si="34"/>
        <v>1.3126609756097563</v>
      </c>
      <c r="P54" s="11" t="s">
        <v>171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2">
        <v>4.0209999999999999</v>
      </c>
      <c r="AB54" s="45">
        <f t="shared" ref="AB54" si="39">((AC54+SQRT(AC54^2-4))/2)^2</f>
        <v>1.6018416860891611</v>
      </c>
      <c r="AC54" s="42">
        <f t="shared" ref="AC54:AC65" si="40">3*B54*(AA54-1)/C54</f>
        <v>2.0557536585365854</v>
      </c>
      <c r="AD54" s="43">
        <f t="shared" si="37"/>
        <v>9.2922764227643118E-3</v>
      </c>
      <c r="AF54" s="41">
        <v>4.8159999999999998</v>
      </c>
      <c r="AG54" s="48">
        <f t="shared" si="38"/>
        <v>4.5219212905788266</v>
      </c>
      <c r="AH54" s="43">
        <f>3*B54*(AF54-1)/C54</f>
        <v>2.5967414634146344</v>
      </c>
    </row>
    <row r="55" spans="1:34" x14ac:dyDescent="0.4">
      <c r="A55" s="1" t="s">
        <v>205</v>
      </c>
      <c r="B55" s="5">
        <f>(-X55/(12*PI()*Z55*C55))^(1/2)</f>
        <v>0.63180299071911217</v>
      </c>
      <c r="C55" s="20">
        <v>2.06</v>
      </c>
      <c r="D55" s="35"/>
      <c r="H55" s="35"/>
      <c r="J55" s="37"/>
      <c r="L55" s="35"/>
      <c r="N55" s="37"/>
      <c r="P55" s="11" t="s">
        <v>175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2">
        <v>3.6549999999999998</v>
      </c>
      <c r="AB55" s="45">
        <f>((AC55+SQRT(AC55^2-4))/2)^2</f>
        <v>3.6971305301880637</v>
      </c>
      <c r="AC55" s="42">
        <f t="shared" si="40"/>
        <v>2.4428693306202565</v>
      </c>
      <c r="AD55" s="43">
        <f t="shared" si="37"/>
        <v>7.3811555103376073E-2</v>
      </c>
      <c r="AF55" s="41"/>
      <c r="AG55" s="48"/>
      <c r="AH55" s="43"/>
    </row>
    <row r="56" spans="1:34" x14ac:dyDescent="0.4">
      <c r="A56" s="1" t="s">
        <v>143</v>
      </c>
      <c r="B56" s="5">
        <v>0.64800000000000002</v>
      </c>
      <c r="C56" s="20">
        <v>2.02</v>
      </c>
      <c r="D56" s="35">
        <v>3.39</v>
      </c>
      <c r="H56" s="35">
        <f t="shared" si="31"/>
        <v>2.9515605376693688</v>
      </c>
      <c r="J56" s="37"/>
      <c r="L56" s="35">
        <f t="shared" si="33"/>
        <v>2.3000792079207919</v>
      </c>
      <c r="N56" s="37"/>
      <c r="P56" s="11" t="s">
        <v>170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2">
        <v>5.593</v>
      </c>
      <c r="AB56" s="45">
        <f>((AC56+SQRT(AC56^2-4))/2)^2</f>
        <v>17.480910263761466</v>
      </c>
      <c r="AC56" s="42">
        <f t="shared" si="40"/>
        <v>4.4201940594059401</v>
      </c>
      <c r="AD56" s="43">
        <f t="shared" ref="AD56:AD57" si="41" xml:space="preserve"> ((SQRT(AB56))^3/(AB56-1)+(SQRT(1/AB56)^3/(1/AB56-1))-2)/6</f>
        <v>0.40336567656765682</v>
      </c>
      <c r="AF56" s="41">
        <v>6.1660000000000004</v>
      </c>
      <c r="AG56" s="48">
        <f t="shared" si="38"/>
        <v>22.673055757310312</v>
      </c>
      <c r="AH56" s="43">
        <f>3*B56*(AF56-1)/C56</f>
        <v>4.9716356435643565</v>
      </c>
    </row>
    <row r="57" spans="1:34" x14ac:dyDescent="0.4">
      <c r="A57" s="1" t="s">
        <v>206</v>
      </c>
      <c r="B57" s="5">
        <f>(-X57/(12*PI()*Z57*C57))^(1/2)</f>
        <v>0.55583116800572419</v>
      </c>
      <c r="C57" s="20">
        <v>2.0299999999999998</v>
      </c>
      <c r="D57" s="35"/>
      <c r="H57" s="35"/>
      <c r="J57" s="37"/>
      <c r="L57" s="35"/>
      <c r="N57" s="37"/>
      <c r="P57" s="11" t="s">
        <v>175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2">
        <v>4.0650000000000004</v>
      </c>
      <c r="AB57" s="45">
        <f>((AC57+SQRT(AC57^2-4))/2)^2</f>
        <v>4.0944212397459818</v>
      </c>
      <c r="AC57" s="42">
        <f t="shared" si="40"/>
        <v>2.5176687634544996</v>
      </c>
      <c r="AD57" s="43">
        <f t="shared" si="41"/>
        <v>8.6278127242416611E-2</v>
      </c>
      <c r="AF57" s="41"/>
      <c r="AG57" s="48"/>
      <c r="AH57" s="43"/>
    </row>
    <row r="58" spans="1:34" x14ac:dyDescent="0.4">
      <c r="A58" s="1" t="s">
        <v>161</v>
      </c>
      <c r="B58" s="5">
        <f>(-X58/(12*PI()*Z58*C58))^(1/2)</f>
        <v>0.54722268359261705</v>
      </c>
      <c r="C58" s="20">
        <v>2</v>
      </c>
      <c r="D58" s="35"/>
      <c r="H58" s="35"/>
      <c r="J58" s="37"/>
      <c r="L58" s="35"/>
      <c r="N58" s="37"/>
      <c r="P58" s="11" t="s">
        <v>175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2">
        <v>4.0730000000000004</v>
      </c>
      <c r="AB58" s="45">
        <f t="shared" ref="AB58:AB60" si="42">((AC58+SQRT(AC58^2-4))/2)^2</f>
        <v>4.1198928287732333</v>
      </c>
      <c r="AC58" s="42">
        <f t="shared" si="40"/>
        <v>2.5224229600201689</v>
      </c>
      <c r="AD58" s="43">
        <f t="shared" ref="AD58:AD60" si="43" xml:space="preserve"> ((SQRT(AB58))^3/(AB58-1)+(SQRT(1/AB58)^3/(1/AB58-1))-2)/6</f>
        <v>8.707049333669474E-2</v>
      </c>
      <c r="AF58" s="41">
        <v>4.8719999999999999</v>
      </c>
      <c r="AG58" s="48"/>
      <c r="AH58" s="43"/>
    </row>
    <row r="59" spans="1:34" x14ac:dyDescent="0.4">
      <c r="A59" s="1" t="s">
        <v>207</v>
      </c>
      <c r="B59" s="5">
        <f>(-X59/(12*PI()*Z59*C59))^(1/2)</f>
        <v>0.53435603752683258</v>
      </c>
      <c r="C59" s="20">
        <v>1.9950000000000001</v>
      </c>
      <c r="D59" s="35"/>
      <c r="H59" s="35"/>
      <c r="J59" s="37"/>
      <c r="L59" s="35"/>
      <c r="N59" s="37"/>
      <c r="P59" s="11" t="s">
        <v>175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2">
        <v>4.1029999999999998</v>
      </c>
      <c r="AB59" s="45">
        <f t="shared" si="42"/>
        <v>3.9647919007050652</v>
      </c>
      <c r="AC59" s="42">
        <f t="shared" si="40"/>
        <v>2.4933936608206939</v>
      </c>
      <c r="AD59" s="43">
        <f t="shared" si="43"/>
        <v>8.2232276803448981E-2</v>
      </c>
      <c r="AF59" s="41"/>
      <c r="AG59" s="48"/>
      <c r="AH59" s="43"/>
    </row>
    <row r="60" spans="1:34" x14ac:dyDescent="0.4">
      <c r="A60" s="1" t="s">
        <v>208</v>
      </c>
      <c r="B60" s="5">
        <f>(-X60/(12*PI()*Z60*C60))^(1/2)</f>
        <v>0.52387902405998144</v>
      </c>
      <c r="C60" s="20">
        <v>1.99</v>
      </c>
      <c r="D60" s="35"/>
      <c r="H60" s="35"/>
      <c r="J60" s="37"/>
      <c r="L60" s="35"/>
      <c r="N60" s="37"/>
      <c r="P60" s="11" t="s">
        <v>175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2">
        <v>4.173</v>
      </c>
      <c r="AB60" s="45">
        <f t="shared" si="42"/>
        <v>4.0316576240717135</v>
      </c>
      <c r="AC60" s="42">
        <f t="shared" si="40"/>
        <v>2.5059318743854084</v>
      </c>
      <c r="AD60" s="43">
        <f t="shared" si="43"/>
        <v>8.4321979064234734E-2</v>
      </c>
      <c r="AF60" s="41"/>
      <c r="AG60" s="48"/>
      <c r="AH60" s="43"/>
    </row>
    <row r="61" spans="1:34" x14ac:dyDescent="0.4">
      <c r="A61" s="1" t="s">
        <v>144</v>
      </c>
      <c r="B61" s="5">
        <v>0.47799999999999998</v>
      </c>
      <c r="C61" s="20">
        <v>2.27</v>
      </c>
      <c r="D61" s="35">
        <v>4.6399999999999997</v>
      </c>
      <c r="H61" s="35">
        <f t="shared" ref="H61:H79" si="44">((L61+SQRT(L61^2-4))/2)^2</f>
        <v>2.9483101851292712</v>
      </c>
      <c r="J61" s="37"/>
      <c r="L61" s="35">
        <f t="shared" ref="L61:L79" si="45">3*B61*(D61-1)/C61</f>
        <v>2.2994537444933916</v>
      </c>
      <c r="N61" s="37"/>
      <c r="P61" s="11" t="s">
        <v>169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2">
        <v>4.2279999999999998</v>
      </c>
      <c r="AB61" s="45">
        <f t="shared" ref="AB61:AB63" si="46">((AC61+SQRT(AC61^2-4))/2)^2</f>
        <v>1.4847776136190036</v>
      </c>
      <c r="AC61" s="42">
        <f t="shared" si="40"/>
        <v>2.0391859030837001</v>
      </c>
      <c r="AD61" s="43">
        <f t="shared" ref="AD61:AD63" si="47" xml:space="preserve"> ((SQRT(AB61))^3/(AB61-1)+(SQRT(1/AB61)^3/(1/AB61-1))-2)/6</f>
        <v>6.5309838472833448E-3</v>
      </c>
      <c r="AF61" s="41">
        <v>5.0229999999999997</v>
      </c>
      <c r="AG61" s="48">
        <f t="shared" ref="AG61:AG62" si="48">((AH61+SQRT(AH61^2-4))/2)^2</f>
        <v>4.2218605200920329</v>
      </c>
      <c r="AH61" s="43">
        <f>3*B61*(AF61-1)/C61</f>
        <v>2.5414017621145373</v>
      </c>
    </row>
    <row r="62" spans="1:34" x14ac:dyDescent="0.4">
      <c r="A62" s="1" t="s">
        <v>145</v>
      </c>
      <c r="B62" s="5">
        <v>0.46700000000000003</v>
      </c>
      <c r="C62" s="20">
        <v>1.99</v>
      </c>
      <c r="D62" s="35">
        <v>4.2699999999999996</v>
      </c>
      <c r="H62" s="35">
        <f t="shared" si="44"/>
        <v>2.9622993492241645</v>
      </c>
      <c r="J62" s="37"/>
      <c r="L62" s="35">
        <f t="shared" si="45"/>
        <v>2.3021457286432154</v>
      </c>
      <c r="N62" s="37"/>
      <c r="P62" s="11" t="s">
        <v>169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2">
        <v>4.08</v>
      </c>
      <c r="AB62" s="45">
        <f t="shared" si="46"/>
        <v>2.2592566420908891</v>
      </c>
      <c r="AC62" s="42">
        <f t="shared" si="40"/>
        <v>2.1683819095477386</v>
      </c>
      <c r="AD62" s="43">
        <f t="shared" si="47"/>
        <v>2.8063651591289762E-2</v>
      </c>
      <c r="AF62" s="41">
        <v>4.9059999999999997</v>
      </c>
      <c r="AG62" s="48">
        <f t="shared" si="48"/>
        <v>5.3759502007458693</v>
      </c>
      <c r="AH62" s="43">
        <f>3*B62*(AF62-1)/C62</f>
        <v>2.749902512562814</v>
      </c>
    </row>
    <row r="63" spans="1:34" x14ac:dyDescent="0.4">
      <c r="A63" s="1" t="s">
        <v>209</v>
      </c>
      <c r="B63" s="5">
        <f>(-X63/(12*PI()*Z63*C63))^(1/2)</f>
        <v>0.49577100723826473</v>
      </c>
      <c r="C63" s="20">
        <v>1.9750000000000001</v>
      </c>
      <c r="D63" s="35"/>
      <c r="H63" s="35"/>
      <c r="J63" s="37"/>
      <c r="L63" s="35"/>
      <c r="N63" s="37"/>
      <c r="P63" s="11" t="s">
        <v>191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2">
        <v>4.3029999999999999</v>
      </c>
      <c r="AB63" s="45">
        <f t="shared" si="46"/>
        <v>3.9328389073378691</v>
      </c>
      <c r="AC63" s="42">
        <f t="shared" si="40"/>
        <v>2.4873898282146656</v>
      </c>
      <c r="AD63" s="43">
        <f t="shared" si="47"/>
        <v>8.1231638035777667E-2</v>
      </c>
      <c r="AF63" s="41"/>
      <c r="AG63" s="48"/>
      <c r="AH63" s="43"/>
    </row>
    <row r="64" spans="1:34" x14ac:dyDescent="0.4">
      <c r="A64" s="1" t="s">
        <v>146</v>
      </c>
      <c r="B64" s="5">
        <v>0.40400000000000003</v>
      </c>
      <c r="C64" s="20">
        <v>1.96</v>
      </c>
      <c r="D64" s="35">
        <v>4.72</v>
      </c>
      <c r="H64" s="35">
        <f t="shared" si="44"/>
        <v>2.9528457897395812</v>
      </c>
      <c r="J64" s="37"/>
      <c r="L64" s="35">
        <f t="shared" si="45"/>
        <v>2.3003265306122453</v>
      </c>
      <c r="N64" s="37"/>
      <c r="P64" s="11" t="s">
        <v>191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2">
        <v>4.3209999999999997</v>
      </c>
      <c r="AB64" s="45">
        <f t="shared" ref="AB64:AB65" si="49">((AC64+SQRT(AC64^2-4))/2)^2</f>
        <v>1.5872402205632015</v>
      </c>
      <c r="AC64" s="42">
        <f t="shared" si="40"/>
        <v>2.0535979591836737</v>
      </c>
      <c r="AD64" s="43">
        <f t="shared" ref="AD64:AD65" si="50" xml:space="preserve"> ((SQRT(AB64))^3/(AB64-1)+(SQRT(1/AB64)^3/(1/AB64-1))-2)/6</f>
        <v>8.932993197278952E-3</v>
      </c>
      <c r="AF64" s="41"/>
      <c r="AG64" s="48"/>
      <c r="AH64" s="43"/>
    </row>
    <row r="65" spans="1:34" x14ac:dyDescent="0.4">
      <c r="A65" s="1" t="s">
        <v>210</v>
      </c>
      <c r="B65" s="5">
        <f>(-X65/(12*PI()*Z65*C65))^(1/2)</f>
        <v>0.4846070715067714</v>
      </c>
      <c r="C65" s="20">
        <v>1.95</v>
      </c>
      <c r="D65" s="35"/>
      <c r="H65" s="35"/>
      <c r="J65" s="37"/>
      <c r="L65" s="35"/>
      <c r="N65" s="37"/>
      <c r="P65" s="11" t="s">
        <v>194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2">
        <v>4.1079999999999997</v>
      </c>
      <c r="AB65" s="45">
        <f t="shared" si="49"/>
        <v>3.0403556431341814</v>
      </c>
      <c r="AC65" s="42">
        <f t="shared" si="40"/>
        <v>2.3171673511431465</v>
      </c>
      <c r="AD65" s="43">
        <f t="shared" si="50"/>
        <v>5.2861225190524351E-2</v>
      </c>
      <c r="AF65" s="41"/>
      <c r="AG65" s="48"/>
      <c r="AH65" s="43"/>
    </row>
    <row r="66" spans="1:34" x14ac:dyDescent="0.4">
      <c r="A66" s="1" t="s">
        <v>147</v>
      </c>
      <c r="B66" s="5">
        <v>0.39300000000000002</v>
      </c>
      <c r="C66" s="20">
        <v>1.94</v>
      </c>
      <c r="D66" s="35">
        <v>4.79</v>
      </c>
      <c r="H66" s="35">
        <f t="shared" si="44"/>
        <v>2.9683188551159074</v>
      </c>
      <c r="J66" s="37"/>
      <c r="L66" s="35">
        <f t="shared" si="45"/>
        <v>2.3033041237113405</v>
      </c>
      <c r="N66" s="37"/>
      <c r="P66" s="11" t="s">
        <v>169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2">
        <v>4.1749999999999998</v>
      </c>
      <c r="AB66" s="45"/>
      <c r="AC66" s="42"/>
      <c r="AD66" s="43"/>
      <c r="AF66" s="41">
        <v>4.9720000000000004</v>
      </c>
      <c r="AG66" s="48">
        <f t="shared" ref="AG66" si="51">((AH66+SQRT(AH66^2-4))/2)^2</f>
        <v>3.5448701807384584</v>
      </c>
      <c r="AH66" s="43">
        <f>3*B66*(AF66-1)/C66</f>
        <v>2.413911340206186</v>
      </c>
    </row>
    <row r="67" spans="1:34" x14ac:dyDescent="0.4">
      <c r="A67" s="1" t="s">
        <v>238</v>
      </c>
      <c r="B67" s="5"/>
      <c r="C67" s="20">
        <v>1.93</v>
      </c>
      <c r="D67" s="35"/>
      <c r="H67" s="35"/>
      <c r="J67" s="37"/>
      <c r="L67" s="35"/>
      <c r="N67" s="37"/>
      <c r="V67" s="10"/>
      <c r="AA67" s="42"/>
      <c r="AB67" s="45"/>
      <c r="AC67" s="42"/>
      <c r="AD67" s="43"/>
      <c r="AF67" s="41"/>
      <c r="AG67" s="48"/>
      <c r="AH67" s="43"/>
    </row>
    <row r="68" spans="1:34" x14ac:dyDescent="0.4">
      <c r="A68" s="1" t="s">
        <v>148</v>
      </c>
      <c r="B68" s="5">
        <v>0.50600000000000001</v>
      </c>
      <c r="C68" s="20">
        <v>1.99</v>
      </c>
      <c r="D68" s="35">
        <v>4.0199999999999996</v>
      </c>
      <c r="F68" s="12">
        <v>4.4610000000000003</v>
      </c>
      <c r="H68" s="35">
        <f t="shared" si="44"/>
        <v>2.9703681369217274</v>
      </c>
      <c r="J68" s="37">
        <f t="shared" ref="J68:J79" si="52">((N68+SQRT(N68^2-4))/2)^2</f>
        <v>4.7600432310165832</v>
      </c>
      <c r="L68" s="35">
        <f t="shared" si="45"/>
        <v>2.3036984924623112</v>
      </c>
      <c r="N68" s="37">
        <f t="shared" ref="N68:N79" si="53">3*B68*(F68-1)/C68</f>
        <v>2.6400994974874377</v>
      </c>
      <c r="V68" s="10"/>
      <c r="AA68" s="42"/>
      <c r="AB68" s="45"/>
      <c r="AC68" s="42"/>
      <c r="AD68" s="43"/>
      <c r="AF68" s="41"/>
      <c r="AG68" s="48"/>
      <c r="AH68" s="43"/>
    </row>
    <row r="69" spans="1:34" x14ac:dyDescent="0.4">
      <c r="A69" s="1" t="s">
        <v>211</v>
      </c>
      <c r="B69" s="5">
        <f>(-X69/(12*PI()*Z69*C69))^(1/2)</f>
        <v>0.46470843369586545</v>
      </c>
      <c r="C69" s="20">
        <v>1.91</v>
      </c>
      <c r="D69" s="35"/>
      <c r="H69" s="35"/>
      <c r="J69" s="37"/>
      <c r="L69" s="35"/>
      <c r="N69" s="37"/>
      <c r="P69" s="11" t="s">
        <v>194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2">
        <v>4.43</v>
      </c>
      <c r="AB69" s="45">
        <f t="shared" ref="AB69" si="54">((AC69+SQRT(AC69^2-4))/2)^2</f>
        <v>4.0191344386862236</v>
      </c>
      <c r="AC69" s="42">
        <f>3*B69*(AA69-1)/C69</f>
        <v>2.5035862736808672</v>
      </c>
      <c r="AD69" s="43">
        <f t="shared" ref="AD69" si="55" xml:space="preserve"> ((SQRT(AB69))^3/(AB69-1)+(SQRT(1/AB69)^3/(1/AB69-1))-2)/6</f>
        <v>8.3931045613477931E-2</v>
      </c>
      <c r="AF69" s="41"/>
      <c r="AG69" s="48"/>
      <c r="AH69" s="43"/>
    </row>
    <row r="70" spans="1:34" x14ac:dyDescent="0.4">
      <c r="A70" s="1" t="s">
        <v>149</v>
      </c>
      <c r="B70" s="5">
        <v>0.373</v>
      </c>
      <c r="C70" s="20">
        <v>1.74</v>
      </c>
      <c r="D70" s="35">
        <v>4.57</v>
      </c>
      <c r="F70" s="12">
        <v>4.609</v>
      </c>
      <c r="H70" s="35">
        <f t="shared" si="44"/>
        <v>2.9297338776369064</v>
      </c>
      <c r="J70" s="37">
        <f t="shared" si="52"/>
        <v>3.0600666550100843</v>
      </c>
      <c r="L70" s="35">
        <f t="shared" si="45"/>
        <v>2.2958793103448278</v>
      </c>
      <c r="N70" s="37">
        <f t="shared" si="53"/>
        <v>2.3209603448275864</v>
      </c>
      <c r="P70" s="11" t="s">
        <v>169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2">
        <v>4.5090000000000003</v>
      </c>
      <c r="AB70" s="45">
        <f t="shared" ref="AB70:AB78" si="56">((AC70+SQRT(AC70^2-4))/2)^2</f>
        <v>2.7255740335654943</v>
      </c>
      <c r="AC70" s="42">
        <f>3*B70*(AA70-1)/C70</f>
        <v>2.2566500000000005</v>
      </c>
      <c r="AD70" s="43">
        <f t="shared" ref="AD70" si="57" xml:space="preserve"> ((SQRT(AB70))^3/(AB70-1)+(SQRT(1/AB70)^3/(1/AB70-1))-2)/6</f>
        <v>4.2775000000000084E-2</v>
      </c>
      <c r="AF70" s="41">
        <v>5.2450000000000001</v>
      </c>
      <c r="AG70" s="48">
        <f t="shared" ref="AG70:AG79" si="58">((AH70+SQRT(AH70^2-4))/2)^2</f>
        <v>5.2627438454158284</v>
      </c>
      <c r="AH70" s="43">
        <f>3*B70*(AF70-1)/C70</f>
        <v>2.7299741379310345</v>
      </c>
    </row>
    <row r="71" spans="1:34" x14ac:dyDescent="0.4">
      <c r="A71" s="1" t="s">
        <v>150</v>
      </c>
      <c r="B71" s="5">
        <v>0.33</v>
      </c>
      <c r="C71" s="20">
        <v>1.62</v>
      </c>
      <c r="D71" s="35">
        <v>4.7699999999999996</v>
      </c>
      <c r="F71" s="12">
        <v>3.944</v>
      </c>
      <c r="H71" s="35">
        <f t="shared" si="44"/>
        <v>2.9713575013500662</v>
      </c>
      <c r="J71" s="37" t="e">
        <f t="shared" si="52"/>
        <v>#NUM!</v>
      </c>
      <c r="L71" s="35">
        <f t="shared" si="45"/>
        <v>2.3038888888888884</v>
      </c>
      <c r="N71" s="37">
        <f t="shared" si="53"/>
        <v>1.7991111111111109</v>
      </c>
      <c r="P71" s="11" t="s">
        <v>171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2">
        <v>4.8849999999999998</v>
      </c>
      <c r="AB71" s="45">
        <f t="shared" si="56"/>
        <v>3.3369967023753118</v>
      </c>
      <c r="AC71" s="42">
        <f>3*B71*(AA71-1)/C71</f>
        <v>2.3741666666666665</v>
      </c>
      <c r="AD71" s="43">
        <f t="shared" ref="AD71:AD73" si="59" xml:space="preserve"> ((SQRT(AB71))^3/(AB71-1)+(SQRT(1/AB71)^3/(1/AB71-1))-2)/6</f>
        <v>6.2361111111111089E-2</v>
      </c>
      <c r="AF71" s="41">
        <v>5.5529999999999999</v>
      </c>
      <c r="AG71" s="48">
        <f t="shared" si="58"/>
        <v>5.5618930291910775</v>
      </c>
      <c r="AH71" s="43">
        <f>3*B71*(AF71-1)/C71</f>
        <v>2.7823888888888884</v>
      </c>
    </row>
    <row r="72" spans="1:34" x14ac:dyDescent="0.4">
      <c r="A72" s="1" t="s">
        <v>151</v>
      </c>
      <c r="B72" s="5">
        <v>0.27400000000000002</v>
      </c>
      <c r="C72" s="20">
        <v>1.56</v>
      </c>
      <c r="D72" s="35">
        <v>5.36</v>
      </c>
      <c r="F72" s="12">
        <v>4.3600000000000003</v>
      </c>
      <c r="H72" s="35">
        <f t="shared" si="44"/>
        <v>2.9375571636289326</v>
      </c>
      <c r="J72" s="37" t="e">
        <f t="shared" si="52"/>
        <v>#NUM!</v>
      </c>
      <c r="L72" s="35">
        <f t="shared" si="45"/>
        <v>2.2973846153846158</v>
      </c>
      <c r="N72" s="37">
        <f t="shared" si="53"/>
        <v>1.7704615384615385</v>
      </c>
      <c r="P72" s="11" t="s">
        <v>171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2">
        <v>5.3609999999999998</v>
      </c>
      <c r="AB72" s="45">
        <f t="shared" si="56"/>
        <v>2.9402955767601289</v>
      </c>
      <c r="AC72" s="42">
        <f>3*B72*(AA72-1)/C72</f>
        <v>2.2979115384615385</v>
      </c>
      <c r="AD72" s="43">
        <f t="shared" si="59"/>
        <v>4.9651923076923087E-2</v>
      </c>
      <c r="AF72" s="41">
        <v>5.9530000000000003</v>
      </c>
      <c r="AG72" s="48">
        <f t="shared" si="58"/>
        <v>4.5936239754997379</v>
      </c>
      <c r="AH72" s="43">
        <f>3*B72*(AF72-1)/C72</f>
        <v>2.6098500000000002</v>
      </c>
    </row>
    <row r="73" spans="1:34" x14ac:dyDescent="0.4">
      <c r="A73" s="1" t="s">
        <v>152</v>
      </c>
      <c r="B73" s="5">
        <v>0.247</v>
      </c>
      <c r="C73" s="20">
        <v>1.52</v>
      </c>
      <c r="D73" s="35">
        <v>5.72</v>
      </c>
      <c r="F73" s="12">
        <v>4.798</v>
      </c>
      <c r="H73" s="35">
        <f t="shared" si="44"/>
        <v>2.9563455478498613</v>
      </c>
      <c r="J73" s="37" t="e">
        <f t="shared" si="52"/>
        <v>#NUM!</v>
      </c>
      <c r="L73" s="35">
        <f t="shared" si="45"/>
        <v>2.3009999999999997</v>
      </c>
      <c r="N73" s="37">
        <f t="shared" si="53"/>
        <v>1.8515250000000001</v>
      </c>
      <c r="P73" s="11" t="s">
        <v>169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2">
        <v>5.6379999999999999</v>
      </c>
      <c r="AB73" s="45">
        <f t="shared" si="56"/>
        <v>2.7483838563815435</v>
      </c>
      <c r="AC73" s="42">
        <f>3*B73*(AA73-1)/C73</f>
        <v>2.2610249999999996</v>
      </c>
      <c r="AD73" s="43">
        <f t="shared" si="59"/>
        <v>4.3504166666666601E-2</v>
      </c>
      <c r="AF73" s="41">
        <v>6.1740000000000004</v>
      </c>
      <c r="AG73" s="48">
        <f t="shared" si="58"/>
        <v>4.1193677032869758</v>
      </c>
      <c r="AH73" s="43">
        <f>3*B73*(AF73-1)/C73</f>
        <v>2.5223249999999999</v>
      </c>
    </row>
    <row r="74" spans="1:34" x14ac:dyDescent="0.4">
      <c r="A74" s="1" t="s">
        <v>212</v>
      </c>
      <c r="B74" s="5"/>
      <c r="C74" s="20"/>
      <c r="D74" s="35"/>
      <c r="H74" s="35"/>
      <c r="J74" s="37"/>
      <c r="L74" s="35"/>
      <c r="N74" s="37"/>
      <c r="P74" s="11" t="s">
        <v>194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2">
        <v>6.02</v>
      </c>
      <c r="AB74" s="45"/>
      <c r="AC74" s="42"/>
      <c r="AD74" s="43"/>
      <c r="AF74" s="41"/>
      <c r="AG74" s="48"/>
      <c r="AH74" s="43"/>
    </row>
    <row r="75" spans="1:34" x14ac:dyDescent="0.4">
      <c r="A75" s="1" t="s">
        <v>153</v>
      </c>
      <c r="B75" s="5">
        <v>0.23</v>
      </c>
      <c r="C75" s="20">
        <v>1.5</v>
      </c>
      <c r="D75" s="35">
        <v>6</v>
      </c>
      <c r="F75" s="12">
        <v>5.3940000000000001</v>
      </c>
      <c r="H75" s="35">
        <f t="shared" si="44"/>
        <v>2.9511489195340639</v>
      </c>
      <c r="J75" s="37">
        <f t="shared" si="52"/>
        <v>1.3380611226779187</v>
      </c>
      <c r="L75" s="35">
        <f t="shared" si="45"/>
        <v>2.3000000000000003</v>
      </c>
      <c r="N75" s="37">
        <f t="shared" si="53"/>
        <v>2.0212400000000001</v>
      </c>
      <c r="P75" s="11" t="s">
        <v>170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2">
        <v>6.2380000000000004</v>
      </c>
      <c r="AB75" s="45">
        <f t="shared" si="56"/>
        <v>3.5216348445060914</v>
      </c>
      <c r="AC75" s="42">
        <f>3*B75*(AA75-1)/C75</f>
        <v>2.4094800000000003</v>
      </c>
      <c r="AD75" s="43">
        <f t="shared" ref="AD75" si="60" xml:space="preserve"> ((SQRT(AB75))^3/(AB75-1)+(SQRT(1/AB75)^3/(1/AB75-1))-2)/6</f>
        <v>6.8246666666666636E-2</v>
      </c>
      <c r="AF75" s="41">
        <v>6.6609999999999996</v>
      </c>
      <c r="AG75" s="48">
        <f t="shared" si="58"/>
        <v>4.5619226631972625</v>
      </c>
      <c r="AH75" s="43">
        <f>3*B75*(AF75-1)/C75</f>
        <v>2.60406</v>
      </c>
    </row>
    <row r="76" spans="1:34" x14ac:dyDescent="0.4">
      <c r="A76" s="1" t="s">
        <v>154</v>
      </c>
      <c r="B76" s="5">
        <v>0.23699999999999999</v>
      </c>
      <c r="C76" s="20">
        <v>1.53</v>
      </c>
      <c r="D76" s="35">
        <v>5.96</v>
      </c>
      <c r="F76" s="12">
        <v>6.226</v>
      </c>
      <c r="H76" s="35">
        <f t="shared" si="44"/>
        <v>2.9768255037695663</v>
      </c>
      <c r="J76" s="37">
        <f t="shared" si="52"/>
        <v>3.621760579090187</v>
      </c>
      <c r="L76" s="35">
        <f t="shared" si="45"/>
        <v>2.3049411764705883</v>
      </c>
      <c r="N76" s="37">
        <f t="shared" si="53"/>
        <v>2.4285529411764704</v>
      </c>
      <c r="P76" s="11" t="s">
        <v>170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2">
        <v>6.6459999999999999</v>
      </c>
      <c r="AB76" s="45">
        <f t="shared" si="56"/>
        <v>4.6698147701971484</v>
      </c>
      <c r="AC76" s="42">
        <f>3*B76*(AA76-1)/C76</f>
        <v>2.6237294117647054</v>
      </c>
      <c r="AD76" s="43">
        <f t="shared" ref="AD76:AD79" si="61" xml:space="preserve"> ((SQRT(AB76))^3/(AB76-1)+(SQRT(1/AB76)^3/(1/AB76-1))-2)/6</f>
        <v>0.10395490196078423</v>
      </c>
      <c r="AF76" s="41">
        <v>6.96</v>
      </c>
      <c r="AG76" s="48">
        <f t="shared" si="58"/>
        <v>5.4887541223757772</v>
      </c>
      <c r="AH76" s="43">
        <f>3*B76*(AF76-1)/C76</f>
        <v>2.7696470588235291</v>
      </c>
    </row>
    <row r="77" spans="1:34" x14ac:dyDescent="0.4">
      <c r="A77" s="1" t="s">
        <v>155</v>
      </c>
      <c r="B77" s="5">
        <v>0.23599999999999999</v>
      </c>
      <c r="C77" s="20">
        <v>1.59</v>
      </c>
      <c r="D77" s="35">
        <v>6.18</v>
      </c>
      <c r="E77" s="34">
        <v>5.9</v>
      </c>
      <c r="F77" s="12">
        <v>5.4329999999999998</v>
      </c>
      <c r="H77" s="35">
        <f t="shared" si="44"/>
        <v>2.9852686604388676</v>
      </c>
      <c r="I77" s="36">
        <f>((M77+SQRT(M77^2-4))/2)^2</f>
        <v>2.3317714840903077</v>
      </c>
      <c r="J77" s="37" t="e">
        <f t="shared" si="52"/>
        <v>#NUM!</v>
      </c>
      <c r="L77" s="35">
        <f t="shared" si="45"/>
        <v>2.3065660377358488</v>
      </c>
      <c r="M77" s="36">
        <f>3*B77*(E77-1)/C77</f>
        <v>2.1818867924528305</v>
      </c>
      <c r="N77" s="37">
        <f t="shared" si="53"/>
        <v>1.9739396226415091</v>
      </c>
      <c r="P77" s="11" t="s">
        <v>170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2">
        <v>7.0629999999999997</v>
      </c>
      <c r="AB77" s="45">
        <v>2.35</v>
      </c>
      <c r="AC77" s="42" t="s">
        <v>243</v>
      </c>
      <c r="AD77" s="43">
        <f t="shared" si="61"/>
        <v>3.0883174121505281E-2</v>
      </c>
      <c r="AF77" s="41">
        <v>7.258</v>
      </c>
      <c r="AG77" s="48">
        <f t="shared" si="58"/>
        <v>5.5860159404834295</v>
      </c>
      <c r="AH77" s="43">
        <f>3*B77*(AF77-1)/C77</f>
        <v>2.7865811320754719</v>
      </c>
    </row>
    <row r="78" spans="1:34" x14ac:dyDescent="0.4">
      <c r="A78" s="1" t="s">
        <v>156</v>
      </c>
      <c r="B78" s="5">
        <v>0.33100000000000002</v>
      </c>
      <c r="C78" s="20">
        <v>1.9</v>
      </c>
      <c r="D78" s="35">
        <v>5.4</v>
      </c>
      <c r="F78" s="12">
        <v>5.7960000000000003</v>
      </c>
      <c r="H78" s="35">
        <f t="shared" si="44"/>
        <v>2.9489608319659562</v>
      </c>
      <c r="J78" s="37">
        <f t="shared" si="52"/>
        <v>4.0349111144183709</v>
      </c>
      <c r="L78" s="35">
        <f t="shared" si="45"/>
        <v>2.2995789473684218</v>
      </c>
      <c r="N78" s="37">
        <f t="shared" si="53"/>
        <v>2.5065410526315794</v>
      </c>
      <c r="P78" s="11" t="s">
        <v>171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2">
        <v>6.5419999999999998</v>
      </c>
      <c r="AB78" s="45">
        <f t="shared" si="56"/>
        <v>6.2287267521992531</v>
      </c>
      <c r="AC78" s="42">
        <f>3*B78*(AA78-1)/C78</f>
        <v>2.896424210526316</v>
      </c>
      <c r="AD78" s="43">
        <f t="shared" si="61"/>
        <v>0.14940403508771935</v>
      </c>
      <c r="AF78" s="41">
        <v>6.88</v>
      </c>
      <c r="AG78" s="48">
        <f t="shared" si="58"/>
        <v>7.3069254009029958</v>
      </c>
      <c r="AH78" s="43">
        <f>3*B78*(AF78-1)/C78</f>
        <v>3.0730736842105264</v>
      </c>
    </row>
    <row r="79" spans="1:34" x14ac:dyDescent="0.4">
      <c r="A79" s="1" t="s">
        <v>157</v>
      </c>
      <c r="B79" s="5">
        <v>0.30299999999999999</v>
      </c>
      <c r="C79" s="20">
        <v>1.93</v>
      </c>
      <c r="D79" s="35">
        <v>5.88</v>
      </c>
      <c r="F79" s="12">
        <v>5.5</v>
      </c>
      <c r="H79" s="35">
        <f t="shared" si="44"/>
        <v>2.9428556121160234</v>
      </c>
      <c r="J79" s="37">
        <f t="shared" si="52"/>
        <v>1.989292447907552</v>
      </c>
      <c r="L79" s="35">
        <f t="shared" si="45"/>
        <v>2.2984041450777206</v>
      </c>
      <c r="N79" s="37">
        <f t="shared" si="53"/>
        <v>2.1194300518134717</v>
      </c>
      <c r="P79" s="11" t="s">
        <v>170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2">
        <v>5.92</v>
      </c>
      <c r="AB79" s="45">
        <f>((AC79+SQRT(AC79^2-4))/2)^2</f>
        <v>3.0407514718788109</v>
      </c>
      <c r="AC79" s="42">
        <f>3*B79*(AA79-1)/C79</f>
        <v>2.3172435233160624</v>
      </c>
      <c r="AD79" s="43">
        <f t="shared" si="61"/>
        <v>5.2873920552677069E-2</v>
      </c>
      <c r="AF79" s="41">
        <v>6.3490000000000002</v>
      </c>
      <c r="AG79" s="48">
        <f t="shared" si="58"/>
        <v>4.1031355520345727</v>
      </c>
      <c r="AH79" s="43">
        <f>3*B79*(AF79-1)/C79</f>
        <v>2.5192958549222797</v>
      </c>
    </row>
    <row r="80" spans="1:34" x14ac:dyDescent="0.4">
      <c r="A80" s="1" t="s">
        <v>162</v>
      </c>
      <c r="B80" s="5"/>
      <c r="C80" s="20"/>
      <c r="D80" s="35"/>
      <c r="F80" s="12">
        <v>4.734</v>
      </c>
      <c r="H80" s="35"/>
      <c r="J80" s="37"/>
      <c r="L80" s="35"/>
      <c r="N80" s="37"/>
      <c r="P80" s="11" t="s">
        <v>191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2">
        <v>5.79</v>
      </c>
      <c r="AB80" s="45"/>
      <c r="AC80" s="42"/>
      <c r="AD80" s="43"/>
      <c r="AF80" s="41"/>
      <c r="AG80" s="48"/>
      <c r="AH80" s="43"/>
    </row>
    <row r="81" spans="1:34" x14ac:dyDescent="0.4">
      <c r="A81" s="1" t="s">
        <v>213</v>
      </c>
      <c r="P81" s="11" t="s">
        <v>214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2">
        <v>4.1829999999999998</v>
      </c>
    </row>
    <row r="82" spans="1:34" x14ac:dyDescent="0.4">
      <c r="A82" s="1" t="s">
        <v>158</v>
      </c>
      <c r="B82" s="5">
        <v>0.48299999999999998</v>
      </c>
      <c r="C82" s="20">
        <v>1.99</v>
      </c>
      <c r="D82" s="35">
        <v>4.16</v>
      </c>
      <c r="F82" s="12">
        <v>4.1849999999999996</v>
      </c>
      <c r="H82" s="35">
        <f>((L82+SQRT(L82^2-4))/2)^2</f>
        <v>2.9559538459069254</v>
      </c>
      <c r="J82" s="37">
        <f>((N82+SQRT(N82^2-4))/2)^2</f>
        <v>3.0505450632784701</v>
      </c>
      <c r="L82" s="35">
        <f>3*B82*(D82-1)/C82</f>
        <v>2.3009246231155775</v>
      </c>
      <c r="N82" s="37">
        <f>3*B82*(F82-1)/C82</f>
        <v>2.3191281407035169</v>
      </c>
      <c r="P82" s="11" t="s">
        <v>170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2">
        <v>4.4610000000000003</v>
      </c>
      <c r="AB82" s="45">
        <f t="shared" ref="AB82" si="62">((AC82+SQRT(AC82^2-4))/2)^2</f>
        <v>4.107416651415507</v>
      </c>
      <c r="AC82" s="42">
        <f>3*B82*(AA82-1)/C82</f>
        <v>2.5200949748743717</v>
      </c>
      <c r="AD82" s="43">
        <f t="shared" ref="AD82" si="63" xml:space="preserve"> ((SQRT(AB82))^3/(AB82-1)+(SQRT(1/AB82)^3/(1/AB82-1))-2)/6</f>
        <v>8.6682495812395288E-2</v>
      </c>
      <c r="AF82" s="41">
        <v>5.1589999999999998</v>
      </c>
      <c r="AG82" s="48">
        <f t="shared" ref="AG82" si="64">((AH82+SQRT(AH82^2-4))/2)^2</f>
        <v>7.0285492397598466</v>
      </c>
      <c r="AH82" s="43">
        <f>3*B82*(AF82-1)/C82</f>
        <v>3.0283371859296477</v>
      </c>
    </row>
    <row r="83" spans="1:34" x14ac:dyDescent="0.4">
      <c r="A83" s="1" t="s">
        <v>215</v>
      </c>
      <c r="P83" s="11" t="s">
        <v>200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2">
        <v>5.1619999999999999</v>
      </c>
    </row>
    <row r="84" spans="1:34" x14ac:dyDescent="0.4">
      <c r="A84" s="1" t="s">
        <v>216</v>
      </c>
      <c r="P84" s="11" t="s">
        <v>217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2">
        <v>6.3220000000000001</v>
      </c>
    </row>
    <row r="85" spans="1:34" x14ac:dyDescent="0.4">
      <c r="A85" s="1" t="s">
        <v>218</v>
      </c>
      <c r="P85" s="11" t="s">
        <v>219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2">
        <v>6.68</v>
      </c>
    </row>
    <row r="86" spans="1:34" x14ac:dyDescent="0.4">
      <c r="A86" s="1" t="s">
        <v>237</v>
      </c>
    </row>
    <row r="87" spans="1:34" x14ac:dyDescent="0.4">
      <c r="C87" s="1" t="s">
        <v>240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fit_5NN_FCC</vt:lpstr>
      <vt:lpstr>fit_5NN_BCC</vt:lpstr>
      <vt:lpstr>fit_5NN_HCP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2024-11-24T03:04:08Z</dcterms:modified>
</cp:coreProperties>
</file>