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F24F1476-3C0B-498E-A88F-E443682C8633}" xr6:coauthVersionLast="47" xr6:coauthVersionMax="47" xr10:uidLastSave="{00000000-0000-0000-0000-000000000000}"/>
  <bookViews>
    <workbookView xWindow="1740" yWindow="1620" windowWidth="25080" windowHeight="14895" activeTab="2" xr2:uid="{B1CE91EC-0DE3-4F38-BC70-60547E21D489}"/>
  </bookViews>
  <sheets>
    <sheet name="fit_2NN_FCC" sheetId="11" r:id="rId1"/>
    <sheet name="fit_2NN_BCC" sheetId="10" r:id="rId2"/>
    <sheet name="fit_2NN_HCP" sheetId="5" r:id="rId3"/>
    <sheet name="table" sheetId="3" r:id="rId4"/>
  </sheets>
  <definedNames>
    <definedName name="solver_adj" localSheetId="1" hidden="1">fit_2NN_BCC!$O$5:$O$7</definedName>
    <definedName name="solver_adj" localSheetId="0" hidden="1">fit_2NN_FCC!$O$5:$O$8</definedName>
    <definedName name="solver_adj" localSheetId="2" hidden="1">fit_2NN_HCP!$O$5:$O$7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1" hidden="1">2</definedName>
    <definedName name="solver_drv" localSheetId="0" hidden="1">2</definedName>
    <definedName name="solver_drv" localSheetId="2" hidden="1">2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lhs1" localSheetId="1" hidden="1">fit_2NN_BCC!$O$4</definedName>
    <definedName name="solver_lhs1" localSheetId="0" hidden="1">fit_2NN_FCC!$O$4</definedName>
    <definedName name="solver_lhs1" localSheetId="2" hidden="1">fit_2NN_HCP!$O$4</definedName>
    <definedName name="solver_lhs2" localSheetId="1" hidden="1">fit_2NN_BCC!$O$6</definedName>
    <definedName name="solver_lhs2" localSheetId="0" hidden="1">fit_2NN_FCC!$O$6</definedName>
    <definedName name="solver_lhs2" localSheetId="2" hidden="1">fit_2NN_HCP!$O$6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um" localSheetId="1" hidden="1">0</definedName>
    <definedName name="solver_num" localSheetId="0" hidden="1">0</definedName>
    <definedName name="solver_num" localSheetId="2" hidden="1">0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1" hidden="1">fit_2NN_BCC!$P$19</definedName>
    <definedName name="solver_opt" localSheetId="0" hidden="1">fit_2NN_FCC!$P$19</definedName>
    <definedName name="solver_opt" localSheetId="2" hidden="1">fit_2NN_HCP!$P$19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bv" localSheetId="1" hidden="1">2</definedName>
    <definedName name="solver_rbv" localSheetId="0" hidden="1">2</definedName>
    <definedName name="solver_rbv" localSheetId="2" hidden="1">2</definedName>
    <definedName name="solver_rel1" localSheetId="1" hidden="1">3</definedName>
    <definedName name="solver_rel1" localSheetId="0" hidden="1">3</definedName>
    <definedName name="solver_rel1" localSheetId="2" hidden="1">3</definedName>
    <definedName name="solver_rel2" localSheetId="1" hidden="1">1</definedName>
    <definedName name="solver_rel2" localSheetId="0" hidden="1">1</definedName>
    <definedName name="solver_rel2" localSheetId="2" hidden="1">1</definedName>
    <definedName name="solver_rhs1" localSheetId="1" hidden="1">10</definedName>
    <definedName name="solver_rhs1" localSheetId="0" hidden="1">10</definedName>
    <definedName name="solver_rhs1" localSheetId="2" hidden="1">10</definedName>
    <definedName name="solver_rhs2" localSheetId="1" hidden="1">0.4</definedName>
    <definedName name="solver_rhs2" localSheetId="0" hidden="1">0.4</definedName>
    <definedName name="solver_rhs2" localSheetId="2" hidden="1">0.4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scl" localSheetId="1" hidden="1">2</definedName>
    <definedName name="solver_scl" localSheetId="0" hidden="1">2</definedName>
    <definedName name="solver_scl" localSheetId="2" hidden="1">2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yp" localSheetId="1" hidden="1">2</definedName>
    <definedName name="solver_typ" localSheetId="0" hidden="1">2</definedName>
    <definedName name="solver_typ" localSheetId="2" hidden="1">2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er" localSheetId="1" hidden="1">3</definedName>
    <definedName name="solver_ver" localSheetId="0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9" i="5" l="1"/>
  <c r="X5" i="5"/>
  <c r="W5" i="5"/>
  <c r="W9" i="5"/>
  <c r="M19" i="5"/>
  <c r="O4" i="5" l="1"/>
  <c r="O4" i="10" l="1"/>
  <c r="O4" i="11"/>
  <c r="M20" i="5" l="1"/>
  <c r="O9" i="5"/>
  <c r="O9" i="11"/>
  <c r="O9" i="10"/>
  <c r="H11" i="5"/>
  <c r="H13" i="5" s="1"/>
  <c r="G3" i="5"/>
  <c r="B11" i="5"/>
  <c r="H469" i="11"/>
  <c r="I469" i="11" s="1"/>
  <c r="E469" i="11"/>
  <c r="H468" i="11"/>
  <c r="I468" i="11" s="1"/>
  <c r="E468" i="11"/>
  <c r="H467" i="11"/>
  <c r="I467" i="11" s="1"/>
  <c r="E467" i="11"/>
  <c r="H466" i="11"/>
  <c r="I466" i="11" s="1"/>
  <c r="E466" i="11"/>
  <c r="H465" i="11"/>
  <c r="I465" i="11" s="1"/>
  <c r="E465" i="11"/>
  <c r="H464" i="11"/>
  <c r="I464" i="11" s="1"/>
  <c r="E464" i="11"/>
  <c r="H463" i="11"/>
  <c r="I463" i="11" s="1"/>
  <c r="E463" i="11"/>
  <c r="H462" i="11"/>
  <c r="I462" i="11" s="1"/>
  <c r="E462" i="11"/>
  <c r="H461" i="11"/>
  <c r="I461" i="11" s="1"/>
  <c r="E461" i="11"/>
  <c r="H460" i="11"/>
  <c r="I460" i="11" s="1"/>
  <c r="E460" i="11"/>
  <c r="H459" i="11"/>
  <c r="I459" i="11" s="1"/>
  <c r="E459" i="11"/>
  <c r="I458" i="11"/>
  <c r="H458" i="11"/>
  <c r="E458" i="11"/>
  <c r="H457" i="11"/>
  <c r="I457" i="11" s="1"/>
  <c r="E457" i="11"/>
  <c r="H456" i="11"/>
  <c r="I456" i="11" s="1"/>
  <c r="E456" i="11"/>
  <c r="H455" i="11"/>
  <c r="I455" i="11" s="1"/>
  <c r="E455" i="11"/>
  <c r="H454" i="11"/>
  <c r="I454" i="11" s="1"/>
  <c r="E454" i="11"/>
  <c r="H453" i="11"/>
  <c r="I453" i="11" s="1"/>
  <c r="E453" i="11"/>
  <c r="H452" i="11"/>
  <c r="I452" i="11" s="1"/>
  <c r="E452" i="11"/>
  <c r="H451" i="11"/>
  <c r="I451" i="11" s="1"/>
  <c r="E451" i="11"/>
  <c r="H450" i="11"/>
  <c r="I450" i="11" s="1"/>
  <c r="E450" i="11"/>
  <c r="H449" i="11"/>
  <c r="I449" i="11" s="1"/>
  <c r="E449" i="11"/>
  <c r="H448" i="11"/>
  <c r="I448" i="11" s="1"/>
  <c r="E448" i="11"/>
  <c r="H447" i="11"/>
  <c r="I447" i="11" s="1"/>
  <c r="E447" i="11"/>
  <c r="I446" i="11"/>
  <c r="H446" i="11"/>
  <c r="E446" i="11"/>
  <c r="H445" i="11"/>
  <c r="I445" i="11" s="1"/>
  <c r="E445" i="11"/>
  <c r="H444" i="11"/>
  <c r="I444" i="11" s="1"/>
  <c r="E444" i="11"/>
  <c r="H443" i="11"/>
  <c r="I443" i="11" s="1"/>
  <c r="E443" i="11"/>
  <c r="H442" i="11"/>
  <c r="I442" i="11" s="1"/>
  <c r="E442" i="11"/>
  <c r="H441" i="11"/>
  <c r="I441" i="11" s="1"/>
  <c r="E441" i="11"/>
  <c r="I440" i="11"/>
  <c r="H440" i="11"/>
  <c r="E440" i="11"/>
  <c r="H439" i="11"/>
  <c r="I439" i="11" s="1"/>
  <c r="E439" i="11"/>
  <c r="H438" i="11"/>
  <c r="I438" i="11" s="1"/>
  <c r="E438" i="11"/>
  <c r="H437" i="11"/>
  <c r="I437" i="11" s="1"/>
  <c r="E437" i="11"/>
  <c r="H436" i="11"/>
  <c r="I436" i="11" s="1"/>
  <c r="E436" i="11"/>
  <c r="H435" i="11"/>
  <c r="I435" i="11" s="1"/>
  <c r="E435" i="11"/>
  <c r="H434" i="11"/>
  <c r="I434" i="11" s="1"/>
  <c r="E434" i="11"/>
  <c r="H433" i="11"/>
  <c r="I433" i="11" s="1"/>
  <c r="E433" i="11"/>
  <c r="H432" i="11"/>
  <c r="I432" i="11" s="1"/>
  <c r="E432" i="11"/>
  <c r="H431" i="11"/>
  <c r="I431" i="11" s="1"/>
  <c r="E431" i="11"/>
  <c r="H430" i="11"/>
  <c r="I430" i="11" s="1"/>
  <c r="E430" i="11"/>
  <c r="H429" i="11"/>
  <c r="I429" i="11" s="1"/>
  <c r="E429" i="11"/>
  <c r="I428" i="11"/>
  <c r="H428" i="11"/>
  <c r="E428" i="11"/>
  <c r="H427" i="11"/>
  <c r="I427" i="11" s="1"/>
  <c r="E427" i="11"/>
  <c r="H426" i="11"/>
  <c r="I426" i="11" s="1"/>
  <c r="E426" i="11"/>
  <c r="H425" i="11"/>
  <c r="I425" i="11" s="1"/>
  <c r="E425" i="11"/>
  <c r="H424" i="11"/>
  <c r="I424" i="11" s="1"/>
  <c r="E424" i="11"/>
  <c r="H423" i="11"/>
  <c r="I423" i="11" s="1"/>
  <c r="E423" i="11"/>
  <c r="H422" i="11"/>
  <c r="I422" i="11" s="1"/>
  <c r="E422" i="11"/>
  <c r="H421" i="11"/>
  <c r="I421" i="11" s="1"/>
  <c r="E421" i="11"/>
  <c r="H420" i="11"/>
  <c r="I420" i="11" s="1"/>
  <c r="E420" i="11"/>
  <c r="H419" i="11"/>
  <c r="I419" i="11" s="1"/>
  <c r="E419" i="11"/>
  <c r="H418" i="11"/>
  <c r="I418" i="11" s="1"/>
  <c r="E418" i="11"/>
  <c r="H417" i="11"/>
  <c r="I417" i="11" s="1"/>
  <c r="E417" i="11"/>
  <c r="H416" i="11"/>
  <c r="I416" i="11" s="1"/>
  <c r="E416" i="11"/>
  <c r="H415" i="11"/>
  <c r="I415" i="11" s="1"/>
  <c r="E415" i="11"/>
  <c r="H414" i="11"/>
  <c r="I414" i="11" s="1"/>
  <c r="E414" i="11"/>
  <c r="H413" i="11"/>
  <c r="I413" i="11" s="1"/>
  <c r="E413" i="11"/>
  <c r="H412" i="11"/>
  <c r="I412" i="11" s="1"/>
  <c r="E412" i="11"/>
  <c r="H411" i="11"/>
  <c r="I411" i="11" s="1"/>
  <c r="E411" i="11"/>
  <c r="H410" i="11"/>
  <c r="I410" i="11" s="1"/>
  <c r="E410" i="11"/>
  <c r="H409" i="11"/>
  <c r="I409" i="11" s="1"/>
  <c r="E409" i="11"/>
  <c r="H408" i="11"/>
  <c r="I408" i="11" s="1"/>
  <c r="E408" i="11"/>
  <c r="H407" i="11"/>
  <c r="I407" i="11" s="1"/>
  <c r="E407" i="11"/>
  <c r="H406" i="11"/>
  <c r="I406" i="11" s="1"/>
  <c r="E406" i="11"/>
  <c r="H405" i="11"/>
  <c r="I405" i="11" s="1"/>
  <c r="E405" i="11"/>
  <c r="H404" i="11"/>
  <c r="I404" i="11" s="1"/>
  <c r="E404" i="11"/>
  <c r="H403" i="11"/>
  <c r="I403" i="11" s="1"/>
  <c r="E403" i="11"/>
  <c r="H402" i="11"/>
  <c r="I402" i="11" s="1"/>
  <c r="E402" i="11"/>
  <c r="H401" i="11"/>
  <c r="I401" i="11" s="1"/>
  <c r="E401" i="11"/>
  <c r="H400" i="11"/>
  <c r="I400" i="11" s="1"/>
  <c r="E400" i="11"/>
  <c r="H399" i="11"/>
  <c r="I399" i="11" s="1"/>
  <c r="E399" i="11"/>
  <c r="H398" i="11"/>
  <c r="I398" i="11" s="1"/>
  <c r="E398" i="11"/>
  <c r="H397" i="11"/>
  <c r="I397" i="11" s="1"/>
  <c r="E397" i="11"/>
  <c r="H396" i="11"/>
  <c r="I396" i="11" s="1"/>
  <c r="E396" i="11"/>
  <c r="H395" i="11"/>
  <c r="I395" i="11" s="1"/>
  <c r="E395" i="11"/>
  <c r="H394" i="11"/>
  <c r="I394" i="11" s="1"/>
  <c r="E394" i="11"/>
  <c r="I393" i="11"/>
  <c r="H393" i="11"/>
  <c r="E393" i="11"/>
  <c r="H392" i="11"/>
  <c r="I392" i="11" s="1"/>
  <c r="E392" i="11"/>
  <c r="H391" i="11"/>
  <c r="I391" i="11" s="1"/>
  <c r="E391" i="11"/>
  <c r="H390" i="11"/>
  <c r="I390" i="11" s="1"/>
  <c r="E390" i="11"/>
  <c r="H389" i="11"/>
  <c r="I389" i="11" s="1"/>
  <c r="E389" i="11"/>
  <c r="H388" i="11"/>
  <c r="I388" i="11" s="1"/>
  <c r="E388" i="11"/>
  <c r="H387" i="11"/>
  <c r="I387" i="11" s="1"/>
  <c r="E387" i="11"/>
  <c r="H386" i="11"/>
  <c r="I386" i="11" s="1"/>
  <c r="E386" i="11"/>
  <c r="H385" i="11"/>
  <c r="I385" i="11" s="1"/>
  <c r="E385" i="11"/>
  <c r="H384" i="11"/>
  <c r="I384" i="11" s="1"/>
  <c r="E384" i="11"/>
  <c r="H383" i="11"/>
  <c r="I383" i="11" s="1"/>
  <c r="E383" i="11"/>
  <c r="H382" i="11"/>
  <c r="I382" i="11" s="1"/>
  <c r="E382" i="11"/>
  <c r="H381" i="11"/>
  <c r="I381" i="11" s="1"/>
  <c r="E381" i="11"/>
  <c r="H380" i="11"/>
  <c r="I380" i="11" s="1"/>
  <c r="E380" i="11"/>
  <c r="H379" i="11"/>
  <c r="I379" i="11" s="1"/>
  <c r="E379" i="11"/>
  <c r="I378" i="11"/>
  <c r="H378" i="11"/>
  <c r="E378" i="11"/>
  <c r="H377" i="11"/>
  <c r="I377" i="11" s="1"/>
  <c r="E377" i="11"/>
  <c r="H376" i="11"/>
  <c r="I376" i="11" s="1"/>
  <c r="E376" i="11"/>
  <c r="H375" i="11"/>
  <c r="I375" i="11" s="1"/>
  <c r="E375" i="11"/>
  <c r="H374" i="11"/>
  <c r="I374" i="11" s="1"/>
  <c r="E374" i="11"/>
  <c r="H373" i="11"/>
  <c r="I373" i="11" s="1"/>
  <c r="E373" i="11"/>
  <c r="H372" i="11"/>
  <c r="I372" i="11" s="1"/>
  <c r="E372" i="11"/>
  <c r="H371" i="11"/>
  <c r="I371" i="11" s="1"/>
  <c r="E371" i="11"/>
  <c r="H370" i="11"/>
  <c r="I370" i="11" s="1"/>
  <c r="E370" i="11"/>
  <c r="H369" i="11"/>
  <c r="I369" i="11" s="1"/>
  <c r="E369" i="11"/>
  <c r="H368" i="11"/>
  <c r="I368" i="11" s="1"/>
  <c r="E368" i="11"/>
  <c r="H367" i="11"/>
  <c r="I367" i="11" s="1"/>
  <c r="E367" i="11"/>
  <c r="H366" i="11"/>
  <c r="I366" i="11" s="1"/>
  <c r="E366" i="11"/>
  <c r="H365" i="11"/>
  <c r="I365" i="11" s="1"/>
  <c r="E365" i="11"/>
  <c r="H364" i="11"/>
  <c r="I364" i="11" s="1"/>
  <c r="E364" i="11"/>
  <c r="H363" i="11"/>
  <c r="I363" i="11" s="1"/>
  <c r="E363" i="11"/>
  <c r="H362" i="11"/>
  <c r="I362" i="11" s="1"/>
  <c r="E362" i="11"/>
  <c r="H361" i="11"/>
  <c r="I361" i="11" s="1"/>
  <c r="E361" i="11"/>
  <c r="H360" i="11"/>
  <c r="I360" i="11" s="1"/>
  <c r="E360" i="11"/>
  <c r="H359" i="11"/>
  <c r="I359" i="11" s="1"/>
  <c r="E359" i="11"/>
  <c r="H358" i="11"/>
  <c r="I358" i="11" s="1"/>
  <c r="E358" i="11"/>
  <c r="H357" i="11"/>
  <c r="I357" i="11" s="1"/>
  <c r="E357" i="11"/>
  <c r="H356" i="11"/>
  <c r="I356" i="11" s="1"/>
  <c r="E356" i="11"/>
  <c r="H355" i="11"/>
  <c r="I355" i="11" s="1"/>
  <c r="E355" i="11"/>
  <c r="H354" i="11"/>
  <c r="I354" i="11" s="1"/>
  <c r="E354" i="11"/>
  <c r="I353" i="11"/>
  <c r="H353" i="11"/>
  <c r="E353" i="11"/>
  <c r="H352" i="11"/>
  <c r="I352" i="11" s="1"/>
  <c r="E352" i="11"/>
  <c r="H351" i="11"/>
  <c r="I351" i="11" s="1"/>
  <c r="E351" i="11"/>
  <c r="H350" i="11"/>
  <c r="I350" i="11" s="1"/>
  <c r="E350" i="11"/>
  <c r="H349" i="11"/>
  <c r="I349" i="11" s="1"/>
  <c r="E349" i="11"/>
  <c r="H348" i="11"/>
  <c r="I348" i="11" s="1"/>
  <c r="E348" i="11"/>
  <c r="H347" i="11"/>
  <c r="I347" i="11" s="1"/>
  <c r="E347" i="11"/>
  <c r="H346" i="11"/>
  <c r="I346" i="11" s="1"/>
  <c r="E346" i="11"/>
  <c r="H345" i="11"/>
  <c r="I345" i="11" s="1"/>
  <c r="E345" i="11"/>
  <c r="H344" i="11"/>
  <c r="I344" i="11" s="1"/>
  <c r="E344" i="11"/>
  <c r="H343" i="11"/>
  <c r="I343" i="11" s="1"/>
  <c r="E343" i="11"/>
  <c r="H342" i="11"/>
  <c r="I342" i="11" s="1"/>
  <c r="E342" i="11"/>
  <c r="H341" i="11"/>
  <c r="I341" i="11" s="1"/>
  <c r="E341" i="11"/>
  <c r="H340" i="11"/>
  <c r="I340" i="11" s="1"/>
  <c r="E340" i="11"/>
  <c r="H339" i="11"/>
  <c r="I339" i="11" s="1"/>
  <c r="E339" i="11"/>
  <c r="H338" i="11"/>
  <c r="I338" i="11" s="1"/>
  <c r="E338" i="11"/>
  <c r="H337" i="11"/>
  <c r="I337" i="11" s="1"/>
  <c r="E337" i="11"/>
  <c r="H336" i="11"/>
  <c r="I336" i="11" s="1"/>
  <c r="E336" i="11"/>
  <c r="H335" i="11"/>
  <c r="I335" i="11" s="1"/>
  <c r="E335" i="11"/>
  <c r="H334" i="11"/>
  <c r="I334" i="11" s="1"/>
  <c r="E334" i="11"/>
  <c r="I333" i="11"/>
  <c r="H333" i="11"/>
  <c r="E333" i="11"/>
  <c r="H332" i="11"/>
  <c r="I332" i="11" s="1"/>
  <c r="E332" i="11"/>
  <c r="H331" i="11"/>
  <c r="I331" i="11" s="1"/>
  <c r="E331" i="11"/>
  <c r="H330" i="11"/>
  <c r="I330" i="11" s="1"/>
  <c r="E330" i="11"/>
  <c r="H329" i="11"/>
  <c r="I329" i="11" s="1"/>
  <c r="E329" i="11"/>
  <c r="H328" i="11"/>
  <c r="I328" i="11" s="1"/>
  <c r="E328" i="11"/>
  <c r="H327" i="11"/>
  <c r="I327" i="11" s="1"/>
  <c r="E327" i="11"/>
  <c r="H326" i="11"/>
  <c r="I326" i="11" s="1"/>
  <c r="E326" i="11"/>
  <c r="H325" i="11"/>
  <c r="I325" i="11" s="1"/>
  <c r="E325" i="11"/>
  <c r="H324" i="11"/>
  <c r="I324" i="11" s="1"/>
  <c r="E324" i="11"/>
  <c r="H323" i="11"/>
  <c r="I323" i="11" s="1"/>
  <c r="E323" i="11"/>
  <c r="H322" i="11"/>
  <c r="I322" i="11" s="1"/>
  <c r="E322" i="11"/>
  <c r="H321" i="11"/>
  <c r="I321" i="11" s="1"/>
  <c r="E321" i="11"/>
  <c r="H320" i="11"/>
  <c r="I320" i="11" s="1"/>
  <c r="E320" i="11"/>
  <c r="H319" i="11"/>
  <c r="I319" i="11" s="1"/>
  <c r="E319" i="11"/>
  <c r="H318" i="11"/>
  <c r="I318" i="11" s="1"/>
  <c r="E318" i="11"/>
  <c r="H317" i="11"/>
  <c r="I317" i="11" s="1"/>
  <c r="E317" i="11"/>
  <c r="H316" i="11"/>
  <c r="I316" i="11" s="1"/>
  <c r="E316" i="11"/>
  <c r="H315" i="11"/>
  <c r="I315" i="11" s="1"/>
  <c r="E315" i="11"/>
  <c r="H314" i="11"/>
  <c r="I314" i="11" s="1"/>
  <c r="E314" i="11"/>
  <c r="H313" i="11"/>
  <c r="I313" i="11" s="1"/>
  <c r="E313" i="11"/>
  <c r="H312" i="11"/>
  <c r="I312" i="11" s="1"/>
  <c r="E312" i="11"/>
  <c r="H311" i="11"/>
  <c r="I311" i="11" s="1"/>
  <c r="E311" i="11"/>
  <c r="H310" i="11"/>
  <c r="I310" i="11" s="1"/>
  <c r="E310" i="11"/>
  <c r="H309" i="11"/>
  <c r="I309" i="11" s="1"/>
  <c r="E309" i="11"/>
  <c r="H308" i="11"/>
  <c r="I308" i="11" s="1"/>
  <c r="E308" i="11"/>
  <c r="H307" i="11"/>
  <c r="I307" i="11" s="1"/>
  <c r="E307" i="11"/>
  <c r="H306" i="11"/>
  <c r="I306" i="11" s="1"/>
  <c r="E306" i="11"/>
  <c r="H305" i="11"/>
  <c r="I305" i="11" s="1"/>
  <c r="E305" i="11"/>
  <c r="H304" i="11"/>
  <c r="I304" i="11" s="1"/>
  <c r="E304" i="11"/>
  <c r="H303" i="11"/>
  <c r="I303" i="11" s="1"/>
  <c r="E303" i="11"/>
  <c r="H302" i="11"/>
  <c r="I302" i="11" s="1"/>
  <c r="E302" i="11"/>
  <c r="H301" i="11"/>
  <c r="I301" i="11" s="1"/>
  <c r="E301" i="11"/>
  <c r="H300" i="11"/>
  <c r="I300" i="11" s="1"/>
  <c r="E300" i="11"/>
  <c r="H299" i="11"/>
  <c r="I299" i="11" s="1"/>
  <c r="E299" i="11"/>
  <c r="H298" i="11"/>
  <c r="I298" i="11" s="1"/>
  <c r="E298" i="11"/>
  <c r="H297" i="11"/>
  <c r="I297" i="11" s="1"/>
  <c r="E297" i="11"/>
  <c r="H296" i="11"/>
  <c r="I296" i="11" s="1"/>
  <c r="E296" i="11"/>
  <c r="H295" i="11"/>
  <c r="I295" i="11" s="1"/>
  <c r="E295" i="11"/>
  <c r="H294" i="11"/>
  <c r="I294" i="11" s="1"/>
  <c r="E294" i="11"/>
  <c r="H293" i="11"/>
  <c r="I293" i="11" s="1"/>
  <c r="E293" i="11"/>
  <c r="H292" i="11"/>
  <c r="I292" i="11" s="1"/>
  <c r="E292" i="11"/>
  <c r="H291" i="11"/>
  <c r="I291" i="11" s="1"/>
  <c r="E291" i="11"/>
  <c r="H290" i="11"/>
  <c r="I290" i="11" s="1"/>
  <c r="E290" i="11"/>
  <c r="H289" i="11"/>
  <c r="I289" i="11" s="1"/>
  <c r="E289" i="11"/>
  <c r="H288" i="11"/>
  <c r="I288" i="11" s="1"/>
  <c r="E288" i="11"/>
  <c r="H287" i="11"/>
  <c r="I287" i="11" s="1"/>
  <c r="E287" i="11"/>
  <c r="H286" i="11"/>
  <c r="I286" i="11" s="1"/>
  <c r="E286" i="11"/>
  <c r="H285" i="11"/>
  <c r="I285" i="11" s="1"/>
  <c r="E285" i="11"/>
  <c r="H284" i="11"/>
  <c r="I284" i="11" s="1"/>
  <c r="E284" i="11"/>
  <c r="H283" i="11"/>
  <c r="I283" i="11" s="1"/>
  <c r="E283" i="11"/>
  <c r="H282" i="11"/>
  <c r="I282" i="11" s="1"/>
  <c r="E282" i="11"/>
  <c r="H281" i="11"/>
  <c r="I281" i="11" s="1"/>
  <c r="E281" i="11"/>
  <c r="H280" i="11"/>
  <c r="I280" i="11" s="1"/>
  <c r="E280" i="11"/>
  <c r="H279" i="11"/>
  <c r="I279" i="11" s="1"/>
  <c r="E279" i="11"/>
  <c r="H278" i="11"/>
  <c r="I278" i="11" s="1"/>
  <c r="E278" i="11"/>
  <c r="H277" i="11"/>
  <c r="I277" i="11" s="1"/>
  <c r="E277" i="11"/>
  <c r="I276" i="11"/>
  <c r="H276" i="11"/>
  <c r="E276" i="11"/>
  <c r="H275" i="11"/>
  <c r="I275" i="11" s="1"/>
  <c r="E275" i="11"/>
  <c r="I274" i="11"/>
  <c r="H274" i="11"/>
  <c r="E274" i="11"/>
  <c r="H273" i="11"/>
  <c r="I273" i="11" s="1"/>
  <c r="E273" i="11"/>
  <c r="H272" i="11"/>
  <c r="I272" i="11" s="1"/>
  <c r="E272" i="11"/>
  <c r="H271" i="11"/>
  <c r="I271" i="11" s="1"/>
  <c r="E271" i="11"/>
  <c r="H270" i="11"/>
  <c r="I270" i="11" s="1"/>
  <c r="E270" i="11"/>
  <c r="H269" i="11"/>
  <c r="I269" i="11" s="1"/>
  <c r="E269" i="11"/>
  <c r="H268" i="11"/>
  <c r="I268" i="11" s="1"/>
  <c r="E268" i="11"/>
  <c r="H267" i="11"/>
  <c r="I267" i="11" s="1"/>
  <c r="E267" i="11"/>
  <c r="H266" i="11"/>
  <c r="I266" i="11" s="1"/>
  <c r="E266" i="11"/>
  <c r="I265" i="11"/>
  <c r="H265" i="11"/>
  <c r="E265" i="11"/>
  <c r="H264" i="11"/>
  <c r="I264" i="11" s="1"/>
  <c r="E264" i="11"/>
  <c r="H263" i="11"/>
  <c r="I263" i="11" s="1"/>
  <c r="E263" i="11"/>
  <c r="H262" i="11"/>
  <c r="I262" i="11" s="1"/>
  <c r="E262" i="11"/>
  <c r="H261" i="11"/>
  <c r="I261" i="11" s="1"/>
  <c r="E261" i="11"/>
  <c r="H260" i="11"/>
  <c r="I260" i="11" s="1"/>
  <c r="E260" i="11"/>
  <c r="I259" i="11"/>
  <c r="H259" i="11"/>
  <c r="E259" i="11"/>
  <c r="H258" i="11"/>
  <c r="I258" i="11" s="1"/>
  <c r="E258" i="11"/>
  <c r="H257" i="11"/>
  <c r="I257" i="11" s="1"/>
  <c r="E257" i="11"/>
  <c r="H256" i="11"/>
  <c r="I256" i="11" s="1"/>
  <c r="E256" i="11"/>
  <c r="H255" i="11"/>
  <c r="I255" i="11" s="1"/>
  <c r="E255" i="11"/>
  <c r="H254" i="11"/>
  <c r="I254" i="11" s="1"/>
  <c r="E254" i="11"/>
  <c r="I253" i="11"/>
  <c r="H253" i="11"/>
  <c r="E253" i="11"/>
  <c r="H252" i="11"/>
  <c r="I252" i="11" s="1"/>
  <c r="E252" i="11"/>
  <c r="H251" i="11"/>
  <c r="I251" i="11" s="1"/>
  <c r="E251" i="11"/>
  <c r="H250" i="11"/>
  <c r="I250" i="11" s="1"/>
  <c r="E250" i="11"/>
  <c r="H249" i="11"/>
  <c r="I249" i="11" s="1"/>
  <c r="E249" i="11"/>
  <c r="H248" i="11"/>
  <c r="I248" i="11" s="1"/>
  <c r="E248" i="11"/>
  <c r="H247" i="11"/>
  <c r="I247" i="11" s="1"/>
  <c r="E247" i="11"/>
  <c r="H246" i="11"/>
  <c r="I246" i="11" s="1"/>
  <c r="E246" i="11"/>
  <c r="H245" i="11"/>
  <c r="I245" i="11" s="1"/>
  <c r="E245" i="11"/>
  <c r="H244" i="11"/>
  <c r="I244" i="11" s="1"/>
  <c r="E244" i="11"/>
  <c r="H243" i="11"/>
  <c r="I243" i="11" s="1"/>
  <c r="E243" i="11"/>
  <c r="H242" i="11"/>
  <c r="I242" i="11" s="1"/>
  <c r="E242" i="11"/>
  <c r="H241" i="11"/>
  <c r="I241" i="11" s="1"/>
  <c r="E241" i="11"/>
  <c r="H240" i="11"/>
  <c r="I240" i="11" s="1"/>
  <c r="E240" i="11"/>
  <c r="H239" i="11"/>
  <c r="I239" i="11" s="1"/>
  <c r="E239" i="11"/>
  <c r="H238" i="11"/>
  <c r="I238" i="11" s="1"/>
  <c r="E238" i="11"/>
  <c r="H237" i="11"/>
  <c r="I237" i="11" s="1"/>
  <c r="E237" i="11"/>
  <c r="H236" i="11"/>
  <c r="I236" i="11" s="1"/>
  <c r="E236" i="11"/>
  <c r="H235" i="11"/>
  <c r="I235" i="11" s="1"/>
  <c r="E235" i="11"/>
  <c r="H234" i="11"/>
  <c r="I234" i="11" s="1"/>
  <c r="E234" i="11"/>
  <c r="H233" i="11"/>
  <c r="I233" i="11" s="1"/>
  <c r="E233" i="11"/>
  <c r="H232" i="11"/>
  <c r="I232" i="11" s="1"/>
  <c r="E232" i="11"/>
  <c r="H231" i="11"/>
  <c r="I231" i="11" s="1"/>
  <c r="E231" i="11"/>
  <c r="H230" i="11"/>
  <c r="I230" i="11" s="1"/>
  <c r="E230" i="11"/>
  <c r="H229" i="11"/>
  <c r="I229" i="11" s="1"/>
  <c r="E229" i="11"/>
  <c r="H228" i="11"/>
  <c r="I228" i="11" s="1"/>
  <c r="E228" i="11"/>
  <c r="H227" i="11"/>
  <c r="I227" i="11" s="1"/>
  <c r="E227" i="11"/>
  <c r="H226" i="11"/>
  <c r="I226" i="11" s="1"/>
  <c r="E226" i="11"/>
  <c r="H225" i="11"/>
  <c r="I225" i="11" s="1"/>
  <c r="E225" i="11"/>
  <c r="H224" i="11"/>
  <c r="I224" i="11" s="1"/>
  <c r="E224" i="11"/>
  <c r="H223" i="11"/>
  <c r="I223" i="11" s="1"/>
  <c r="E223" i="11"/>
  <c r="H222" i="11"/>
  <c r="I222" i="11" s="1"/>
  <c r="E222" i="11"/>
  <c r="I221" i="11"/>
  <c r="H221" i="11"/>
  <c r="E221" i="11"/>
  <c r="H220" i="11"/>
  <c r="I220" i="11" s="1"/>
  <c r="E220" i="11"/>
  <c r="H219" i="11"/>
  <c r="I219" i="11" s="1"/>
  <c r="E219" i="11"/>
  <c r="H218" i="11"/>
  <c r="I218" i="11" s="1"/>
  <c r="E218" i="11"/>
  <c r="H217" i="11"/>
  <c r="I217" i="11" s="1"/>
  <c r="E217" i="11"/>
  <c r="H216" i="11"/>
  <c r="I216" i="11" s="1"/>
  <c r="E216" i="11"/>
  <c r="H215" i="11"/>
  <c r="I215" i="11" s="1"/>
  <c r="E215" i="11"/>
  <c r="H214" i="11"/>
  <c r="I214" i="11" s="1"/>
  <c r="E214" i="11"/>
  <c r="I213" i="11"/>
  <c r="H213" i="11"/>
  <c r="E213" i="11"/>
  <c r="H212" i="11"/>
  <c r="I212" i="11" s="1"/>
  <c r="E212" i="11"/>
  <c r="H211" i="11"/>
  <c r="I211" i="11" s="1"/>
  <c r="E211" i="11"/>
  <c r="H210" i="11"/>
  <c r="I210" i="11" s="1"/>
  <c r="E210" i="11"/>
  <c r="H209" i="11"/>
  <c r="I209" i="11" s="1"/>
  <c r="E209" i="11"/>
  <c r="H208" i="11"/>
  <c r="I208" i="11" s="1"/>
  <c r="E208" i="11"/>
  <c r="H207" i="11"/>
  <c r="I207" i="11" s="1"/>
  <c r="E207" i="11"/>
  <c r="H206" i="11"/>
  <c r="I206" i="11" s="1"/>
  <c r="E206" i="11"/>
  <c r="H205" i="11"/>
  <c r="I205" i="11" s="1"/>
  <c r="E205" i="11"/>
  <c r="H204" i="11"/>
  <c r="I204" i="11" s="1"/>
  <c r="E204" i="11"/>
  <c r="H203" i="11"/>
  <c r="I203" i="11" s="1"/>
  <c r="E203" i="11"/>
  <c r="H202" i="11"/>
  <c r="I202" i="11" s="1"/>
  <c r="E202" i="11"/>
  <c r="H201" i="11"/>
  <c r="I201" i="11" s="1"/>
  <c r="E201" i="11"/>
  <c r="H200" i="11"/>
  <c r="I200" i="11" s="1"/>
  <c r="E200" i="11"/>
  <c r="H199" i="11"/>
  <c r="I199" i="11" s="1"/>
  <c r="E199" i="11"/>
  <c r="H198" i="11"/>
  <c r="I198" i="11" s="1"/>
  <c r="E198" i="11"/>
  <c r="H197" i="11"/>
  <c r="I197" i="11" s="1"/>
  <c r="E197" i="11"/>
  <c r="H196" i="11"/>
  <c r="I196" i="11" s="1"/>
  <c r="E196" i="11"/>
  <c r="H195" i="11"/>
  <c r="I195" i="11" s="1"/>
  <c r="E195" i="11"/>
  <c r="H194" i="11"/>
  <c r="I194" i="11" s="1"/>
  <c r="E194" i="11"/>
  <c r="H193" i="11"/>
  <c r="I193" i="11" s="1"/>
  <c r="E193" i="11"/>
  <c r="H192" i="11"/>
  <c r="I192" i="11" s="1"/>
  <c r="E192" i="11"/>
  <c r="H191" i="11"/>
  <c r="I191" i="11" s="1"/>
  <c r="E191" i="11"/>
  <c r="H190" i="11"/>
  <c r="I190" i="11" s="1"/>
  <c r="E190" i="11"/>
  <c r="H189" i="11"/>
  <c r="I189" i="11" s="1"/>
  <c r="E189" i="11"/>
  <c r="H188" i="11"/>
  <c r="I188" i="11" s="1"/>
  <c r="E188" i="11"/>
  <c r="H187" i="11"/>
  <c r="I187" i="11" s="1"/>
  <c r="E187" i="11"/>
  <c r="H186" i="11"/>
  <c r="I186" i="11" s="1"/>
  <c r="E186" i="11"/>
  <c r="H185" i="11"/>
  <c r="I185" i="11" s="1"/>
  <c r="E185" i="11"/>
  <c r="H184" i="11"/>
  <c r="I184" i="11" s="1"/>
  <c r="E184" i="11"/>
  <c r="H183" i="11"/>
  <c r="I183" i="11" s="1"/>
  <c r="E183" i="11"/>
  <c r="H182" i="11"/>
  <c r="I182" i="11" s="1"/>
  <c r="E182" i="11"/>
  <c r="H181" i="11"/>
  <c r="I181" i="11" s="1"/>
  <c r="E181" i="11"/>
  <c r="H180" i="11"/>
  <c r="I180" i="11" s="1"/>
  <c r="E180" i="11"/>
  <c r="H179" i="11"/>
  <c r="I179" i="11" s="1"/>
  <c r="E179" i="11"/>
  <c r="H178" i="11"/>
  <c r="I178" i="11" s="1"/>
  <c r="E178" i="11"/>
  <c r="H177" i="11"/>
  <c r="I177" i="11" s="1"/>
  <c r="E177" i="11"/>
  <c r="H176" i="11"/>
  <c r="I176" i="11" s="1"/>
  <c r="E176" i="11"/>
  <c r="H175" i="11"/>
  <c r="I175" i="11" s="1"/>
  <c r="E175" i="11"/>
  <c r="I174" i="11"/>
  <c r="H174" i="11"/>
  <c r="E174" i="11"/>
  <c r="H173" i="11"/>
  <c r="I173" i="11" s="1"/>
  <c r="E173" i="11"/>
  <c r="H172" i="11"/>
  <c r="I172" i="11" s="1"/>
  <c r="E172" i="11"/>
  <c r="H171" i="11"/>
  <c r="I171" i="11" s="1"/>
  <c r="E171" i="11"/>
  <c r="H170" i="11"/>
  <c r="I170" i="11" s="1"/>
  <c r="E170" i="11"/>
  <c r="H169" i="11"/>
  <c r="I169" i="11" s="1"/>
  <c r="E169" i="11"/>
  <c r="H168" i="11"/>
  <c r="I168" i="11" s="1"/>
  <c r="E168" i="11"/>
  <c r="H167" i="11"/>
  <c r="I167" i="11" s="1"/>
  <c r="E167" i="11"/>
  <c r="H166" i="11"/>
  <c r="I166" i="11" s="1"/>
  <c r="E166" i="11"/>
  <c r="H165" i="11"/>
  <c r="I165" i="11" s="1"/>
  <c r="E165" i="11"/>
  <c r="H164" i="11"/>
  <c r="I164" i="11" s="1"/>
  <c r="E164" i="11"/>
  <c r="H163" i="11"/>
  <c r="I163" i="11" s="1"/>
  <c r="E163" i="11"/>
  <c r="H162" i="11"/>
  <c r="I162" i="11" s="1"/>
  <c r="E162" i="11"/>
  <c r="H161" i="11"/>
  <c r="I161" i="11" s="1"/>
  <c r="E161" i="11"/>
  <c r="H160" i="11"/>
  <c r="I160" i="11" s="1"/>
  <c r="E160" i="11"/>
  <c r="H159" i="11"/>
  <c r="I159" i="11" s="1"/>
  <c r="E159" i="11"/>
  <c r="H158" i="11"/>
  <c r="I158" i="11" s="1"/>
  <c r="E158" i="11"/>
  <c r="H157" i="11"/>
  <c r="I157" i="11" s="1"/>
  <c r="E157" i="11"/>
  <c r="I156" i="11"/>
  <c r="H156" i="11"/>
  <c r="E156" i="11"/>
  <c r="H155" i="11"/>
  <c r="I155" i="11" s="1"/>
  <c r="E155" i="11"/>
  <c r="H154" i="11"/>
  <c r="I154" i="11" s="1"/>
  <c r="E154" i="11"/>
  <c r="H153" i="11"/>
  <c r="I153" i="11" s="1"/>
  <c r="E153" i="11"/>
  <c r="H152" i="11"/>
  <c r="I152" i="11" s="1"/>
  <c r="E152" i="11"/>
  <c r="H151" i="11"/>
  <c r="I151" i="11" s="1"/>
  <c r="E151" i="11"/>
  <c r="H150" i="11"/>
  <c r="I150" i="11" s="1"/>
  <c r="E150" i="11"/>
  <c r="H149" i="11"/>
  <c r="I149" i="11" s="1"/>
  <c r="E149" i="11"/>
  <c r="H148" i="11"/>
  <c r="I148" i="11" s="1"/>
  <c r="E148" i="11"/>
  <c r="H147" i="11"/>
  <c r="I147" i="11" s="1"/>
  <c r="E147" i="11"/>
  <c r="H146" i="11"/>
  <c r="I146" i="11" s="1"/>
  <c r="E146" i="11"/>
  <c r="H145" i="11"/>
  <c r="I145" i="11" s="1"/>
  <c r="E145" i="11"/>
  <c r="H144" i="11"/>
  <c r="I144" i="11" s="1"/>
  <c r="E144" i="11"/>
  <c r="H143" i="11"/>
  <c r="I143" i="11" s="1"/>
  <c r="E143" i="11"/>
  <c r="H142" i="11"/>
  <c r="I142" i="11" s="1"/>
  <c r="E142" i="11"/>
  <c r="H141" i="11"/>
  <c r="I141" i="11" s="1"/>
  <c r="E141" i="11"/>
  <c r="H140" i="11"/>
  <c r="I140" i="11" s="1"/>
  <c r="E140" i="11"/>
  <c r="H139" i="11"/>
  <c r="I139" i="11" s="1"/>
  <c r="E139" i="11"/>
  <c r="H138" i="11"/>
  <c r="I138" i="11" s="1"/>
  <c r="E138" i="11"/>
  <c r="H137" i="11"/>
  <c r="I137" i="11" s="1"/>
  <c r="E137" i="11"/>
  <c r="H136" i="11"/>
  <c r="I136" i="11" s="1"/>
  <c r="E136" i="11"/>
  <c r="H135" i="11"/>
  <c r="I135" i="11" s="1"/>
  <c r="E135" i="11"/>
  <c r="H134" i="11"/>
  <c r="I134" i="11" s="1"/>
  <c r="E134" i="11"/>
  <c r="H133" i="11"/>
  <c r="I133" i="11" s="1"/>
  <c r="E133" i="11"/>
  <c r="H132" i="11"/>
  <c r="I132" i="11" s="1"/>
  <c r="E132" i="11"/>
  <c r="H131" i="11"/>
  <c r="I131" i="11" s="1"/>
  <c r="E131" i="11"/>
  <c r="H130" i="11"/>
  <c r="I130" i="11" s="1"/>
  <c r="E130" i="11"/>
  <c r="H129" i="11"/>
  <c r="I129" i="11" s="1"/>
  <c r="E129" i="11"/>
  <c r="H128" i="11"/>
  <c r="I128" i="11" s="1"/>
  <c r="E128" i="11"/>
  <c r="H127" i="11"/>
  <c r="I127" i="11" s="1"/>
  <c r="E127" i="11"/>
  <c r="H126" i="11"/>
  <c r="I126" i="11" s="1"/>
  <c r="E126" i="11"/>
  <c r="H125" i="11"/>
  <c r="I125" i="11" s="1"/>
  <c r="E125" i="11"/>
  <c r="H124" i="11"/>
  <c r="I124" i="11" s="1"/>
  <c r="E124" i="11"/>
  <c r="H123" i="11"/>
  <c r="I123" i="11" s="1"/>
  <c r="E123" i="11"/>
  <c r="H122" i="11"/>
  <c r="I122" i="11" s="1"/>
  <c r="E122" i="11"/>
  <c r="H121" i="11"/>
  <c r="I121" i="11" s="1"/>
  <c r="E121" i="11"/>
  <c r="H120" i="11"/>
  <c r="I120" i="11" s="1"/>
  <c r="E120" i="11"/>
  <c r="H119" i="11"/>
  <c r="I119" i="11" s="1"/>
  <c r="E119" i="11"/>
  <c r="H118" i="11"/>
  <c r="I118" i="11" s="1"/>
  <c r="E118" i="11"/>
  <c r="H117" i="11"/>
  <c r="I117" i="11" s="1"/>
  <c r="E117" i="11"/>
  <c r="H116" i="11"/>
  <c r="I116" i="11" s="1"/>
  <c r="E116" i="11"/>
  <c r="I115" i="11"/>
  <c r="H115" i="11"/>
  <c r="E115" i="11"/>
  <c r="H114" i="11"/>
  <c r="I114" i="11" s="1"/>
  <c r="E114" i="11"/>
  <c r="H113" i="11"/>
  <c r="I113" i="11" s="1"/>
  <c r="E113" i="11"/>
  <c r="H112" i="11"/>
  <c r="I112" i="11" s="1"/>
  <c r="E112" i="11"/>
  <c r="H111" i="11"/>
  <c r="I111" i="11" s="1"/>
  <c r="E111" i="11"/>
  <c r="H110" i="11"/>
  <c r="I110" i="11" s="1"/>
  <c r="E110" i="11"/>
  <c r="H109" i="11"/>
  <c r="I109" i="11" s="1"/>
  <c r="E109" i="11"/>
  <c r="H108" i="11"/>
  <c r="I108" i="11" s="1"/>
  <c r="E108" i="11"/>
  <c r="H107" i="11"/>
  <c r="I107" i="11" s="1"/>
  <c r="E107" i="11"/>
  <c r="H106" i="11"/>
  <c r="I106" i="11" s="1"/>
  <c r="E106" i="11"/>
  <c r="H105" i="11"/>
  <c r="I105" i="11" s="1"/>
  <c r="E105" i="11"/>
  <c r="H104" i="11"/>
  <c r="I104" i="11" s="1"/>
  <c r="E104" i="11"/>
  <c r="H103" i="11"/>
  <c r="I103" i="11" s="1"/>
  <c r="E103" i="11"/>
  <c r="H102" i="11"/>
  <c r="I102" i="11" s="1"/>
  <c r="E102" i="11"/>
  <c r="H101" i="11"/>
  <c r="I101" i="11" s="1"/>
  <c r="E101" i="11"/>
  <c r="H100" i="11"/>
  <c r="I100" i="11" s="1"/>
  <c r="E100" i="11"/>
  <c r="H99" i="11"/>
  <c r="I99" i="11" s="1"/>
  <c r="E99" i="11"/>
  <c r="H98" i="11"/>
  <c r="I98" i="11" s="1"/>
  <c r="E98" i="11"/>
  <c r="H97" i="11"/>
  <c r="I97" i="11" s="1"/>
  <c r="E97" i="11"/>
  <c r="H96" i="11"/>
  <c r="I96" i="11" s="1"/>
  <c r="E96" i="11"/>
  <c r="H95" i="11"/>
  <c r="I95" i="11" s="1"/>
  <c r="E95" i="11"/>
  <c r="H94" i="11"/>
  <c r="I94" i="11" s="1"/>
  <c r="E94" i="11"/>
  <c r="H93" i="11"/>
  <c r="I93" i="11" s="1"/>
  <c r="E93" i="11"/>
  <c r="H92" i="11"/>
  <c r="I92" i="11" s="1"/>
  <c r="E92" i="11"/>
  <c r="H91" i="11"/>
  <c r="I91" i="11" s="1"/>
  <c r="E91" i="11"/>
  <c r="H90" i="11"/>
  <c r="I90" i="11" s="1"/>
  <c r="E90" i="11"/>
  <c r="H89" i="11"/>
  <c r="I89" i="11" s="1"/>
  <c r="E89" i="11"/>
  <c r="H88" i="11"/>
  <c r="I88" i="11" s="1"/>
  <c r="E88" i="11"/>
  <c r="H87" i="11"/>
  <c r="I87" i="11" s="1"/>
  <c r="E87" i="11"/>
  <c r="H86" i="11"/>
  <c r="I86" i="11" s="1"/>
  <c r="E86" i="11"/>
  <c r="H85" i="11"/>
  <c r="I85" i="11" s="1"/>
  <c r="E85" i="11"/>
  <c r="H84" i="11"/>
  <c r="I84" i="11" s="1"/>
  <c r="E84" i="11"/>
  <c r="H83" i="11"/>
  <c r="I83" i="11" s="1"/>
  <c r="E83" i="11"/>
  <c r="H82" i="11"/>
  <c r="I82" i="11" s="1"/>
  <c r="E82" i="11"/>
  <c r="H81" i="11"/>
  <c r="I81" i="11" s="1"/>
  <c r="E81" i="11"/>
  <c r="H80" i="11"/>
  <c r="I80" i="11" s="1"/>
  <c r="E80" i="11"/>
  <c r="H79" i="11"/>
  <c r="I79" i="11" s="1"/>
  <c r="E79" i="11"/>
  <c r="H78" i="11"/>
  <c r="I78" i="11" s="1"/>
  <c r="E78" i="11"/>
  <c r="H77" i="11"/>
  <c r="I77" i="11" s="1"/>
  <c r="E77" i="11"/>
  <c r="H76" i="11"/>
  <c r="I76" i="11" s="1"/>
  <c r="E76" i="11"/>
  <c r="I75" i="11"/>
  <c r="H75" i="11"/>
  <c r="E75" i="11"/>
  <c r="H74" i="11"/>
  <c r="I74" i="11" s="1"/>
  <c r="E74" i="11"/>
  <c r="H73" i="11"/>
  <c r="I73" i="11" s="1"/>
  <c r="E73" i="11"/>
  <c r="H72" i="11"/>
  <c r="I72" i="11" s="1"/>
  <c r="E72" i="11"/>
  <c r="H71" i="11"/>
  <c r="I71" i="11" s="1"/>
  <c r="E71" i="11"/>
  <c r="H70" i="11"/>
  <c r="I70" i="11" s="1"/>
  <c r="E70" i="11"/>
  <c r="H69" i="11"/>
  <c r="I69" i="11" s="1"/>
  <c r="E69" i="11"/>
  <c r="H68" i="11"/>
  <c r="I68" i="11" s="1"/>
  <c r="E68" i="11"/>
  <c r="H67" i="11"/>
  <c r="I67" i="11" s="1"/>
  <c r="E67" i="11"/>
  <c r="H66" i="11"/>
  <c r="I66" i="11" s="1"/>
  <c r="E66" i="11"/>
  <c r="I65" i="11"/>
  <c r="H65" i="11"/>
  <c r="E65" i="11"/>
  <c r="H64" i="11"/>
  <c r="I64" i="11" s="1"/>
  <c r="E64" i="11"/>
  <c r="H63" i="11"/>
  <c r="I63" i="11" s="1"/>
  <c r="E63" i="11"/>
  <c r="H62" i="11"/>
  <c r="I62" i="11" s="1"/>
  <c r="E62" i="11"/>
  <c r="H61" i="11"/>
  <c r="I61" i="11" s="1"/>
  <c r="E61" i="11"/>
  <c r="H60" i="11"/>
  <c r="I60" i="11" s="1"/>
  <c r="E60" i="11"/>
  <c r="H59" i="11"/>
  <c r="I59" i="11" s="1"/>
  <c r="E59" i="11"/>
  <c r="H58" i="11"/>
  <c r="I58" i="11" s="1"/>
  <c r="E58" i="11"/>
  <c r="H57" i="11"/>
  <c r="I57" i="11" s="1"/>
  <c r="E57" i="11"/>
  <c r="H56" i="11"/>
  <c r="I56" i="11" s="1"/>
  <c r="E56" i="11"/>
  <c r="H55" i="11"/>
  <c r="I55" i="11" s="1"/>
  <c r="E55" i="11"/>
  <c r="H54" i="11"/>
  <c r="I54" i="11" s="1"/>
  <c r="E54" i="11"/>
  <c r="H53" i="11"/>
  <c r="I53" i="11" s="1"/>
  <c r="E53" i="11"/>
  <c r="H52" i="11"/>
  <c r="I52" i="11" s="1"/>
  <c r="E52" i="11"/>
  <c r="H51" i="11"/>
  <c r="I51" i="11" s="1"/>
  <c r="E51" i="11"/>
  <c r="H50" i="11"/>
  <c r="I50" i="11" s="1"/>
  <c r="E50" i="11"/>
  <c r="H49" i="11"/>
  <c r="I49" i="11" s="1"/>
  <c r="E49" i="11"/>
  <c r="H48" i="11"/>
  <c r="I48" i="11" s="1"/>
  <c r="E48" i="11"/>
  <c r="H47" i="11"/>
  <c r="I47" i="11" s="1"/>
  <c r="E47" i="11"/>
  <c r="H46" i="11"/>
  <c r="I46" i="11" s="1"/>
  <c r="E46" i="11"/>
  <c r="H45" i="11"/>
  <c r="I45" i="11" s="1"/>
  <c r="E45" i="11"/>
  <c r="H44" i="11"/>
  <c r="I44" i="11" s="1"/>
  <c r="E44" i="11"/>
  <c r="H43" i="11"/>
  <c r="I43" i="11" s="1"/>
  <c r="E43" i="11"/>
  <c r="H42" i="11"/>
  <c r="I42" i="11" s="1"/>
  <c r="E42" i="11"/>
  <c r="H41" i="11"/>
  <c r="I41" i="11" s="1"/>
  <c r="E41" i="11"/>
  <c r="H40" i="11"/>
  <c r="I40" i="11" s="1"/>
  <c r="E40" i="11"/>
  <c r="H39" i="11"/>
  <c r="I39" i="11" s="1"/>
  <c r="E39" i="11"/>
  <c r="H38" i="11"/>
  <c r="I38" i="11" s="1"/>
  <c r="E38" i="11"/>
  <c r="H37" i="11"/>
  <c r="I37" i="11" s="1"/>
  <c r="E37" i="11"/>
  <c r="H36" i="11"/>
  <c r="I36" i="11" s="1"/>
  <c r="E36" i="11"/>
  <c r="H35" i="11"/>
  <c r="I35" i="11" s="1"/>
  <c r="E35" i="11"/>
  <c r="H34" i="11"/>
  <c r="I34" i="11" s="1"/>
  <c r="E34" i="11"/>
  <c r="H33" i="11"/>
  <c r="I33" i="11" s="1"/>
  <c r="E33" i="11"/>
  <c r="I32" i="11"/>
  <c r="H32" i="11"/>
  <c r="E32" i="11"/>
  <c r="H31" i="11"/>
  <c r="I31" i="11" s="1"/>
  <c r="E31" i="11"/>
  <c r="H30" i="11"/>
  <c r="I30" i="11" s="1"/>
  <c r="E30" i="11"/>
  <c r="R29" i="11"/>
  <c r="H29" i="11"/>
  <c r="I29" i="11" s="1"/>
  <c r="E29" i="11"/>
  <c r="H28" i="11"/>
  <c r="I28" i="11" s="1"/>
  <c r="E28" i="11"/>
  <c r="Y27" i="11"/>
  <c r="H27" i="11"/>
  <c r="I27" i="11" s="1"/>
  <c r="E27" i="11"/>
  <c r="H26" i="11"/>
  <c r="I26" i="11" s="1"/>
  <c r="E26" i="11"/>
  <c r="W25" i="11"/>
  <c r="W30" i="11" s="1"/>
  <c r="H25" i="11"/>
  <c r="I25" i="11" s="1"/>
  <c r="E25" i="11"/>
  <c r="H24" i="11"/>
  <c r="I24" i="11" s="1"/>
  <c r="E24" i="11"/>
  <c r="H23" i="11"/>
  <c r="I23" i="11" s="1"/>
  <c r="E23" i="11"/>
  <c r="H22" i="11"/>
  <c r="I22" i="11" s="1"/>
  <c r="E22" i="11"/>
  <c r="T21" i="11"/>
  <c r="H21" i="11"/>
  <c r="I21" i="11" s="1"/>
  <c r="E21" i="11"/>
  <c r="H20" i="11"/>
  <c r="I20" i="11" s="1"/>
  <c r="E20" i="11"/>
  <c r="H19" i="11"/>
  <c r="I19" i="11" s="1"/>
  <c r="E19" i="11"/>
  <c r="E12" i="11"/>
  <c r="B14" i="11" s="1"/>
  <c r="B12" i="11"/>
  <c r="B11" i="11"/>
  <c r="E11" i="11" s="1"/>
  <c r="AA9" i="11"/>
  <c r="Z9" i="11"/>
  <c r="T9" i="11"/>
  <c r="L9" i="11"/>
  <c r="E8" i="11"/>
  <c r="S9" i="11"/>
  <c r="AA5" i="11"/>
  <c r="Z5" i="11"/>
  <c r="V5" i="11"/>
  <c r="U5" i="11"/>
  <c r="T5" i="11"/>
  <c r="S5" i="11"/>
  <c r="O3" i="11"/>
  <c r="N3" i="11"/>
  <c r="K3" i="11"/>
  <c r="E3" i="11"/>
  <c r="W24" i="11" s="1"/>
  <c r="D3" i="11"/>
  <c r="V24" i="11" s="1"/>
  <c r="H469" i="10"/>
  <c r="I469" i="10" s="1"/>
  <c r="E469" i="10"/>
  <c r="H468" i="10"/>
  <c r="I468" i="10" s="1"/>
  <c r="E468" i="10"/>
  <c r="H467" i="10"/>
  <c r="I467" i="10" s="1"/>
  <c r="E467" i="10"/>
  <c r="H466" i="10"/>
  <c r="I466" i="10" s="1"/>
  <c r="E466" i="10"/>
  <c r="H465" i="10"/>
  <c r="I465" i="10" s="1"/>
  <c r="E465" i="10"/>
  <c r="H464" i="10"/>
  <c r="I464" i="10" s="1"/>
  <c r="E464" i="10"/>
  <c r="H463" i="10"/>
  <c r="I463" i="10" s="1"/>
  <c r="E463" i="10"/>
  <c r="H462" i="10"/>
  <c r="I462" i="10" s="1"/>
  <c r="E462" i="10"/>
  <c r="H461" i="10"/>
  <c r="I461" i="10" s="1"/>
  <c r="E461" i="10"/>
  <c r="H460" i="10"/>
  <c r="I460" i="10" s="1"/>
  <c r="E460" i="10"/>
  <c r="H459" i="10"/>
  <c r="I459" i="10" s="1"/>
  <c r="E459" i="10"/>
  <c r="H458" i="10"/>
  <c r="I458" i="10" s="1"/>
  <c r="E458" i="10"/>
  <c r="H457" i="10"/>
  <c r="I457" i="10" s="1"/>
  <c r="E457" i="10"/>
  <c r="H456" i="10"/>
  <c r="I456" i="10" s="1"/>
  <c r="E456" i="10"/>
  <c r="H455" i="10"/>
  <c r="I455" i="10" s="1"/>
  <c r="E455" i="10"/>
  <c r="H454" i="10"/>
  <c r="I454" i="10" s="1"/>
  <c r="E454" i="10"/>
  <c r="H453" i="10"/>
  <c r="I453" i="10" s="1"/>
  <c r="E453" i="10"/>
  <c r="H452" i="10"/>
  <c r="I452" i="10" s="1"/>
  <c r="E452" i="10"/>
  <c r="H451" i="10"/>
  <c r="I451" i="10" s="1"/>
  <c r="E451" i="10"/>
  <c r="H450" i="10"/>
  <c r="I450" i="10" s="1"/>
  <c r="E450" i="10"/>
  <c r="H449" i="10"/>
  <c r="I449" i="10" s="1"/>
  <c r="E449" i="10"/>
  <c r="H448" i="10"/>
  <c r="I448" i="10" s="1"/>
  <c r="E448" i="10"/>
  <c r="H447" i="10"/>
  <c r="I447" i="10" s="1"/>
  <c r="E447" i="10"/>
  <c r="H446" i="10"/>
  <c r="I446" i="10" s="1"/>
  <c r="E446" i="10"/>
  <c r="H445" i="10"/>
  <c r="I445" i="10" s="1"/>
  <c r="E445" i="10"/>
  <c r="H444" i="10"/>
  <c r="I444" i="10" s="1"/>
  <c r="E444" i="10"/>
  <c r="H443" i="10"/>
  <c r="I443" i="10" s="1"/>
  <c r="E443" i="10"/>
  <c r="H442" i="10"/>
  <c r="I442" i="10" s="1"/>
  <c r="E442" i="10"/>
  <c r="H441" i="10"/>
  <c r="I441" i="10" s="1"/>
  <c r="E441" i="10"/>
  <c r="H440" i="10"/>
  <c r="I440" i="10" s="1"/>
  <c r="E440" i="10"/>
  <c r="H439" i="10"/>
  <c r="I439" i="10" s="1"/>
  <c r="E439" i="10"/>
  <c r="H438" i="10"/>
  <c r="I438" i="10" s="1"/>
  <c r="E438" i="10"/>
  <c r="H437" i="10"/>
  <c r="I437" i="10" s="1"/>
  <c r="E437" i="10"/>
  <c r="H436" i="10"/>
  <c r="I436" i="10" s="1"/>
  <c r="E436" i="10"/>
  <c r="H435" i="10"/>
  <c r="I435" i="10" s="1"/>
  <c r="E435" i="10"/>
  <c r="H434" i="10"/>
  <c r="I434" i="10" s="1"/>
  <c r="E434" i="10"/>
  <c r="H433" i="10"/>
  <c r="I433" i="10" s="1"/>
  <c r="E433" i="10"/>
  <c r="H432" i="10"/>
  <c r="I432" i="10" s="1"/>
  <c r="E432" i="10"/>
  <c r="H431" i="10"/>
  <c r="I431" i="10" s="1"/>
  <c r="E431" i="10"/>
  <c r="H430" i="10"/>
  <c r="I430" i="10" s="1"/>
  <c r="E430" i="10"/>
  <c r="H429" i="10"/>
  <c r="I429" i="10" s="1"/>
  <c r="E429" i="10"/>
  <c r="H428" i="10"/>
  <c r="I428" i="10" s="1"/>
  <c r="E428" i="10"/>
  <c r="H427" i="10"/>
  <c r="I427" i="10" s="1"/>
  <c r="E427" i="10"/>
  <c r="H426" i="10"/>
  <c r="I426" i="10" s="1"/>
  <c r="E426" i="10"/>
  <c r="H425" i="10"/>
  <c r="I425" i="10" s="1"/>
  <c r="E425" i="10"/>
  <c r="H424" i="10"/>
  <c r="I424" i="10" s="1"/>
  <c r="E424" i="10"/>
  <c r="H423" i="10"/>
  <c r="I423" i="10" s="1"/>
  <c r="E423" i="10"/>
  <c r="H422" i="10"/>
  <c r="I422" i="10" s="1"/>
  <c r="E422" i="10"/>
  <c r="H421" i="10"/>
  <c r="I421" i="10" s="1"/>
  <c r="E421" i="10"/>
  <c r="H420" i="10"/>
  <c r="I420" i="10" s="1"/>
  <c r="E420" i="10"/>
  <c r="H419" i="10"/>
  <c r="I419" i="10" s="1"/>
  <c r="E419" i="10"/>
  <c r="H418" i="10"/>
  <c r="I418" i="10" s="1"/>
  <c r="E418" i="10"/>
  <c r="H417" i="10"/>
  <c r="I417" i="10" s="1"/>
  <c r="E417" i="10"/>
  <c r="H416" i="10"/>
  <c r="I416" i="10" s="1"/>
  <c r="E416" i="10"/>
  <c r="H415" i="10"/>
  <c r="I415" i="10" s="1"/>
  <c r="E415" i="10"/>
  <c r="H414" i="10"/>
  <c r="I414" i="10" s="1"/>
  <c r="E414" i="10"/>
  <c r="H413" i="10"/>
  <c r="I413" i="10" s="1"/>
  <c r="E413" i="10"/>
  <c r="H412" i="10"/>
  <c r="I412" i="10" s="1"/>
  <c r="E412" i="10"/>
  <c r="H411" i="10"/>
  <c r="I411" i="10" s="1"/>
  <c r="E411" i="10"/>
  <c r="H410" i="10"/>
  <c r="I410" i="10" s="1"/>
  <c r="E410" i="10"/>
  <c r="H409" i="10"/>
  <c r="I409" i="10" s="1"/>
  <c r="E409" i="10"/>
  <c r="H408" i="10"/>
  <c r="I408" i="10" s="1"/>
  <c r="E408" i="10"/>
  <c r="H407" i="10"/>
  <c r="I407" i="10" s="1"/>
  <c r="E407" i="10"/>
  <c r="H406" i="10"/>
  <c r="I406" i="10" s="1"/>
  <c r="E406" i="10"/>
  <c r="H405" i="10"/>
  <c r="I405" i="10" s="1"/>
  <c r="E405" i="10"/>
  <c r="H404" i="10"/>
  <c r="I404" i="10" s="1"/>
  <c r="E404" i="10"/>
  <c r="H403" i="10"/>
  <c r="I403" i="10" s="1"/>
  <c r="E403" i="10"/>
  <c r="H402" i="10"/>
  <c r="I402" i="10" s="1"/>
  <c r="E402" i="10"/>
  <c r="H401" i="10"/>
  <c r="I401" i="10" s="1"/>
  <c r="E401" i="10"/>
  <c r="H400" i="10"/>
  <c r="I400" i="10" s="1"/>
  <c r="E400" i="10"/>
  <c r="H399" i="10"/>
  <c r="I399" i="10" s="1"/>
  <c r="E399" i="10"/>
  <c r="H398" i="10"/>
  <c r="I398" i="10" s="1"/>
  <c r="E398" i="10"/>
  <c r="H397" i="10"/>
  <c r="I397" i="10" s="1"/>
  <c r="E397" i="10"/>
  <c r="H396" i="10"/>
  <c r="I396" i="10" s="1"/>
  <c r="E396" i="10"/>
  <c r="H395" i="10"/>
  <c r="I395" i="10" s="1"/>
  <c r="E395" i="10"/>
  <c r="H394" i="10"/>
  <c r="I394" i="10" s="1"/>
  <c r="E394" i="10"/>
  <c r="H393" i="10"/>
  <c r="I393" i="10" s="1"/>
  <c r="E393" i="10"/>
  <c r="H392" i="10"/>
  <c r="I392" i="10" s="1"/>
  <c r="E392" i="10"/>
  <c r="H391" i="10"/>
  <c r="I391" i="10" s="1"/>
  <c r="E391" i="10"/>
  <c r="H390" i="10"/>
  <c r="I390" i="10" s="1"/>
  <c r="E390" i="10"/>
  <c r="H389" i="10"/>
  <c r="I389" i="10" s="1"/>
  <c r="E389" i="10"/>
  <c r="H388" i="10"/>
  <c r="I388" i="10" s="1"/>
  <c r="E388" i="10"/>
  <c r="H387" i="10"/>
  <c r="I387" i="10" s="1"/>
  <c r="E387" i="10"/>
  <c r="H386" i="10"/>
  <c r="I386" i="10" s="1"/>
  <c r="E386" i="10"/>
  <c r="H385" i="10"/>
  <c r="I385" i="10" s="1"/>
  <c r="E385" i="10"/>
  <c r="H384" i="10"/>
  <c r="I384" i="10" s="1"/>
  <c r="E384" i="10"/>
  <c r="H383" i="10"/>
  <c r="I383" i="10" s="1"/>
  <c r="E383" i="10"/>
  <c r="H382" i="10"/>
  <c r="I382" i="10" s="1"/>
  <c r="E382" i="10"/>
  <c r="H381" i="10"/>
  <c r="I381" i="10" s="1"/>
  <c r="E381" i="10"/>
  <c r="H380" i="10"/>
  <c r="I380" i="10" s="1"/>
  <c r="E380" i="10"/>
  <c r="H379" i="10"/>
  <c r="I379" i="10" s="1"/>
  <c r="E379" i="10"/>
  <c r="H378" i="10"/>
  <c r="I378" i="10" s="1"/>
  <c r="E378" i="10"/>
  <c r="H377" i="10"/>
  <c r="I377" i="10" s="1"/>
  <c r="E377" i="10"/>
  <c r="H376" i="10"/>
  <c r="I376" i="10" s="1"/>
  <c r="E376" i="10"/>
  <c r="H375" i="10"/>
  <c r="I375" i="10" s="1"/>
  <c r="E375" i="10"/>
  <c r="H374" i="10"/>
  <c r="I374" i="10" s="1"/>
  <c r="E374" i="10"/>
  <c r="H373" i="10"/>
  <c r="I373" i="10" s="1"/>
  <c r="E373" i="10"/>
  <c r="H372" i="10"/>
  <c r="I372" i="10" s="1"/>
  <c r="E372" i="10"/>
  <c r="H371" i="10"/>
  <c r="I371" i="10" s="1"/>
  <c r="E371" i="10"/>
  <c r="H370" i="10"/>
  <c r="I370" i="10" s="1"/>
  <c r="E370" i="10"/>
  <c r="H369" i="10"/>
  <c r="I369" i="10" s="1"/>
  <c r="E369" i="10"/>
  <c r="H368" i="10"/>
  <c r="I368" i="10" s="1"/>
  <c r="E368" i="10"/>
  <c r="H367" i="10"/>
  <c r="I367" i="10" s="1"/>
  <c r="E367" i="10"/>
  <c r="H366" i="10"/>
  <c r="I366" i="10" s="1"/>
  <c r="E366" i="10"/>
  <c r="H365" i="10"/>
  <c r="I365" i="10" s="1"/>
  <c r="E365" i="10"/>
  <c r="H364" i="10"/>
  <c r="I364" i="10" s="1"/>
  <c r="E364" i="10"/>
  <c r="H363" i="10"/>
  <c r="I363" i="10" s="1"/>
  <c r="E363" i="10"/>
  <c r="H362" i="10"/>
  <c r="I362" i="10" s="1"/>
  <c r="E362" i="10"/>
  <c r="H361" i="10"/>
  <c r="I361" i="10" s="1"/>
  <c r="E361" i="10"/>
  <c r="H360" i="10"/>
  <c r="I360" i="10" s="1"/>
  <c r="E360" i="10"/>
  <c r="H359" i="10"/>
  <c r="I359" i="10" s="1"/>
  <c r="E359" i="10"/>
  <c r="H358" i="10"/>
  <c r="I358" i="10" s="1"/>
  <c r="E358" i="10"/>
  <c r="H357" i="10"/>
  <c r="I357" i="10" s="1"/>
  <c r="E357" i="10"/>
  <c r="H356" i="10"/>
  <c r="I356" i="10" s="1"/>
  <c r="E356" i="10"/>
  <c r="H355" i="10"/>
  <c r="I355" i="10" s="1"/>
  <c r="E355" i="10"/>
  <c r="H354" i="10"/>
  <c r="I354" i="10" s="1"/>
  <c r="E354" i="10"/>
  <c r="H353" i="10"/>
  <c r="I353" i="10" s="1"/>
  <c r="E353" i="10"/>
  <c r="H352" i="10"/>
  <c r="I352" i="10" s="1"/>
  <c r="E352" i="10"/>
  <c r="H351" i="10"/>
  <c r="I351" i="10" s="1"/>
  <c r="E351" i="10"/>
  <c r="H350" i="10"/>
  <c r="I350" i="10" s="1"/>
  <c r="E350" i="10"/>
  <c r="H349" i="10"/>
  <c r="I349" i="10" s="1"/>
  <c r="E349" i="10"/>
  <c r="H348" i="10"/>
  <c r="I348" i="10" s="1"/>
  <c r="E348" i="10"/>
  <c r="H347" i="10"/>
  <c r="I347" i="10" s="1"/>
  <c r="E347" i="10"/>
  <c r="H346" i="10"/>
  <c r="I346" i="10" s="1"/>
  <c r="E346" i="10"/>
  <c r="H345" i="10"/>
  <c r="I345" i="10" s="1"/>
  <c r="E345" i="10"/>
  <c r="H344" i="10"/>
  <c r="I344" i="10" s="1"/>
  <c r="E344" i="10"/>
  <c r="H343" i="10"/>
  <c r="I343" i="10" s="1"/>
  <c r="E343" i="10"/>
  <c r="H342" i="10"/>
  <c r="I342" i="10" s="1"/>
  <c r="E342" i="10"/>
  <c r="H341" i="10"/>
  <c r="I341" i="10" s="1"/>
  <c r="E341" i="10"/>
  <c r="H340" i="10"/>
  <c r="I340" i="10" s="1"/>
  <c r="E340" i="10"/>
  <c r="H339" i="10"/>
  <c r="I339" i="10" s="1"/>
  <c r="E339" i="10"/>
  <c r="H338" i="10"/>
  <c r="I338" i="10" s="1"/>
  <c r="E338" i="10"/>
  <c r="H337" i="10"/>
  <c r="I337" i="10" s="1"/>
  <c r="E337" i="10"/>
  <c r="H336" i="10"/>
  <c r="I336" i="10" s="1"/>
  <c r="E336" i="10"/>
  <c r="H335" i="10"/>
  <c r="I335" i="10" s="1"/>
  <c r="E335" i="10"/>
  <c r="H334" i="10"/>
  <c r="I334" i="10" s="1"/>
  <c r="E334" i="10"/>
  <c r="H333" i="10"/>
  <c r="I333" i="10" s="1"/>
  <c r="E333" i="10"/>
  <c r="H332" i="10"/>
  <c r="I332" i="10" s="1"/>
  <c r="E332" i="10"/>
  <c r="H331" i="10"/>
  <c r="I331" i="10" s="1"/>
  <c r="E331" i="10"/>
  <c r="H330" i="10"/>
  <c r="I330" i="10" s="1"/>
  <c r="E330" i="10"/>
  <c r="H329" i="10"/>
  <c r="I329" i="10" s="1"/>
  <c r="E329" i="10"/>
  <c r="H328" i="10"/>
  <c r="I328" i="10" s="1"/>
  <c r="E328" i="10"/>
  <c r="H327" i="10"/>
  <c r="I327" i="10" s="1"/>
  <c r="E327" i="10"/>
  <c r="H326" i="10"/>
  <c r="I326" i="10" s="1"/>
  <c r="E326" i="10"/>
  <c r="H325" i="10"/>
  <c r="I325" i="10" s="1"/>
  <c r="E325" i="10"/>
  <c r="H324" i="10"/>
  <c r="I324" i="10" s="1"/>
  <c r="E324" i="10"/>
  <c r="H323" i="10"/>
  <c r="I323" i="10" s="1"/>
  <c r="E323" i="10"/>
  <c r="H322" i="10"/>
  <c r="I322" i="10" s="1"/>
  <c r="E322" i="10"/>
  <c r="H321" i="10"/>
  <c r="I321" i="10" s="1"/>
  <c r="E321" i="10"/>
  <c r="H320" i="10"/>
  <c r="I320" i="10" s="1"/>
  <c r="E320" i="10"/>
  <c r="H319" i="10"/>
  <c r="I319" i="10" s="1"/>
  <c r="E319" i="10"/>
  <c r="H318" i="10"/>
  <c r="I318" i="10" s="1"/>
  <c r="E318" i="10"/>
  <c r="H317" i="10"/>
  <c r="I317" i="10" s="1"/>
  <c r="E317" i="10"/>
  <c r="H316" i="10"/>
  <c r="I316" i="10" s="1"/>
  <c r="E316" i="10"/>
  <c r="H315" i="10"/>
  <c r="I315" i="10" s="1"/>
  <c r="E315" i="10"/>
  <c r="H314" i="10"/>
  <c r="I314" i="10" s="1"/>
  <c r="E314" i="10"/>
  <c r="H313" i="10"/>
  <c r="I313" i="10" s="1"/>
  <c r="E313" i="10"/>
  <c r="H312" i="10"/>
  <c r="I312" i="10" s="1"/>
  <c r="E312" i="10"/>
  <c r="H311" i="10"/>
  <c r="I311" i="10" s="1"/>
  <c r="E311" i="10"/>
  <c r="H310" i="10"/>
  <c r="I310" i="10" s="1"/>
  <c r="E310" i="10"/>
  <c r="H309" i="10"/>
  <c r="I309" i="10" s="1"/>
  <c r="E309" i="10"/>
  <c r="H308" i="10"/>
  <c r="I308" i="10" s="1"/>
  <c r="E308" i="10"/>
  <c r="H307" i="10"/>
  <c r="I307" i="10" s="1"/>
  <c r="E307" i="10"/>
  <c r="H306" i="10"/>
  <c r="I306" i="10" s="1"/>
  <c r="E306" i="10"/>
  <c r="H305" i="10"/>
  <c r="I305" i="10" s="1"/>
  <c r="E305" i="10"/>
  <c r="H304" i="10"/>
  <c r="I304" i="10" s="1"/>
  <c r="E304" i="10"/>
  <c r="H303" i="10"/>
  <c r="I303" i="10" s="1"/>
  <c r="E303" i="10"/>
  <c r="H302" i="10"/>
  <c r="I302" i="10" s="1"/>
  <c r="E302" i="10"/>
  <c r="H301" i="10"/>
  <c r="I301" i="10" s="1"/>
  <c r="E301" i="10"/>
  <c r="H300" i="10"/>
  <c r="I300" i="10" s="1"/>
  <c r="E300" i="10"/>
  <c r="H299" i="10"/>
  <c r="I299" i="10" s="1"/>
  <c r="E299" i="10"/>
  <c r="H298" i="10"/>
  <c r="I298" i="10" s="1"/>
  <c r="E298" i="10"/>
  <c r="H297" i="10"/>
  <c r="I297" i="10" s="1"/>
  <c r="E297" i="10"/>
  <c r="H296" i="10"/>
  <c r="I296" i="10" s="1"/>
  <c r="E296" i="10"/>
  <c r="H295" i="10"/>
  <c r="I295" i="10" s="1"/>
  <c r="E295" i="10"/>
  <c r="H294" i="10"/>
  <c r="I294" i="10" s="1"/>
  <c r="E294" i="10"/>
  <c r="H293" i="10"/>
  <c r="I293" i="10" s="1"/>
  <c r="E293" i="10"/>
  <c r="H292" i="10"/>
  <c r="I292" i="10" s="1"/>
  <c r="E292" i="10"/>
  <c r="H291" i="10"/>
  <c r="I291" i="10" s="1"/>
  <c r="E291" i="10"/>
  <c r="H290" i="10"/>
  <c r="I290" i="10" s="1"/>
  <c r="E290" i="10"/>
  <c r="H289" i="10"/>
  <c r="I289" i="10" s="1"/>
  <c r="E289" i="10"/>
  <c r="H288" i="10"/>
  <c r="I288" i="10" s="1"/>
  <c r="E288" i="10"/>
  <c r="H287" i="10"/>
  <c r="I287" i="10" s="1"/>
  <c r="E287" i="10"/>
  <c r="H286" i="10"/>
  <c r="I286" i="10" s="1"/>
  <c r="E286" i="10"/>
  <c r="H285" i="10"/>
  <c r="I285" i="10" s="1"/>
  <c r="E285" i="10"/>
  <c r="H284" i="10"/>
  <c r="I284" i="10" s="1"/>
  <c r="E284" i="10"/>
  <c r="H283" i="10"/>
  <c r="I283" i="10" s="1"/>
  <c r="E283" i="10"/>
  <c r="H282" i="10"/>
  <c r="I282" i="10" s="1"/>
  <c r="E282" i="10"/>
  <c r="H281" i="10"/>
  <c r="I281" i="10" s="1"/>
  <c r="E281" i="10"/>
  <c r="H280" i="10"/>
  <c r="I280" i="10" s="1"/>
  <c r="E280" i="10"/>
  <c r="H279" i="10"/>
  <c r="I279" i="10" s="1"/>
  <c r="E279" i="10"/>
  <c r="H278" i="10"/>
  <c r="I278" i="10" s="1"/>
  <c r="E278" i="10"/>
  <c r="H277" i="10"/>
  <c r="I277" i="10" s="1"/>
  <c r="E277" i="10"/>
  <c r="H276" i="10"/>
  <c r="I276" i="10" s="1"/>
  <c r="E276" i="10"/>
  <c r="H275" i="10"/>
  <c r="I275" i="10" s="1"/>
  <c r="E275" i="10"/>
  <c r="H274" i="10"/>
  <c r="I274" i="10" s="1"/>
  <c r="E274" i="10"/>
  <c r="H273" i="10"/>
  <c r="I273" i="10" s="1"/>
  <c r="E273" i="10"/>
  <c r="H272" i="10"/>
  <c r="I272" i="10" s="1"/>
  <c r="E272" i="10"/>
  <c r="H271" i="10"/>
  <c r="I271" i="10" s="1"/>
  <c r="E271" i="10"/>
  <c r="H270" i="10"/>
  <c r="I270" i="10" s="1"/>
  <c r="E270" i="10"/>
  <c r="H269" i="10"/>
  <c r="I269" i="10" s="1"/>
  <c r="E269" i="10"/>
  <c r="H268" i="10"/>
  <c r="I268" i="10" s="1"/>
  <c r="E268" i="10"/>
  <c r="H267" i="10"/>
  <c r="I267" i="10" s="1"/>
  <c r="E267" i="10"/>
  <c r="H266" i="10"/>
  <c r="I266" i="10" s="1"/>
  <c r="E266" i="10"/>
  <c r="H265" i="10"/>
  <c r="I265" i="10" s="1"/>
  <c r="E265" i="10"/>
  <c r="H264" i="10"/>
  <c r="I264" i="10" s="1"/>
  <c r="E264" i="10"/>
  <c r="H263" i="10"/>
  <c r="I263" i="10" s="1"/>
  <c r="E263" i="10"/>
  <c r="H262" i="10"/>
  <c r="I262" i="10" s="1"/>
  <c r="E262" i="10"/>
  <c r="H261" i="10"/>
  <c r="I261" i="10" s="1"/>
  <c r="E261" i="10"/>
  <c r="H260" i="10"/>
  <c r="I260" i="10" s="1"/>
  <c r="E260" i="10"/>
  <c r="H259" i="10"/>
  <c r="I259" i="10" s="1"/>
  <c r="E259" i="10"/>
  <c r="H258" i="10"/>
  <c r="I258" i="10" s="1"/>
  <c r="E258" i="10"/>
  <c r="H257" i="10"/>
  <c r="I257" i="10" s="1"/>
  <c r="E257" i="10"/>
  <c r="H256" i="10"/>
  <c r="I256" i="10" s="1"/>
  <c r="E256" i="10"/>
  <c r="H255" i="10"/>
  <c r="I255" i="10" s="1"/>
  <c r="E255" i="10"/>
  <c r="H254" i="10"/>
  <c r="I254" i="10" s="1"/>
  <c r="E254" i="10"/>
  <c r="H253" i="10"/>
  <c r="I253" i="10" s="1"/>
  <c r="E253" i="10"/>
  <c r="H252" i="10"/>
  <c r="I252" i="10" s="1"/>
  <c r="E252" i="10"/>
  <c r="H251" i="10"/>
  <c r="I251" i="10" s="1"/>
  <c r="E251" i="10"/>
  <c r="H250" i="10"/>
  <c r="I250" i="10" s="1"/>
  <c r="E250" i="10"/>
  <c r="H249" i="10"/>
  <c r="I249" i="10" s="1"/>
  <c r="E249" i="10"/>
  <c r="H248" i="10"/>
  <c r="I248" i="10" s="1"/>
  <c r="E248" i="10"/>
  <c r="H247" i="10"/>
  <c r="I247" i="10" s="1"/>
  <c r="E247" i="10"/>
  <c r="H246" i="10"/>
  <c r="I246" i="10" s="1"/>
  <c r="E246" i="10"/>
  <c r="H245" i="10"/>
  <c r="I245" i="10" s="1"/>
  <c r="E245" i="10"/>
  <c r="H244" i="10"/>
  <c r="I244" i="10" s="1"/>
  <c r="E244" i="10"/>
  <c r="H243" i="10"/>
  <c r="I243" i="10" s="1"/>
  <c r="E243" i="10"/>
  <c r="H242" i="10"/>
  <c r="I242" i="10" s="1"/>
  <c r="E242" i="10"/>
  <c r="H241" i="10"/>
  <c r="I241" i="10" s="1"/>
  <c r="E241" i="10"/>
  <c r="H240" i="10"/>
  <c r="I240" i="10" s="1"/>
  <c r="E240" i="10"/>
  <c r="H239" i="10"/>
  <c r="I239" i="10" s="1"/>
  <c r="E239" i="10"/>
  <c r="H238" i="10"/>
  <c r="I238" i="10" s="1"/>
  <c r="E238" i="10"/>
  <c r="H237" i="10"/>
  <c r="I237" i="10" s="1"/>
  <c r="E237" i="10"/>
  <c r="H236" i="10"/>
  <c r="I236" i="10" s="1"/>
  <c r="E236" i="10"/>
  <c r="H235" i="10"/>
  <c r="I235" i="10" s="1"/>
  <c r="E235" i="10"/>
  <c r="H234" i="10"/>
  <c r="I234" i="10" s="1"/>
  <c r="E234" i="10"/>
  <c r="H233" i="10"/>
  <c r="I233" i="10" s="1"/>
  <c r="E233" i="10"/>
  <c r="H232" i="10"/>
  <c r="I232" i="10" s="1"/>
  <c r="E232" i="10"/>
  <c r="H231" i="10"/>
  <c r="I231" i="10" s="1"/>
  <c r="E231" i="10"/>
  <c r="H230" i="10"/>
  <c r="I230" i="10" s="1"/>
  <c r="E230" i="10"/>
  <c r="H229" i="10"/>
  <c r="I229" i="10" s="1"/>
  <c r="E229" i="10"/>
  <c r="H228" i="10"/>
  <c r="I228" i="10" s="1"/>
  <c r="E228" i="10"/>
  <c r="H227" i="10"/>
  <c r="I227" i="10" s="1"/>
  <c r="E227" i="10"/>
  <c r="H226" i="10"/>
  <c r="I226" i="10" s="1"/>
  <c r="E226" i="10"/>
  <c r="H225" i="10"/>
  <c r="I225" i="10" s="1"/>
  <c r="E225" i="10"/>
  <c r="H224" i="10"/>
  <c r="I224" i="10" s="1"/>
  <c r="E224" i="10"/>
  <c r="H223" i="10"/>
  <c r="I223" i="10" s="1"/>
  <c r="E223" i="10"/>
  <c r="H222" i="10"/>
  <c r="I222" i="10" s="1"/>
  <c r="E222" i="10"/>
  <c r="H221" i="10"/>
  <c r="I221" i="10" s="1"/>
  <c r="E221" i="10"/>
  <c r="H220" i="10"/>
  <c r="I220" i="10" s="1"/>
  <c r="E220" i="10"/>
  <c r="H219" i="10"/>
  <c r="I219" i="10" s="1"/>
  <c r="E219" i="10"/>
  <c r="H218" i="10"/>
  <c r="I218" i="10" s="1"/>
  <c r="E218" i="10"/>
  <c r="H217" i="10"/>
  <c r="I217" i="10" s="1"/>
  <c r="E217" i="10"/>
  <c r="H216" i="10"/>
  <c r="I216" i="10" s="1"/>
  <c r="E216" i="10"/>
  <c r="H215" i="10"/>
  <c r="I215" i="10" s="1"/>
  <c r="E215" i="10"/>
  <c r="H214" i="10"/>
  <c r="I214" i="10" s="1"/>
  <c r="E214" i="10"/>
  <c r="H213" i="10"/>
  <c r="I213" i="10" s="1"/>
  <c r="E213" i="10"/>
  <c r="H212" i="10"/>
  <c r="I212" i="10" s="1"/>
  <c r="E212" i="10"/>
  <c r="H211" i="10"/>
  <c r="I211" i="10" s="1"/>
  <c r="E211" i="10"/>
  <c r="H210" i="10"/>
  <c r="I210" i="10" s="1"/>
  <c r="E210" i="10"/>
  <c r="H209" i="10"/>
  <c r="I209" i="10" s="1"/>
  <c r="E209" i="10"/>
  <c r="H208" i="10"/>
  <c r="I208" i="10" s="1"/>
  <c r="E208" i="10"/>
  <c r="H207" i="10"/>
  <c r="I207" i="10" s="1"/>
  <c r="E207" i="10"/>
  <c r="H206" i="10"/>
  <c r="I206" i="10" s="1"/>
  <c r="E206" i="10"/>
  <c r="H205" i="10"/>
  <c r="I205" i="10" s="1"/>
  <c r="E205" i="10"/>
  <c r="H204" i="10"/>
  <c r="I204" i="10" s="1"/>
  <c r="E204" i="10"/>
  <c r="H203" i="10"/>
  <c r="I203" i="10" s="1"/>
  <c r="E203" i="10"/>
  <c r="H202" i="10"/>
  <c r="I202" i="10" s="1"/>
  <c r="E202" i="10"/>
  <c r="H201" i="10"/>
  <c r="I201" i="10" s="1"/>
  <c r="E201" i="10"/>
  <c r="H200" i="10"/>
  <c r="I200" i="10" s="1"/>
  <c r="E200" i="10"/>
  <c r="H199" i="10"/>
  <c r="I199" i="10" s="1"/>
  <c r="E199" i="10"/>
  <c r="H198" i="10"/>
  <c r="I198" i="10" s="1"/>
  <c r="E198" i="10"/>
  <c r="H197" i="10"/>
  <c r="I197" i="10" s="1"/>
  <c r="E197" i="10"/>
  <c r="H196" i="10"/>
  <c r="I196" i="10" s="1"/>
  <c r="E196" i="10"/>
  <c r="H195" i="10"/>
  <c r="I195" i="10" s="1"/>
  <c r="E195" i="10"/>
  <c r="H194" i="10"/>
  <c r="I194" i="10" s="1"/>
  <c r="E194" i="10"/>
  <c r="H193" i="10"/>
  <c r="I193" i="10" s="1"/>
  <c r="E193" i="10"/>
  <c r="H192" i="10"/>
  <c r="I192" i="10" s="1"/>
  <c r="E192" i="10"/>
  <c r="H191" i="10"/>
  <c r="I191" i="10" s="1"/>
  <c r="E191" i="10"/>
  <c r="H190" i="10"/>
  <c r="I190" i="10" s="1"/>
  <c r="E190" i="10"/>
  <c r="H189" i="10"/>
  <c r="I189" i="10" s="1"/>
  <c r="E189" i="10"/>
  <c r="H188" i="10"/>
  <c r="I188" i="10" s="1"/>
  <c r="E188" i="10"/>
  <c r="H187" i="10"/>
  <c r="I187" i="10" s="1"/>
  <c r="E187" i="10"/>
  <c r="H186" i="10"/>
  <c r="I186" i="10" s="1"/>
  <c r="E186" i="10"/>
  <c r="H185" i="10"/>
  <c r="I185" i="10" s="1"/>
  <c r="E185" i="10"/>
  <c r="H184" i="10"/>
  <c r="I184" i="10" s="1"/>
  <c r="E184" i="10"/>
  <c r="H183" i="10"/>
  <c r="I183" i="10" s="1"/>
  <c r="E183" i="10"/>
  <c r="H182" i="10"/>
  <c r="I182" i="10" s="1"/>
  <c r="E182" i="10"/>
  <c r="H181" i="10"/>
  <c r="I181" i="10" s="1"/>
  <c r="E181" i="10"/>
  <c r="H180" i="10"/>
  <c r="I180" i="10" s="1"/>
  <c r="E180" i="10"/>
  <c r="H179" i="10"/>
  <c r="I179" i="10" s="1"/>
  <c r="E179" i="10"/>
  <c r="H178" i="10"/>
  <c r="I178" i="10" s="1"/>
  <c r="E178" i="10"/>
  <c r="H177" i="10"/>
  <c r="I177" i="10" s="1"/>
  <c r="E177" i="10"/>
  <c r="H176" i="10"/>
  <c r="I176" i="10" s="1"/>
  <c r="E176" i="10"/>
  <c r="H175" i="10"/>
  <c r="I175" i="10" s="1"/>
  <c r="E175" i="10"/>
  <c r="H174" i="10"/>
  <c r="I174" i="10" s="1"/>
  <c r="E174" i="10"/>
  <c r="H173" i="10"/>
  <c r="I173" i="10" s="1"/>
  <c r="E173" i="10"/>
  <c r="H172" i="10"/>
  <c r="I172" i="10" s="1"/>
  <c r="E172" i="10"/>
  <c r="H171" i="10"/>
  <c r="I171" i="10" s="1"/>
  <c r="E171" i="10"/>
  <c r="H170" i="10"/>
  <c r="I170" i="10" s="1"/>
  <c r="E170" i="10"/>
  <c r="H169" i="10"/>
  <c r="I169" i="10" s="1"/>
  <c r="E169" i="10"/>
  <c r="H168" i="10"/>
  <c r="I168" i="10" s="1"/>
  <c r="E168" i="10"/>
  <c r="H167" i="10"/>
  <c r="I167" i="10" s="1"/>
  <c r="E167" i="10"/>
  <c r="H166" i="10"/>
  <c r="I166" i="10" s="1"/>
  <c r="E166" i="10"/>
  <c r="H165" i="10"/>
  <c r="I165" i="10" s="1"/>
  <c r="E165" i="10"/>
  <c r="H164" i="10"/>
  <c r="I164" i="10" s="1"/>
  <c r="E164" i="10"/>
  <c r="H163" i="10"/>
  <c r="I163" i="10" s="1"/>
  <c r="E163" i="10"/>
  <c r="H162" i="10"/>
  <c r="I162" i="10" s="1"/>
  <c r="E162" i="10"/>
  <c r="H161" i="10"/>
  <c r="I161" i="10" s="1"/>
  <c r="E161" i="10"/>
  <c r="H160" i="10"/>
  <c r="I160" i="10" s="1"/>
  <c r="E160" i="10"/>
  <c r="H159" i="10"/>
  <c r="I159" i="10" s="1"/>
  <c r="E159" i="10"/>
  <c r="H158" i="10"/>
  <c r="I158" i="10" s="1"/>
  <c r="E158" i="10"/>
  <c r="H157" i="10"/>
  <c r="I157" i="10" s="1"/>
  <c r="E157" i="10"/>
  <c r="H156" i="10"/>
  <c r="I156" i="10" s="1"/>
  <c r="E156" i="10"/>
  <c r="H155" i="10"/>
  <c r="I155" i="10" s="1"/>
  <c r="E155" i="10"/>
  <c r="H154" i="10"/>
  <c r="I154" i="10" s="1"/>
  <c r="E154" i="10"/>
  <c r="H153" i="10"/>
  <c r="I153" i="10" s="1"/>
  <c r="E153" i="10"/>
  <c r="H152" i="10"/>
  <c r="I152" i="10" s="1"/>
  <c r="E152" i="10"/>
  <c r="H151" i="10"/>
  <c r="I151" i="10" s="1"/>
  <c r="E151" i="10"/>
  <c r="H150" i="10"/>
  <c r="I150" i="10" s="1"/>
  <c r="E150" i="10"/>
  <c r="H149" i="10"/>
  <c r="I149" i="10" s="1"/>
  <c r="E149" i="10"/>
  <c r="H148" i="10"/>
  <c r="I148" i="10" s="1"/>
  <c r="E148" i="10"/>
  <c r="H147" i="10"/>
  <c r="I147" i="10" s="1"/>
  <c r="E147" i="10"/>
  <c r="H146" i="10"/>
  <c r="I146" i="10" s="1"/>
  <c r="E146" i="10"/>
  <c r="H145" i="10"/>
  <c r="I145" i="10" s="1"/>
  <c r="E145" i="10"/>
  <c r="H144" i="10"/>
  <c r="I144" i="10" s="1"/>
  <c r="E144" i="10"/>
  <c r="H143" i="10"/>
  <c r="I143" i="10" s="1"/>
  <c r="E143" i="10"/>
  <c r="H142" i="10"/>
  <c r="I142" i="10" s="1"/>
  <c r="E142" i="10"/>
  <c r="H141" i="10"/>
  <c r="I141" i="10" s="1"/>
  <c r="E141" i="10"/>
  <c r="H140" i="10"/>
  <c r="I140" i="10" s="1"/>
  <c r="E140" i="10"/>
  <c r="H139" i="10"/>
  <c r="I139" i="10" s="1"/>
  <c r="E139" i="10"/>
  <c r="H138" i="10"/>
  <c r="I138" i="10" s="1"/>
  <c r="E138" i="10"/>
  <c r="H137" i="10"/>
  <c r="I137" i="10" s="1"/>
  <c r="E137" i="10"/>
  <c r="H136" i="10"/>
  <c r="I136" i="10" s="1"/>
  <c r="E136" i="10"/>
  <c r="H135" i="10"/>
  <c r="I135" i="10" s="1"/>
  <c r="E135" i="10"/>
  <c r="H134" i="10"/>
  <c r="I134" i="10" s="1"/>
  <c r="E134" i="10"/>
  <c r="H133" i="10"/>
  <c r="I133" i="10" s="1"/>
  <c r="E133" i="10"/>
  <c r="H132" i="10"/>
  <c r="I132" i="10" s="1"/>
  <c r="E132" i="10"/>
  <c r="H131" i="10"/>
  <c r="I131" i="10" s="1"/>
  <c r="E131" i="10"/>
  <c r="H130" i="10"/>
  <c r="I130" i="10" s="1"/>
  <c r="E130" i="10"/>
  <c r="H129" i="10"/>
  <c r="I129" i="10" s="1"/>
  <c r="E129" i="10"/>
  <c r="H128" i="10"/>
  <c r="I128" i="10" s="1"/>
  <c r="E128" i="10"/>
  <c r="H127" i="10"/>
  <c r="I127" i="10" s="1"/>
  <c r="E127" i="10"/>
  <c r="H126" i="10"/>
  <c r="I126" i="10" s="1"/>
  <c r="E126" i="10"/>
  <c r="H125" i="10"/>
  <c r="I125" i="10" s="1"/>
  <c r="E125" i="10"/>
  <c r="H124" i="10"/>
  <c r="I124" i="10" s="1"/>
  <c r="E124" i="10"/>
  <c r="H123" i="10"/>
  <c r="I123" i="10" s="1"/>
  <c r="E123" i="10"/>
  <c r="H122" i="10"/>
  <c r="I122" i="10" s="1"/>
  <c r="E122" i="10"/>
  <c r="H121" i="10"/>
  <c r="I121" i="10" s="1"/>
  <c r="E121" i="10"/>
  <c r="H120" i="10"/>
  <c r="I120" i="10" s="1"/>
  <c r="E120" i="10"/>
  <c r="H119" i="10"/>
  <c r="I119" i="10" s="1"/>
  <c r="E119" i="10"/>
  <c r="H118" i="10"/>
  <c r="I118" i="10" s="1"/>
  <c r="E118" i="10"/>
  <c r="H117" i="10"/>
  <c r="I117" i="10" s="1"/>
  <c r="E117" i="10"/>
  <c r="H116" i="10"/>
  <c r="I116" i="10" s="1"/>
  <c r="E116" i="10"/>
  <c r="H115" i="10"/>
  <c r="I115" i="10" s="1"/>
  <c r="E115" i="10"/>
  <c r="H114" i="10"/>
  <c r="I114" i="10" s="1"/>
  <c r="E114" i="10"/>
  <c r="H113" i="10"/>
  <c r="I113" i="10" s="1"/>
  <c r="E113" i="10"/>
  <c r="H112" i="10"/>
  <c r="I112" i="10" s="1"/>
  <c r="E112" i="10"/>
  <c r="H111" i="10"/>
  <c r="I111" i="10" s="1"/>
  <c r="E111" i="10"/>
  <c r="H110" i="10"/>
  <c r="I110" i="10" s="1"/>
  <c r="E110" i="10"/>
  <c r="H109" i="10"/>
  <c r="I109" i="10" s="1"/>
  <c r="E109" i="10"/>
  <c r="H108" i="10"/>
  <c r="I108" i="10" s="1"/>
  <c r="E108" i="10"/>
  <c r="H107" i="10"/>
  <c r="I107" i="10" s="1"/>
  <c r="E107" i="10"/>
  <c r="H106" i="10"/>
  <c r="I106" i="10" s="1"/>
  <c r="E106" i="10"/>
  <c r="H105" i="10"/>
  <c r="I105" i="10" s="1"/>
  <c r="E105" i="10"/>
  <c r="H104" i="10"/>
  <c r="I104" i="10" s="1"/>
  <c r="E104" i="10"/>
  <c r="H103" i="10"/>
  <c r="I103" i="10" s="1"/>
  <c r="E103" i="10"/>
  <c r="H102" i="10"/>
  <c r="I102" i="10" s="1"/>
  <c r="E102" i="10"/>
  <c r="H101" i="10"/>
  <c r="I101" i="10" s="1"/>
  <c r="E101" i="10"/>
  <c r="H100" i="10"/>
  <c r="I100" i="10" s="1"/>
  <c r="E100" i="10"/>
  <c r="H99" i="10"/>
  <c r="I99" i="10" s="1"/>
  <c r="E99" i="10"/>
  <c r="H98" i="10"/>
  <c r="I98" i="10" s="1"/>
  <c r="E98" i="10"/>
  <c r="H97" i="10"/>
  <c r="I97" i="10" s="1"/>
  <c r="E97" i="10"/>
  <c r="H96" i="10"/>
  <c r="I96" i="10" s="1"/>
  <c r="E96" i="10"/>
  <c r="H95" i="10"/>
  <c r="I95" i="10" s="1"/>
  <c r="E95" i="10"/>
  <c r="H94" i="10"/>
  <c r="I94" i="10" s="1"/>
  <c r="E94" i="10"/>
  <c r="H93" i="10"/>
  <c r="I93" i="10" s="1"/>
  <c r="E93" i="10"/>
  <c r="H92" i="10"/>
  <c r="I92" i="10" s="1"/>
  <c r="E92" i="10"/>
  <c r="H91" i="10"/>
  <c r="I91" i="10" s="1"/>
  <c r="E91" i="10"/>
  <c r="H90" i="10"/>
  <c r="I90" i="10" s="1"/>
  <c r="E90" i="10"/>
  <c r="H89" i="10"/>
  <c r="I89" i="10" s="1"/>
  <c r="E89" i="10"/>
  <c r="H88" i="10"/>
  <c r="I88" i="10" s="1"/>
  <c r="E88" i="10"/>
  <c r="H87" i="10"/>
  <c r="I87" i="10" s="1"/>
  <c r="E87" i="10"/>
  <c r="H86" i="10"/>
  <c r="I86" i="10" s="1"/>
  <c r="E86" i="10"/>
  <c r="H85" i="10"/>
  <c r="I85" i="10" s="1"/>
  <c r="E85" i="10"/>
  <c r="H84" i="10"/>
  <c r="I84" i="10" s="1"/>
  <c r="E84" i="10"/>
  <c r="H83" i="10"/>
  <c r="I83" i="10" s="1"/>
  <c r="E83" i="10"/>
  <c r="H82" i="10"/>
  <c r="I82" i="10" s="1"/>
  <c r="E82" i="10"/>
  <c r="H81" i="10"/>
  <c r="I81" i="10" s="1"/>
  <c r="E81" i="10"/>
  <c r="H80" i="10"/>
  <c r="I80" i="10" s="1"/>
  <c r="E80" i="10"/>
  <c r="H79" i="10"/>
  <c r="I79" i="10" s="1"/>
  <c r="E79" i="10"/>
  <c r="H78" i="10"/>
  <c r="I78" i="10" s="1"/>
  <c r="E78" i="10"/>
  <c r="H77" i="10"/>
  <c r="I77" i="10" s="1"/>
  <c r="E77" i="10"/>
  <c r="H76" i="10"/>
  <c r="I76" i="10" s="1"/>
  <c r="E76" i="10"/>
  <c r="H75" i="10"/>
  <c r="I75" i="10" s="1"/>
  <c r="E75" i="10"/>
  <c r="H74" i="10"/>
  <c r="I74" i="10" s="1"/>
  <c r="E74" i="10"/>
  <c r="H73" i="10"/>
  <c r="I73" i="10" s="1"/>
  <c r="E73" i="10"/>
  <c r="H72" i="10"/>
  <c r="I72" i="10" s="1"/>
  <c r="E72" i="10"/>
  <c r="H71" i="10"/>
  <c r="I71" i="10" s="1"/>
  <c r="E71" i="10"/>
  <c r="H70" i="10"/>
  <c r="I70" i="10" s="1"/>
  <c r="E70" i="10"/>
  <c r="H69" i="10"/>
  <c r="I69" i="10" s="1"/>
  <c r="E69" i="10"/>
  <c r="H68" i="10"/>
  <c r="I68" i="10" s="1"/>
  <c r="E68" i="10"/>
  <c r="H67" i="10"/>
  <c r="I67" i="10" s="1"/>
  <c r="E67" i="10"/>
  <c r="H66" i="10"/>
  <c r="I66" i="10" s="1"/>
  <c r="E66" i="10"/>
  <c r="H65" i="10"/>
  <c r="I65" i="10" s="1"/>
  <c r="E65" i="10"/>
  <c r="H64" i="10"/>
  <c r="I64" i="10" s="1"/>
  <c r="E64" i="10"/>
  <c r="H63" i="10"/>
  <c r="I63" i="10" s="1"/>
  <c r="E63" i="10"/>
  <c r="H62" i="10"/>
  <c r="I62" i="10" s="1"/>
  <c r="E62" i="10"/>
  <c r="H61" i="10"/>
  <c r="I61" i="10" s="1"/>
  <c r="E61" i="10"/>
  <c r="H60" i="10"/>
  <c r="I60" i="10" s="1"/>
  <c r="E60" i="10"/>
  <c r="H59" i="10"/>
  <c r="I59" i="10" s="1"/>
  <c r="E59" i="10"/>
  <c r="H58" i="10"/>
  <c r="I58" i="10" s="1"/>
  <c r="E58" i="10"/>
  <c r="H57" i="10"/>
  <c r="I57" i="10" s="1"/>
  <c r="E57" i="10"/>
  <c r="H56" i="10"/>
  <c r="I56" i="10" s="1"/>
  <c r="E56" i="10"/>
  <c r="H55" i="10"/>
  <c r="I55" i="10" s="1"/>
  <c r="E55" i="10"/>
  <c r="H54" i="10"/>
  <c r="I54" i="10" s="1"/>
  <c r="E54" i="10"/>
  <c r="H53" i="10"/>
  <c r="I53" i="10" s="1"/>
  <c r="E53" i="10"/>
  <c r="H52" i="10"/>
  <c r="I52" i="10" s="1"/>
  <c r="E52" i="10"/>
  <c r="H51" i="10"/>
  <c r="I51" i="10" s="1"/>
  <c r="E51" i="10"/>
  <c r="H50" i="10"/>
  <c r="I50" i="10" s="1"/>
  <c r="E50" i="10"/>
  <c r="H49" i="10"/>
  <c r="I49" i="10" s="1"/>
  <c r="E49" i="10"/>
  <c r="H48" i="10"/>
  <c r="I48" i="10" s="1"/>
  <c r="E48" i="10"/>
  <c r="H47" i="10"/>
  <c r="I47" i="10" s="1"/>
  <c r="E47" i="10"/>
  <c r="H46" i="10"/>
  <c r="I46" i="10" s="1"/>
  <c r="E46" i="10"/>
  <c r="H45" i="10"/>
  <c r="I45" i="10" s="1"/>
  <c r="E45" i="10"/>
  <c r="H44" i="10"/>
  <c r="I44" i="10" s="1"/>
  <c r="E44" i="10"/>
  <c r="H43" i="10"/>
  <c r="I43" i="10" s="1"/>
  <c r="E43" i="10"/>
  <c r="H42" i="10"/>
  <c r="I42" i="10" s="1"/>
  <c r="E42" i="10"/>
  <c r="H41" i="10"/>
  <c r="I41" i="10" s="1"/>
  <c r="E41" i="10"/>
  <c r="H40" i="10"/>
  <c r="I40" i="10" s="1"/>
  <c r="E40" i="10"/>
  <c r="H39" i="10"/>
  <c r="I39" i="10" s="1"/>
  <c r="E39" i="10"/>
  <c r="H38" i="10"/>
  <c r="I38" i="10" s="1"/>
  <c r="E38" i="10"/>
  <c r="H37" i="10"/>
  <c r="I37" i="10" s="1"/>
  <c r="E37" i="10"/>
  <c r="H36" i="10"/>
  <c r="I36" i="10" s="1"/>
  <c r="E36" i="10"/>
  <c r="H35" i="10"/>
  <c r="I35" i="10" s="1"/>
  <c r="E35" i="10"/>
  <c r="H34" i="10"/>
  <c r="I34" i="10" s="1"/>
  <c r="E34" i="10"/>
  <c r="H33" i="10"/>
  <c r="I33" i="10" s="1"/>
  <c r="E33" i="10"/>
  <c r="H32" i="10"/>
  <c r="I32" i="10" s="1"/>
  <c r="E32" i="10"/>
  <c r="H31" i="10"/>
  <c r="I31" i="10" s="1"/>
  <c r="E31" i="10"/>
  <c r="H30" i="10"/>
  <c r="I30" i="10" s="1"/>
  <c r="E30" i="10"/>
  <c r="R29" i="10"/>
  <c r="H29" i="10"/>
  <c r="I29" i="10" s="1"/>
  <c r="E29" i="10"/>
  <c r="H28" i="10"/>
  <c r="I28" i="10" s="1"/>
  <c r="E28" i="10"/>
  <c r="Y27" i="10"/>
  <c r="H27" i="10"/>
  <c r="I27" i="10" s="1"/>
  <c r="E27" i="10"/>
  <c r="H26" i="10"/>
  <c r="I26" i="10" s="1"/>
  <c r="E26" i="10"/>
  <c r="W25" i="10"/>
  <c r="H25" i="10"/>
  <c r="I25" i="10" s="1"/>
  <c r="E25" i="10"/>
  <c r="V24" i="10"/>
  <c r="H24" i="10"/>
  <c r="I24" i="10" s="1"/>
  <c r="E24" i="10"/>
  <c r="H23" i="10"/>
  <c r="I23" i="10" s="1"/>
  <c r="E23" i="10"/>
  <c r="H22" i="10"/>
  <c r="I22" i="10" s="1"/>
  <c r="E22" i="10"/>
  <c r="H21" i="10"/>
  <c r="I21" i="10" s="1"/>
  <c r="E21" i="10"/>
  <c r="H20" i="10"/>
  <c r="I20" i="10" s="1"/>
  <c r="E20" i="10"/>
  <c r="H19" i="10"/>
  <c r="I19" i="10" s="1"/>
  <c r="E19" i="10"/>
  <c r="E12" i="10"/>
  <c r="B12" i="10"/>
  <c r="B11" i="10"/>
  <c r="AA9" i="10"/>
  <c r="Z9" i="10"/>
  <c r="T9" i="10"/>
  <c r="L9" i="10"/>
  <c r="E8" i="10"/>
  <c r="AA5" i="10"/>
  <c r="Z5" i="10"/>
  <c r="V5" i="10"/>
  <c r="U5" i="10"/>
  <c r="T5" i="10"/>
  <c r="S5" i="10"/>
  <c r="N3" i="10"/>
  <c r="L3" i="10"/>
  <c r="O3" i="10" s="1"/>
  <c r="K3" i="10"/>
  <c r="E3" i="10"/>
  <c r="W24" i="10" s="1"/>
  <c r="D3" i="10"/>
  <c r="AD4" i="3"/>
  <c r="B12" i="5" l="1"/>
  <c r="I13" i="5"/>
  <c r="E4" i="5"/>
  <c r="W28" i="11"/>
  <c r="W29" i="11" s="1"/>
  <c r="E11" i="10"/>
  <c r="G312" i="10" s="1"/>
  <c r="G40" i="10"/>
  <c r="G131" i="10"/>
  <c r="B14" i="10"/>
  <c r="G149" i="10"/>
  <c r="G60" i="10"/>
  <c r="G242" i="10"/>
  <c r="H12" i="5"/>
  <c r="G461" i="11"/>
  <c r="G441" i="11"/>
  <c r="G421" i="11"/>
  <c r="G401" i="11"/>
  <c r="G381" i="11"/>
  <c r="G361" i="11"/>
  <c r="G341" i="11"/>
  <c r="G321" i="11"/>
  <c r="G301" i="11"/>
  <c r="G281" i="11"/>
  <c r="G261" i="11"/>
  <c r="G241" i="11"/>
  <c r="G221" i="11"/>
  <c r="G201" i="11"/>
  <c r="G181" i="11"/>
  <c r="G161" i="11"/>
  <c r="G141" i="11"/>
  <c r="G457" i="11"/>
  <c r="G466" i="11"/>
  <c r="G463" i="11"/>
  <c r="G442" i="11"/>
  <c r="G439" i="11"/>
  <c r="G362" i="11"/>
  <c r="G359" i="11"/>
  <c r="G282" i="11"/>
  <c r="G279" i="11"/>
  <c r="G202" i="11"/>
  <c r="G199" i="11"/>
  <c r="G128" i="11"/>
  <c r="G108" i="11"/>
  <c r="G88" i="11"/>
  <c r="G68" i="11"/>
  <c r="G465" i="11"/>
  <c r="G462" i="11"/>
  <c r="G459" i="11"/>
  <c r="G456" i="11"/>
  <c r="G453" i="11"/>
  <c r="G450" i="11"/>
  <c r="G447" i="11"/>
  <c r="G444" i="11"/>
  <c r="G409" i="11"/>
  <c r="G387" i="11"/>
  <c r="G320" i="11"/>
  <c r="G317" i="11"/>
  <c r="G247" i="11"/>
  <c r="G225" i="11"/>
  <c r="G222" i="11"/>
  <c r="G216" i="11"/>
  <c r="G213" i="11"/>
  <c r="G210" i="11"/>
  <c r="G207" i="11"/>
  <c r="G204" i="11"/>
  <c r="G183" i="11"/>
  <c r="G177" i="11"/>
  <c r="G152" i="11"/>
  <c r="G104" i="11"/>
  <c r="G101" i="11"/>
  <c r="G98" i="11"/>
  <c r="G95" i="11"/>
  <c r="G92" i="11"/>
  <c r="G48" i="11"/>
  <c r="G440" i="11"/>
  <c r="G437" i="11"/>
  <c r="G434" i="11"/>
  <c r="G431" i="11"/>
  <c r="G428" i="11"/>
  <c r="G425" i="11"/>
  <c r="G422" i="11"/>
  <c r="G390" i="11"/>
  <c r="G326" i="11"/>
  <c r="G323" i="11"/>
  <c r="G250" i="11"/>
  <c r="G228" i="11"/>
  <c r="G155" i="11"/>
  <c r="G89" i="11"/>
  <c r="G86" i="11"/>
  <c r="G45" i="11"/>
  <c r="G449" i="11"/>
  <c r="G399" i="11"/>
  <c r="G396" i="11"/>
  <c r="G332" i="11"/>
  <c r="G304" i="11"/>
  <c r="G283" i="11"/>
  <c r="G262" i="11"/>
  <c r="G256" i="11"/>
  <c r="G234" i="11"/>
  <c r="G164" i="11"/>
  <c r="G139" i="11"/>
  <c r="G468" i="11"/>
  <c r="G458" i="11"/>
  <c r="G389" i="11"/>
  <c r="G319" i="11"/>
  <c r="G316" i="11"/>
  <c r="G252" i="11"/>
  <c r="G224" i="11"/>
  <c r="G203" i="11"/>
  <c r="G182" i="11"/>
  <c r="G176" i="11"/>
  <c r="G154" i="11"/>
  <c r="G103" i="11"/>
  <c r="G100" i="11"/>
  <c r="G97" i="11"/>
  <c r="G94" i="11"/>
  <c r="G91" i="11"/>
  <c r="G454" i="11"/>
  <c r="G405" i="11"/>
  <c r="G347" i="11"/>
  <c r="G329" i="11"/>
  <c r="G315" i="11"/>
  <c r="G300" i="11"/>
  <c r="G193" i="11"/>
  <c r="G165" i="11"/>
  <c r="G158" i="11"/>
  <c r="G119" i="11"/>
  <c r="G99" i="11"/>
  <c r="G61" i="11"/>
  <c r="G39" i="11"/>
  <c r="G22" i="11"/>
  <c r="G469" i="11"/>
  <c r="G433" i="11"/>
  <c r="G423" i="11"/>
  <c r="G376" i="11"/>
  <c r="G354" i="11"/>
  <c r="G333" i="11"/>
  <c r="G322" i="11"/>
  <c r="G284" i="11"/>
  <c r="G255" i="11"/>
  <c r="G140" i="11"/>
  <c r="G83" i="11"/>
  <c r="G80" i="11"/>
  <c r="G77" i="11"/>
  <c r="G74" i="11"/>
  <c r="G71" i="11"/>
  <c r="G51" i="11"/>
  <c r="G42" i="11"/>
  <c r="G443" i="11"/>
  <c r="G416" i="11"/>
  <c r="G412" i="11"/>
  <c r="G287" i="11"/>
  <c r="G277" i="11"/>
  <c r="G274" i="11"/>
  <c r="G271" i="11"/>
  <c r="G268" i="11"/>
  <c r="G265" i="11"/>
  <c r="G230" i="11"/>
  <c r="G223" i="11"/>
  <c r="G206" i="11"/>
  <c r="G196" i="11"/>
  <c r="G186" i="11"/>
  <c r="G179" i="11"/>
  <c r="G172" i="11"/>
  <c r="G147" i="11"/>
  <c r="G136" i="11"/>
  <c r="G129" i="11"/>
  <c r="G115" i="11"/>
  <c r="G102" i="11"/>
  <c r="G54" i="11"/>
  <c r="G27" i="11"/>
  <c r="G446" i="11"/>
  <c r="G436" i="11"/>
  <c r="G426" i="11"/>
  <c r="G383" i="11"/>
  <c r="G372" i="11"/>
  <c r="G368" i="11"/>
  <c r="G350" i="11"/>
  <c r="G343" i="11"/>
  <c r="G325" i="11"/>
  <c r="G311" i="11"/>
  <c r="G307" i="11"/>
  <c r="G290" i="11"/>
  <c r="G280" i="11"/>
  <c r="G248" i="11"/>
  <c r="G237" i="11"/>
  <c r="G122" i="11"/>
  <c r="G64" i="11"/>
  <c r="G419" i="11"/>
  <c r="G408" i="11"/>
  <c r="G397" i="11"/>
  <c r="G379" i="11"/>
  <c r="G357" i="11"/>
  <c r="G336" i="11"/>
  <c r="G318" i="11"/>
  <c r="G303" i="11"/>
  <c r="G293" i="11"/>
  <c r="G233" i="11"/>
  <c r="G209" i="11"/>
  <c r="G189" i="11"/>
  <c r="G168" i="11"/>
  <c r="G132" i="11"/>
  <c r="G105" i="11"/>
  <c r="G67" i="11"/>
  <c r="G57" i="11"/>
  <c r="G464" i="11"/>
  <c r="G429" i="11"/>
  <c r="G386" i="11"/>
  <c r="G364" i="11"/>
  <c r="G346" i="11"/>
  <c r="G258" i="11"/>
  <c r="G226" i="11"/>
  <c r="G219" i="11"/>
  <c r="G175" i="11"/>
  <c r="G143" i="11"/>
  <c r="G118" i="11"/>
  <c r="G111" i="11"/>
  <c r="G415" i="11"/>
  <c r="G404" i="11"/>
  <c r="G393" i="11"/>
  <c r="G353" i="11"/>
  <c r="G339" i="11"/>
  <c r="G328" i="11"/>
  <c r="G314" i="11"/>
  <c r="G299" i="11"/>
  <c r="G296" i="11"/>
  <c r="G251" i="11"/>
  <c r="G244" i="11"/>
  <c r="G240" i="11"/>
  <c r="G212" i="11"/>
  <c r="G192" i="11"/>
  <c r="G160" i="11"/>
  <c r="G157" i="11"/>
  <c r="G150" i="11"/>
  <c r="G125" i="11"/>
  <c r="G411" i="11"/>
  <c r="G400" i="11"/>
  <c r="G360" i="11"/>
  <c r="G349" i="11"/>
  <c r="G335" i="11"/>
  <c r="G306" i="11"/>
  <c r="G286" i="11"/>
  <c r="G254" i="11"/>
  <c r="G229" i="11"/>
  <c r="G215" i="11"/>
  <c r="G195" i="11"/>
  <c r="G432" i="11"/>
  <c r="G424" i="11"/>
  <c r="G367" i="11"/>
  <c r="G334" i="11"/>
  <c r="G295" i="11"/>
  <c r="G291" i="11"/>
  <c r="G267" i="11"/>
  <c r="G208" i="11"/>
  <c r="G82" i="11"/>
  <c r="G47" i="11"/>
  <c r="G344" i="11"/>
  <c r="G305" i="11"/>
  <c r="G259" i="11"/>
  <c r="G217" i="11"/>
  <c r="G173" i="11"/>
  <c r="G114" i="11"/>
  <c r="G75" i="11"/>
  <c r="G32" i="11"/>
  <c r="G26" i="11"/>
  <c r="G23" i="11"/>
  <c r="G410" i="11"/>
  <c r="G371" i="11"/>
  <c r="G324" i="11"/>
  <c r="G278" i="11"/>
  <c r="G249" i="11"/>
  <c r="G239" i="11"/>
  <c r="G235" i="11"/>
  <c r="G190" i="11"/>
  <c r="G127" i="11"/>
  <c r="G123" i="11"/>
  <c r="G110" i="11"/>
  <c r="G63" i="11"/>
  <c r="G40" i="11"/>
  <c r="G36" i="11"/>
  <c r="G29" i="11"/>
  <c r="G20" i="11"/>
  <c r="G448" i="11"/>
  <c r="G414" i="11"/>
  <c r="G348" i="11"/>
  <c r="G338" i="11"/>
  <c r="G263" i="11"/>
  <c r="G194" i="11"/>
  <c r="G185" i="11"/>
  <c r="G167" i="11"/>
  <c r="G149" i="11"/>
  <c r="G106" i="11"/>
  <c r="G50" i="11"/>
  <c r="G394" i="11"/>
  <c r="G385" i="11"/>
  <c r="G352" i="11"/>
  <c r="G309" i="11"/>
  <c r="G270" i="11"/>
  <c r="G243" i="11"/>
  <c r="G135" i="11"/>
  <c r="G131" i="11"/>
  <c r="G93" i="11"/>
  <c r="G85" i="11"/>
  <c r="G78" i="11"/>
  <c r="G58" i="11"/>
  <c r="G43" i="11"/>
  <c r="G435" i="11"/>
  <c r="G418" i="11"/>
  <c r="G198" i="11"/>
  <c r="G153" i="11"/>
  <c r="G144" i="11"/>
  <c r="G35" i="11"/>
  <c r="G452" i="11"/>
  <c r="G427" i="11"/>
  <c r="G375" i="11"/>
  <c r="G366" i="11"/>
  <c r="G356" i="11"/>
  <c r="G294" i="11"/>
  <c r="G266" i="11"/>
  <c r="G220" i="11"/>
  <c r="G162" i="11"/>
  <c r="G62" i="11"/>
  <c r="G467" i="11"/>
  <c r="G380" i="11"/>
  <c r="G313" i="11"/>
  <c r="G253" i="11"/>
  <c r="G211" i="11"/>
  <c r="G166" i="11"/>
  <c r="G148" i="11"/>
  <c r="G113" i="11"/>
  <c r="G218" i="11"/>
  <c r="G159" i="11"/>
  <c r="G142" i="11"/>
  <c r="G90" i="11"/>
  <c r="G81" i="11"/>
  <c r="G52" i="11"/>
  <c r="G38" i="11"/>
  <c r="G370" i="11"/>
  <c r="G391" i="11"/>
  <c r="G351" i="11"/>
  <c r="G340" i="11"/>
  <c r="G298" i="11"/>
  <c r="G246" i="11"/>
  <c r="G187" i="11"/>
  <c r="G170" i="11"/>
  <c r="G126" i="11"/>
  <c r="G116" i="11"/>
  <c r="G56" i="11"/>
  <c r="G308" i="11"/>
  <c r="G227" i="11"/>
  <c r="G59" i="11"/>
  <c r="G19" i="11"/>
  <c r="M19" i="11" s="1"/>
  <c r="G382" i="11"/>
  <c r="G289" i="11"/>
  <c r="G260" i="11"/>
  <c r="G178" i="11"/>
  <c r="G53" i="11"/>
  <c r="G398" i="11"/>
  <c r="G392" i="11"/>
  <c r="G358" i="11"/>
  <c r="G330" i="11"/>
  <c r="G242" i="11"/>
  <c r="G138" i="11"/>
  <c r="G117" i="11"/>
  <c r="G112" i="11"/>
  <c r="G69" i="11"/>
  <c r="G214" i="11"/>
  <c r="G96" i="11"/>
  <c r="G374" i="11"/>
  <c r="G369" i="11"/>
  <c r="G273" i="11"/>
  <c r="G133" i="11"/>
  <c r="G121" i="11"/>
  <c r="E4" i="11"/>
  <c r="E13" i="11" s="1"/>
  <c r="G403" i="11"/>
  <c r="G34" i="11"/>
  <c r="G420" i="11"/>
  <c r="G310" i="11"/>
  <c r="G292" i="11"/>
  <c r="G197" i="11"/>
  <c r="G191" i="11"/>
  <c r="G137" i="11"/>
  <c r="G76" i="11"/>
  <c r="G72" i="11"/>
  <c r="L10" i="11"/>
  <c r="G460" i="11"/>
  <c r="G60" i="11"/>
  <c r="G377" i="11"/>
  <c r="G337" i="11"/>
  <c r="G238" i="11"/>
  <c r="G41" i="11"/>
  <c r="G134" i="11"/>
  <c r="G87" i="11"/>
  <c r="G49" i="11"/>
  <c r="G231" i="11"/>
  <c r="G188" i="11"/>
  <c r="G107" i="11"/>
  <c r="G73" i="11"/>
  <c r="G312" i="11"/>
  <c r="G236" i="11"/>
  <c r="G44" i="11"/>
  <c r="G269" i="11"/>
  <c r="G171" i="11"/>
  <c r="G30" i="11"/>
  <c r="G363" i="11"/>
  <c r="G288" i="11"/>
  <c r="G264" i="11"/>
  <c r="G451" i="11"/>
  <c r="G445" i="11"/>
  <c r="G430" i="11"/>
  <c r="G345" i="11"/>
  <c r="G327" i="11"/>
  <c r="G438" i="11"/>
  <c r="G124" i="11"/>
  <c r="G402" i="11"/>
  <c r="G373" i="11"/>
  <c r="G272" i="11"/>
  <c r="G120" i="11"/>
  <c r="G33" i="11"/>
  <c r="G25" i="11"/>
  <c r="G21" i="11"/>
  <c r="G395" i="11"/>
  <c r="G378" i="11"/>
  <c r="G355" i="11"/>
  <c r="G276" i="11"/>
  <c r="G180" i="11"/>
  <c r="G169" i="11"/>
  <c r="G163" i="11"/>
  <c r="G66" i="11"/>
  <c r="G407" i="11"/>
  <c r="G302" i="11"/>
  <c r="G257" i="11"/>
  <c r="G130" i="11"/>
  <c r="G109" i="11"/>
  <c r="G46" i="11"/>
  <c r="G28" i="11"/>
  <c r="G455" i="11"/>
  <c r="G413" i="11"/>
  <c r="G384" i="11"/>
  <c r="G297" i="11"/>
  <c r="G245" i="11"/>
  <c r="G174" i="11"/>
  <c r="G146" i="11"/>
  <c r="G55" i="11"/>
  <c r="G37" i="11"/>
  <c r="G331" i="11"/>
  <c r="G232" i="11"/>
  <c r="G84" i="11"/>
  <c r="G70" i="11"/>
  <c r="G365" i="11"/>
  <c r="G79" i="11"/>
  <c r="G31" i="11"/>
  <c r="G24" i="11"/>
  <c r="G406" i="11"/>
  <c r="G388" i="11"/>
  <c r="G285" i="11"/>
  <c r="G275" i="11"/>
  <c r="G205" i="11"/>
  <c r="G151" i="11"/>
  <c r="G145" i="11"/>
  <c r="G65" i="11"/>
  <c r="G200" i="11"/>
  <c r="G417" i="11"/>
  <c r="G342" i="11"/>
  <c r="G184" i="11"/>
  <c r="G156" i="11"/>
  <c r="R24" i="11"/>
  <c r="R19" i="11"/>
  <c r="R25" i="11"/>
  <c r="W30" i="10"/>
  <c r="W28" i="10"/>
  <c r="W29" i="10" s="1"/>
  <c r="R25" i="10"/>
  <c r="R24" i="10"/>
  <c r="S9" i="10"/>
  <c r="R17" i="10"/>
  <c r="R19" i="10"/>
  <c r="G452" i="10"/>
  <c r="G432" i="10"/>
  <c r="G412" i="10"/>
  <c r="G392" i="10"/>
  <c r="G372" i="10"/>
  <c r="G352" i="10"/>
  <c r="G332" i="10"/>
  <c r="G292" i="10"/>
  <c r="G272" i="10"/>
  <c r="G252" i="10"/>
  <c r="G232" i="10"/>
  <c r="G212" i="10"/>
  <c r="G192" i="10"/>
  <c r="G172" i="10"/>
  <c r="G152" i="10"/>
  <c r="G466" i="10"/>
  <c r="G446" i="10"/>
  <c r="G426" i="10"/>
  <c r="G406" i="10"/>
  <c r="G386" i="10"/>
  <c r="G366" i="10"/>
  <c r="G346" i="10"/>
  <c r="G326" i="10"/>
  <c r="G306" i="10"/>
  <c r="G286" i="10"/>
  <c r="G266" i="10"/>
  <c r="G226" i="10"/>
  <c r="G206" i="10"/>
  <c r="G186" i="10"/>
  <c r="G166" i="10"/>
  <c r="G146" i="10"/>
  <c r="G457" i="10"/>
  <c r="G437" i="10"/>
  <c r="G417" i="10"/>
  <c r="G397" i="10"/>
  <c r="G377" i="10"/>
  <c r="G357" i="10"/>
  <c r="G337" i="10"/>
  <c r="G317" i="10"/>
  <c r="G297" i="10"/>
  <c r="G277" i="10"/>
  <c r="G257" i="10"/>
  <c r="G237" i="10"/>
  <c r="G217" i="10"/>
  <c r="G197" i="10"/>
  <c r="G157" i="10"/>
  <c r="G465" i="10"/>
  <c r="G445" i="10"/>
  <c r="G425" i="10"/>
  <c r="G405" i="10"/>
  <c r="G385" i="10"/>
  <c r="G365" i="10"/>
  <c r="G345" i="10"/>
  <c r="G325" i="10"/>
  <c r="G305" i="10"/>
  <c r="G462" i="10"/>
  <c r="G442" i="10"/>
  <c r="G422" i="10"/>
  <c r="G402" i="10"/>
  <c r="G382" i="10"/>
  <c r="G362" i="10"/>
  <c r="G342" i="10"/>
  <c r="G322" i="10"/>
  <c r="G302" i="10"/>
  <c r="G441" i="10"/>
  <c r="G430" i="10"/>
  <c r="G413" i="10"/>
  <c r="G344" i="10"/>
  <c r="G330" i="10"/>
  <c r="G299" i="10"/>
  <c r="G238" i="10"/>
  <c r="G225" i="10"/>
  <c r="G158" i="10"/>
  <c r="G113" i="10"/>
  <c r="G93" i="10"/>
  <c r="G73" i="10"/>
  <c r="G53" i="10"/>
  <c r="G33" i="10"/>
  <c r="G23" i="10"/>
  <c r="G459" i="10"/>
  <c r="G448" i="10"/>
  <c r="G375" i="10"/>
  <c r="G368" i="10"/>
  <c r="G384" i="10"/>
  <c r="G370" i="10"/>
  <c r="G353" i="10"/>
  <c r="G315" i="10"/>
  <c r="G308" i="10"/>
  <c r="G275" i="10"/>
  <c r="G259" i="10"/>
  <c r="G243" i="10"/>
  <c r="G195" i="10"/>
  <c r="G179" i="10"/>
  <c r="G163" i="10"/>
  <c r="G144" i="10"/>
  <c r="G141" i="10"/>
  <c r="G138" i="10"/>
  <c r="G135" i="10"/>
  <c r="G132" i="10"/>
  <c r="G129" i="10"/>
  <c r="G461" i="10"/>
  <c r="G443" i="10"/>
  <c r="G408" i="10"/>
  <c r="G398" i="10"/>
  <c r="G301" i="10"/>
  <c r="G294" i="10"/>
  <c r="G262" i="10"/>
  <c r="G230" i="10"/>
  <c r="G227" i="10"/>
  <c r="G214" i="10"/>
  <c r="G182" i="10"/>
  <c r="G150" i="10"/>
  <c r="G147" i="10"/>
  <c r="G126" i="10"/>
  <c r="G106" i="10"/>
  <c r="G86" i="10"/>
  <c r="G66" i="10"/>
  <c r="G46" i="10"/>
  <c r="G460" i="10"/>
  <c r="G421" i="10"/>
  <c r="G383" i="10"/>
  <c r="G359" i="10"/>
  <c r="G321" i="10"/>
  <c r="G314" i="10"/>
  <c r="G307" i="10"/>
  <c r="G300" i="10"/>
  <c r="G290" i="10"/>
  <c r="G287" i="10"/>
  <c r="G274" i="10"/>
  <c r="G449" i="10"/>
  <c r="G431" i="10"/>
  <c r="G414" i="10"/>
  <c r="G407" i="10"/>
  <c r="G400" i="10"/>
  <c r="G369" i="10"/>
  <c r="G331" i="10"/>
  <c r="G310" i="10"/>
  <c r="G463" i="10"/>
  <c r="G438" i="10"/>
  <c r="G403" i="10"/>
  <c r="G379" i="10"/>
  <c r="G341" i="10"/>
  <c r="G283" i="10"/>
  <c r="G235" i="10"/>
  <c r="G219" i="10"/>
  <c r="G203" i="10"/>
  <c r="G155" i="10"/>
  <c r="G433" i="10"/>
  <c r="G399" i="10"/>
  <c r="G355" i="10"/>
  <c r="G351" i="10"/>
  <c r="G347" i="10"/>
  <c r="G343" i="10"/>
  <c r="G293" i="10"/>
  <c r="G289" i="10"/>
  <c r="G281" i="10"/>
  <c r="G263" i="10"/>
  <c r="G245" i="10"/>
  <c r="G215" i="10"/>
  <c r="G200" i="10"/>
  <c r="G193" i="10"/>
  <c r="G161" i="10"/>
  <c r="G153" i="10"/>
  <c r="G139" i="10"/>
  <c r="G98" i="10"/>
  <c r="G95" i="10"/>
  <c r="G58" i="10"/>
  <c r="G55" i="10"/>
  <c r="G451" i="10"/>
  <c r="G447" i="10"/>
  <c r="G416" i="10"/>
  <c r="G381" i="10"/>
  <c r="G363" i="10"/>
  <c r="G334" i="10"/>
  <c r="G318" i="10"/>
  <c r="G285" i="10"/>
  <c r="G211" i="10"/>
  <c r="G104" i="10"/>
  <c r="G64" i="10"/>
  <c r="G61" i="10"/>
  <c r="G469" i="10"/>
  <c r="G455" i="10"/>
  <c r="G428" i="10"/>
  <c r="G424" i="10"/>
  <c r="G420" i="10"/>
  <c r="G394" i="10"/>
  <c r="G371" i="10"/>
  <c r="G367" i="10"/>
  <c r="G338" i="10"/>
  <c r="G313" i="10"/>
  <c r="G309" i="10"/>
  <c r="G273" i="10"/>
  <c r="G164" i="10"/>
  <c r="G411" i="10"/>
  <c r="G389" i="10"/>
  <c r="G380" i="10"/>
  <c r="G329" i="10"/>
  <c r="G280" i="10"/>
  <c r="G255" i="10"/>
  <c r="G248" i="10"/>
  <c r="G354" i="10"/>
  <c r="G350" i="10"/>
  <c r="G244" i="10"/>
  <c r="G229" i="10"/>
  <c r="G207" i="10"/>
  <c r="G199" i="10"/>
  <c r="G160" i="10"/>
  <c r="G125" i="10"/>
  <c r="G122" i="10"/>
  <c r="G91" i="10"/>
  <c r="G85" i="10"/>
  <c r="G82" i="10"/>
  <c r="G51" i="10"/>
  <c r="G45" i="10"/>
  <c r="G42" i="10"/>
  <c r="G30" i="10"/>
  <c r="G464" i="10"/>
  <c r="G436" i="10"/>
  <c r="G333" i="10"/>
  <c r="G288" i="10"/>
  <c r="G284" i="10"/>
  <c r="G276" i="10"/>
  <c r="G269" i="10"/>
  <c r="G251" i="10"/>
  <c r="G236" i="10"/>
  <c r="G185" i="10"/>
  <c r="G97" i="10"/>
  <c r="G94" i="10"/>
  <c r="G88" i="10"/>
  <c r="G419" i="10"/>
  <c r="G388" i="10"/>
  <c r="G328" i="10"/>
  <c r="G295" i="10"/>
  <c r="G291" i="10"/>
  <c r="G279" i="10"/>
  <c r="G228" i="10"/>
  <c r="G221" i="10"/>
  <c r="G112" i="10"/>
  <c r="G109" i="10"/>
  <c r="G72" i="10"/>
  <c r="G69" i="10"/>
  <c r="G340" i="10"/>
  <c r="G401" i="10"/>
  <c r="G324" i="10"/>
  <c r="G320" i="10"/>
  <c r="G268" i="10"/>
  <c r="G254" i="10"/>
  <c r="G247" i="10"/>
  <c r="G202" i="10"/>
  <c r="G191" i="10"/>
  <c r="G181" i="10"/>
  <c r="G170" i="10"/>
  <c r="G159" i="10"/>
  <c r="G151" i="10"/>
  <c r="G118" i="10"/>
  <c r="G115" i="10"/>
  <c r="G78" i="10"/>
  <c r="G75" i="10"/>
  <c r="G38" i="10"/>
  <c r="G27" i="10"/>
  <c r="G440" i="10"/>
  <c r="G435" i="10"/>
  <c r="G361" i="10"/>
  <c r="G349" i="10"/>
  <c r="G336" i="10"/>
  <c r="G453" i="10"/>
  <c r="G409" i="10"/>
  <c r="G387" i="10"/>
  <c r="G378" i="10"/>
  <c r="G311" i="10"/>
  <c r="G271" i="10"/>
  <c r="G209" i="10"/>
  <c r="G184" i="10"/>
  <c r="G96" i="10"/>
  <c r="G56" i="10"/>
  <c r="G19" i="10"/>
  <c r="G467" i="10"/>
  <c r="G418" i="10"/>
  <c r="G327" i="10"/>
  <c r="G194" i="10"/>
  <c r="G391" i="10"/>
  <c r="G364" i="10"/>
  <c r="G356" i="10"/>
  <c r="G348" i="10"/>
  <c r="G323" i="10"/>
  <c r="G282" i="10"/>
  <c r="G264" i="10"/>
  <c r="G216" i="10"/>
  <c r="G205" i="10"/>
  <c r="G201" i="10"/>
  <c r="G187" i="10"/>
  <c r="G173" i="10"/>
  <c r="G154" i="10"/>
  <c r="G404" i="10"/>
  <c r="G298" i="10"/>
  <c r="G267" i="10"/>
  <c r="G253" i="10"/>
  <c r="G429" i="10"/>
  <c r="G395" i="10"/>
  <c r="G339" i="10"/>
  <c r="G249" i="10"/>
  <c r="G183" i="10"/>
  <c r="G165" i="10"/>
  <c r="G136" i="10"/>
  <c r="G123" i="10"/>
  <c r="G83" i="10"/>
  <c r="G43" i="10"/>
  <c r="G34" i="10"/>
  <c r="G31" i="10"/>
  <c r="G21" i="10"/>
  <c r="G456" i="10"/>
  <c r="G390" i="10"/>
  <c r="G434" i="10"/>
  <c r="G250" i="10"/>
  <c r="G142" i="10"/>
  <c r="G99" i="10"/>
  <c r="G87" i="10"/>
  <c r="G35" i="10"/>
  <c r="G304" i="10"/>
  <c r="G256" i="10"/>
  <c r="G176" i="10"/>
  <c r="G171" i="10"/>
  <c r="G116" i="10"/>
  <c r="G103" i="10"/>
  <c r="G70" i="10"/>
  <c r="G133" i="10"/>
  <c r="G79" i="10"/>
  <c r="G20" i="10"/>
  <c r="G335" i="10"/>
  <c r="G111" i="10"/>
  <c r="G107" i="10"/>
  <c r="G24" i="10"/>
  <c r="G316" i="10"/>
  <c r="G278" i="10"/>
  <c r="G222" i="10"/>
  <c r="G137" i="10"/>
  <c r="G124" i="10"/>
  <c r="G120" i="10"/>
  <c r="G74" i="10"/>
  <c r="G57" i="10"/>
  <c r="G410" i="10"/>
  <c r="G261" i="10"/>
  <c r="G180" i="10"/>
  <c r="G145" i="10"/>
  <c r="G128" i="10"/>
  <c r="G90" i="10"/>
  <c r="G65" i="10"/>
  <c r="G468" i="10"/>
  <c r="G303" i="10"/>
  <c r="G231" i="10"/>
  <c r="G190" i="10"/>
  <c r="G175" i="10"/>
  <c r="G439" i="10"/>
  <c r="G210" i="10"/>
  <c r="G102" i="10"/>
  <c r="G49" i="10"/>
  <c r="G423" i="10"/>
  <c r="G265" i="10"/>
  <c r="G140" i="10"/>
  <c r="G52" i="10"/>
  <c r="G360" i="10"/>
  <c r="G220" i="10"/>
  <c r="G189" i="10"/>
  <c r="G174" i="10"/>
  <c r="G169" i="10"/>
  <c r="G114" i="10"/>
  <c r="G77" i="10"/>
  <c r="G26" i="10"/>
  <c r="G444" i="10"/>
  <c r="G374" i="10"/>
  <c r="G198" i="10"/>
  <c r="G148" i="10"/>
  <c r="G105" i="10"/>
  <c r="G89" i="10"/>
  <c r="G81" i="10"/>
  <c r="G68" i="10"/>
  <c r="G270" i="10"/>
  <c r="G48" i="10"/>
  <c r="G458" i="10"/>
  <c r="G241" i="10"/>
  <c r="G188" i="10"/>
  <c r="G130" i="10"/>
  <c r="G59" i="10"/>
  <c r="G36" i="10"/>
  <c r="G224" i="10"/>
  <c r="G208" i="10"/>
  <c r="G178" i="10"/>
  <c r="G168" i="10"/>
  <c r="G92" i="10"/>
  <c r="G76" i="10"/>
  <c r="G63" i="10"/>
  <c r="G373" i="10"/>
  <c r="G319" i="10"/>
  <c r="G234" i="10"/>
  <c r="G162" i="10"/>
  <c r="G143" i="10"/>
  <c r="G100" i="10"/>
  <c r="G71" i="10"/>
  <c r="G67" i="10"/>
  <c r="G393" i="10"/>
  <c r="G240" i="10"/>
  <c r="G84" i="10"/>
  <c r="G80" i="10"/>
  <c r="G47" i="10"/>
  <c r="G32" i="10"/>
  <c r="G358" i="10"/>
  <c r="G213" i="10"/>
  <c r="G117" i="10"/>
  <c r="G39" i="10"/>
  <c r="E4" i="10"/>
  <c r="E13" i="10" s="1"/>
  <c r="G427" i="10"/>
  <c r="G223" i="10"/>
  <c r="G218" i="10"/>
  <c r="G167" i="10"/>
  <c r="G156" i="10"/>
  <c r="G121" i="10"/>
  <c r="G108" i="10"/>
  <c r="G54" i="10"/>
  <c r="G28" i="10"/>
  <c r="G239" i="10"/>
  <c r="G233" i="10"/>
  <c r="G196" i="10"/>
  <c r="G62" i="10"/>
  <c r="G50" i="10"/>
  <c r="L10" i="10"/>
  <c r="G41" i="10"/>
  <c r="G127" i="10"/>
  <c r="T21" i="10"/>
  <c r="M312" i="10" l="1"/>
  <c r="K312" i="10"/>
  <c r="K316" i="10"/>
  <c r="M316" i="10"/>
  <c r="M154" i="10"/>
  <c r="K154" i="10"/>
  <c r="M184" i="10"/>
  <c r="K184" i="10"/>
  <c r="K151" i="10"/>
  <c r="M151" i="10"/>
  <c r="M279" i="10"/>
  <c r="K279" i="10"/>
  <c r="K30" i="10"/>
  <c r="M30" i="10"/>
  <c r="M329" i="10"/>
  <c r="K329" i="10"/>
  <c r="K104" i="10"/>
  <c r="M104" i="10"/>
  <c r="M215" i="10"/>
  <c r="K215" i="10"/>
  <c r="K403" i="10"/>
  <c r="M403" i="10"/>
  <c r="K383" i="10"/>
  <c r="M383" i="10"/>
  <c r="K443" i="10"/>
  <c r="M443" i="10"/>
  <c r="K368" i="10"/>
  <c r="M368" i="10"/>
  <c r="K302" i="10"/>
  <c r="M302" i="10"/>
  <c r="K197" i="10"/>
  <c r="M197" i="10"/>
  <c r="K266" i="10"/>
  <c r="M266" i="10"/>
  <c r="M332" i="10"/>
  <c r="K332" i="10"/>
  <c r="K223" i="10"/>
  <c r="M223" i="10"/>
  <c r="K373" i="10"/>
  <c r="M373" i="10"/>
  <c r="K148" i="10"/>
  <c r="M148" i="10"/>
  <c r="M175" i="10"/>
  <c r="K175" i="10"/>
  <c r="M24" i="10"/>
  <c r="K24" i="10"/>
  <c r="K390" i="10"/>
  <c r="M390" i="10"/>
  <c r="K173" i="10"/>
  <c r="M173" i="10"/>
  <c r="M209" i="10"/>
  <c r="K209" i="10"/>
  <c r="M159" i="10"/>
  <c r="K159" i="10"/>
  <c r="K291" i="10"/>
  <c r="M291" i="10"/>
  <c r="M42" i="10"/>
  <c r="K42" i="10"/>
  <c r="K380" i="10"/>
  <c r="M380" i="10"/>
  <c r="K211" i="10"/>
  <c r="M211" i="10"/>
  <c r="M245" i="10"/>
  <c r="K245" i="10"/>
  <c r="K438" i="10"/>
  <c r="M438" i="10"/>
  <c r="K421" i="10"/>
  <c r="M421" i="10"/>
  <c r="K461" i="10"/>
  <c r="M461" i="10"/>
  <c r="K375" i="10"/>
  <c r="M375" i="10"/>
  <c r="K322" i="10"/>
  <c r="M322" i="10"/>
  <c r="K217" i="10"/>
  <c r="M217" i="10"/>
  <c r="K286" i="10"/>
  <c r="M286" i="10"/>
  <c r="M352" i="10"/>
  <c r="K352" i="10"/>
  <c r="M427" i="10"/>
  <c r="K427" i="10"/>
  <c r="K63" i="10"/>
  <c r="M63" i="10"/>
  <c r="K198" i="10"/>
  <c r="M198" i="10"/>
  <c r="K190" i="10"/>
  <c r="M190" i="10"/>
  <c r="M107" i="10"/>
  <c r="K107" i="10"/>
  <c r="M456" i="10"/>
  <c r="K456" i="10"/>
  <c r="M187" i="10"/>
  <c r="K187" i="10"/>
  <c r="K271" i="10"/>
  <c r="M271" i="10"/>
  <c r="K170" i="10"/>
  <c r="M170" i="10"/>
  <c r="M295" i="10"/>
  <c r="K295" i="10"/>
  <c r="K45" i="10"/>
  <c r="M45" i="10"/>
  <c r="M389" i="10"/>
  <c r="K389" i="10"/>
  <c r="M285" i="10"/>
  <c r="K285" i="10"/>
  <c r="K263" i="10"/>
  <c r="M263" i="10"/>
  <c r="K463" i="10"/>
  <c r="M463" i="10"/>
  <c r="K460" i="10"/>
  <c r="M460" i="10"/>
  <c r="M129" i="10"/>
  <c r="K129" i="10"/>
  <c r="M448" i="10"/>
  <c r="K448" i="10"/>
  <c r="M342" i="10"/>
  <c r="K342" i="10"/>
  <c r="K237" i="10"/>
  <c r="M237" i="10"/>
  <c r="M306" i="10"/>
  <c r="K306" i="10"/>
  <c r="K372" i="10"/>
  <c r="M372" i="10"/>
  <c r="K76" i="10"/>
  <c r="M76" i="10"/>
  <c r="K46" i="10"/>
  <c r="M46" i="10"/>
  <c r="M205" i="10"/>
  <c r="K205" i="10"/>
  <c r="K346" i="10"/>
  <c r="M346" i="10"/>
  <c r="K34" i="10"/>
  <c r="M34" i="10"/>
  <c r="K202" i="10"/>
  <c r="M202" i="10"/>
  <c r="M419" i="10"/>
  <c r="K419" i="10"/>
  <c r="M85" i="10"/>
  <c r="K85" i="10"/>
  <c r="K273" i="10"/>
  <c r="M273" i="10"/>
  <c r="K363" i="10"/>
  <c r="M363" i="10"/>
  <c r="K293" i="10"/>
  <c r="M293" i="10"/>
  <c r="M369" i="10"/>
  <c r="K369" i="10"/>
  <c r="K86" i="10"/>
  <c r="M86" i="10"/>
  <c r="K138" i="10"/>
  <c r="M138" i="10"/>
  <c r="K33" i="10"/>
  <c r="M33" i="10"/>
  <c r="M402" i="10"/>
  <c r="K402" i="10"/>
  <c r="K297" i="10"/>
  <c r="M297" i="10"/>
  <c r="K366" i="10"/>
  <c r="M366" i="10"/>
  <c r="M432" i="10"/>
  <c r="K432" i="10"/>
  <c r="K374" i="10"/>
  <c r="M374" i="10"/>
  <c r="M362" i="10"/>
  <c r="K362" i="10"/>
  <c r="K334" i="10"/>
  <c r="M334" i="10"/>
  <c r="K168" i="10"/>
  <c r="M168" i="10"/>
  <c r="M127" i="10"/>
  <c r="K127" i="10"/>
  <c r="M409" i="10"/>
  <c r="K409" i="10"/>
  <c r="M309" i="10"/>
  <c r="K309" i="10"/>
  <c r="K141" i="10"/>
  <c r="M141" i="10"/>
  <c r="K317" i="10"/>
  <c r="M317" i="10"/>
  <c r="K386" i="10"/>
  <c r="M386" i="10"/>
  <c r="M452" i="10"/>
  <c r="K452" i="10"/>
  <c r="K181" i="10"/>
  <c r="M181" i="10"/>
  <c r="M39" i="10"/>
  <c r="K39" i="10"/>
  <c r="K164" i="10"/>
  <c r="M164" i="10"/>
  <c r="M117" i="10"/>
  <c r="K117" i="10"/>
  <c r="K387" i="10"/>
  <c r="M387" i="10"/>
  <c r="K90" i="10"/>
  <c r="M90" i="10"/>
  <c r="K50" i="10"/>
  <c r="M50" i="10"/>
  <c r="M185" i="10"/>
  <c r="K185" i="10"/>
  <c r="K451" i="10"/>
  <c r="M451" i="10"/>
  <c r="K355" i="10"/>
  <c r="M355" i="10"/>
  <c r="K431" i="10"/>
  <c r="M431" i="10"/>
  <c r="K150" i="10"/>
  <c r="M150" i="10"/>
  <c r="M179" i="10"/>
  <c r="K179" i="10"/>
  <c r="K113" i="10"/>
  <c r="M113" i="10"/>
  <c r="M305" i="10"/>
  <c r="K305" i="10"/>
  <c r="M377" i="10"/>
  <c r="K377" i="10"/>
  <c r="K446" i="10"/>
  <c r="M446" i="10"/>
  <c r="K311" i="10"/>
  <c r="M311" i="10"/>
  <c r="M326" i="10"/>
  <c r="K326" i="10"/>
  <c r="K191" i="10"/>
  <c r="M191" i="10"/>
  <c r="M382" i="10"/>
  <c r="K382" i="10"/>
  <c r="M65" i="10"/>
  <c r="K65" i="10"/>
  <c r="K400" i="10"/>
  <c r="M400" i="10"/>
  <c r="K453" i="10"/>
  <c r="M453" i="10"/>
  <c r="K144" i="10"/>
  <c r="M144" i="10"/>
  <c r="K128" i="10"/>
  <c r="M128" i="10"/>
  <c r="M125" i="10"/>
  <c r="K125" i="10"/>
  <c r="K93" i="10"/>
  <c r="M93" i="10"/>
  <c r="K356" i="10"/>
  <c r="M356" i="10"/>
  <c r="M182" i="10"/>
  <c r="K182" i="10"/>
  <c r="M158" i="10"/>
  <c r="K158" i="10"/>
  <c r="K397" i="10"/>
  <c r="M397" i="10"/>
  <c r="K466" i="10"/>
  <c r="M466" i="10"/>
  <c r="K411" i="10"/>
  <c r="M411" i="10"/>
  <c r="M289" i="10"/>
  <c r="K289" i="10"/>
  <c r="K310" i="10"/>
  <c r="M310" i="10"/>
  <c r="M92" i="10"/>
  <c r="K92" i="10"/>
  <c r="K23" i="10"/>
  <c r="M23" i="10"/>
  <c r="M79" i="10"/>
  <c r="K79" i="10"/>
  <c r="K343" i="10"/>
  <c r="M343" i="10"/>
  <c r="K41" i="10"/>
  <c r="M41" i="10"/>
  <c r="K122" i="10"/>
  <c r="M122" i="10"/>
  <c r="K73" i="10"/>
  <c r="M73" i="10"/>
  <c r="K268" i="10"/>
  <c r="M268" i="10"/>
  <c r="K281" i="10"/>
  <c r="M281" i="10"/>
  <c r="K388" i="10"/>
  <c r="M388" i="10"/>
  <c r="M216" i="10"/>
  <c r="K216" i="10"/>
  <c r="K213" i="10"/>
  <c r="M213" i="10"/>
  <c r="K83" i="10"/>
  <c r="M83" i="10"/>
  <c r="M224" i="10"/>
  <c r="K224" i="10"/>
  <c r="M447" i="10"/>
  <c r="K447" i="10"/>
  <c r="M426" i="10"/>
  <c r="K426" i="10"/>
  <c r="K103" i="10"/>
  <c r="M103" i="10"/>
  <c r="K320" i="10"/>
  <c r="M320" i="10"/>
  <c r="K116" i="10"/>
  <c r="M116" i="10"/>
  <c r="K236" i="10"/>
  <c r="M236" i="10"/>
  <c r="K183" i="10"/>
  <c r="M183" i="10"/>
  <c r="K214" i="10"/>
  <c r="M214" i="10"/>
  <c r="K360" i="10"/>
  <c r="M360" i="10"/>
  <c r="K340" i="10"/>
  <c r="M340" i="10"/>
  <c r="M155" i="10"/>
  <c r="K155" i="10"/>
  <c r="K365" i="10"/>
  <c r="M365" i="10"/>
  <c r="K256" i="10"/>
  <c r="M256" i="10"/>
  <c r="M69" i="10"/>
  <c r="K69" i="10"/>
  <c r="K424" i="10"/>
  <c r="M424" i="10"/>
  <c r="K203" i="10"/>
  <c r="M203" i="10"/>
  <c r="M275" i="10"/>
  <c r="K275" i="10"/>
  <c r="K457" i="10"/>
  <c r="M457" i="10"/>
  <c r="M149" i="10"/>
  <c r="K149" i="10"/>
  <c r="K28" i="10"/>
  <c r="M28" i="10"/>
  <c r="K67" i="10"/>
  <c r="M67" i="10"/>
  <c r="K458" i="10"/>
  <c r="M458" i="10"/>
  <c r="K140" i="10"/>
  <c r="M140" i="10"/>
  <c r="M74" i="10"/>
  <c r="K74" i="10"/>
  <c r="K304" i="10"/>
  <c r="M304" i="10"/>
  <c r="K395" i="10"/>
  <c r="M395" i="10"/>
  <c r="K327" i="10"/>
  <c r="M327" i="10"/>
  <c r="K38" i="10"/>
  <c r="M38" i="10"/>
  <c r="M72" i="10"/>
  <c r="K72" i="10"/>
  <c r="K284" i="10"/>
  <c r="M284" i="10"/>
  <c r="K350" i="10"/>
  <c r="M350" i="10"/>
  <c r="K428" i="10"/>
  <c r="M428" i="10"/>
  <c r="M139" i="10"/>
  <c r="K139" i="10"/>
  <c r="M219" i="10"/>
  <c r="K219" i="10"/>
  <c r="K300" i="10"/>
  <c r="M300" i="10"/>
  <c r="M262" i="10"/>
  <c r="K262" i="10"/>
  <c r="K308" i="10"/>
  <c r="M308" i="10"/>
  <c r="K330" i="10"/>
  <c r="M330" i="10"/>
  <c r="K405" i="10"/>
  <c r="M405" i="10"/>
  <c r="K146" i="10"/>
  <c r="M146" i="10"/>
  <c r="M212" i="10"/>
  <c r="K212" i="10"/>
  <c r="K218" i="10"/>
  <c r="M218" i="10"/>
  <c r="K434" i="10"/>
  <c r="M434" i="10"/>
  <c r="K231" i="10"/>
  <c r="M231" i="10"/>
  <c r="K328" i="10"/>
  <c r="M328" i="10"/>
  <c r="K178" i="10"/>
  <c r="M178" i="10"/>
  <c r="K381" i="10"/>
  <c r="M381" i="10"/>
  <c r="K208" i="10"/>
  <c r="M208" i="10"/>
  <c r="K416" i="10"/>
  <c r="M416" i="10"/>
  <c r="K351" i="10"/>
  <c r="M351" i="10"/>
  <c r="K201" i="10"/>
  <c r="M201" i="10"/>
  <c r="K331" i="10"/>
  <c r="M331" i="10"/>
  <c r="K43" i="10"/>
  <c r="M43" i="10"/>
  <c r="K106" i="10"/>
  <c r="M106" i="10"/>
  <c r="K133" i="10"/>
  <c r="M133" i="10"/>
  <c r="M407" i="10"/>
  <c r="K407" i="10"/>
  <c r="K123" i="10"/>
  <c r="M123" i="10"/>
  <c r="K163" i="10"/>
  <c r="M163" i="10"/>
  <c r="M145" i="10"/>
  <c r="K145" i="10"/>
  <c r="K62" i="10"/>
  <c r="M62" i="10"/>
  <c r="M399" i="10"/>
  <c r="K399" i="10"/>
  <c r="K130" i="10"/>
  <c r="M130" i="10"/>
  <c r="K207" i="10"/>
  <c r="M207" i="10"/>
  <c r="K345" i="10"/>
  <c r="M345" i="10"/>
  <c r="M188" i="10"/>
  <c r="K188" i="10"/>
  <c r="K440" i="10"/>
  <c r="M440" i="10"/>
  <c r="M95" i="10"/>
  <c r="K95" i="10"/>
  <c r="M238" i="10"/>
  <c r="K238" i="10"/>
  <c r="K60" i="10"/>
  <c r="M60" i="10"/>
  <c r="M239" i="10"/>
  <c r="K239" i="10"/>
  <c r="M52" i="10"/>
  <c r="K52" i="10"/>
  <c r="M339" i="10"/>
  <c r="K339" i="10"/>
  <c r="K276" i="10"/>
  <c r="M276" i="10"/>
  <c r="K290" i="10"/>
  <c r="M290" i="10"/>
  <c r="M192" i="10"/>
  <c r="K192" i="10"/>
  <c r="K54" i="10"/>
  <c r="M54" i="10"/>
  <c r="M35" i="10"/>
  <c r="K35" i="10"/>
  <c r="K288" i="10"/>
  <c r="M288" i="10"/>
  <c r="K315" i="10"/>
  <c r="M315" i="10"/>
  <c r="K78" i="10"/>
  <c r="M78" i="10"/>
  <c r="K301" i="10"/>
  <c r="M301" i="10"/>
  <c r="K186" i="10"/>
  <c r="M186" i="10"/>
  <c r="K252" i="10"/>
  <c r="M252" i="10"/>
  <c r="K40" i="10"/>
  <c r="M40" i="10"/>
  <c r="M105" i="10"/>
  <c r="K105" i="10"/>
  <c r="M439" i="10"/>
  <c r="K439" i="10"/>
  <c r="K111" i="10"/>
  <c r="M111" i="10"/>
  <c r="K51" i="10"/>
  <c r="M51" i="10"/>
  <c r="M459" i="10"/>
  <c r="K459" i="10"/>
  <c r="M392" i="10"/>
  <c r="K392" i="10"/>
  <c r="K31" i="10"/>
  <c r="M31" i="10"/>
  <c r="K66" i="10"/>
  <c r="M66" i="10"/>
  <c r="K26" i="10"/>
  <c r="M26" i="10"/>
  <c r="K247" i="10"/>
  <c r="M247" i="10"/>
  <c r="M422" i="10"/>
  <c r="K422" i="10"/>
  <c r="K358" i="10"/>
  <c r="M358" i="10"/>
  <c r="M282" i="10"/>
  <c r="K282" i="10"/>
  <c r="K313" i="10"/>
  <c r="M313" i="10"/>
  <c r="K126" i="10"/>
  <c r="M126" i="10"/>
  <c r="M406" i="10"/>
  <c r="K406" i="10"/>
  <c r="M32" i="10"/>
  <c r="K32" i="10"/>
  <c r="K336" i="10"/>
  <c r="M336" i="10"/>
  <c r="K147" i="10"/>
  <c r="M147" i="10"/>
  <c r="K36" i="10"/>
  <c r="M36" i="10"/>
  <c r="M136" i="10"/>
  <c r="K136" i="10"/>
  <c r="K160" i="10"/>
  <c r="M160" i="10"/>
  <c r="M189" i="10"/>
  <c r="K189" i="10"/>
  <c r="K361" i="10"/>
  <c r="M361" i="10"/>
  <c r="K371" i="10"/>
  <c r="M371" i="10"/>
  <c r="M325" i="10"/>
  <c r="K325" i="10"/>
  <c r="K84" i="10"/>
  <c r="M84" i="10"/>
  <c r="K261" i="10"/>
  <c r="M261" i="10"/>
  <c r="K364" i="10"/>
  <c r="M364" i="10"/>
  <c r="K401" i="10"/>
  <c r="M401" i="10"/>
  <c r="M58" i="10"/>
  <c r="K58" i="10"/>
  <c r="M274" i="10"/>
  <c r="K274" i="10"/>
  <c r="K243" i="10"/>
  <c r="M243" i="10"/>
  <c r="M417" i="10"/>
  <c r="K417" i="10"/>
  <c r="K391" i="10"/>
  <c r="M391" i="10"/>
  <c r="K393" i="10"/>
  <c r="M393" i="10"/>
  <c r="K27" i="10"/>
  <c r="M27" i="10"/>
  <c r="K230" i="10"/>
  <c r="M230" i="10"/>
  <c r="M48" i="10"/>
  <c r="K48" i="10"/>
  <c r="M429" i="10"/>
  <c r="K429" i="10"/>
  <c r="M109" i="10"/>
  <c r="K109" i="10"/>
  <c r="K455" i="10"/>
  <c r="M455" i="10"/>
  <c r="M307" i="10"/>
  <c r="K307" i="10"/>
  <c r="K344" i="10"/>
  <c r="M344" i="10"/>
  <c r="M232" i="10"/>
  <c r="K232" i="10"/>
  <c r="K270" i="10"/>
  <c r="M270" i="10"/>
  <c r="K87" i="10"/>
  <c r="M87" i="10"/>
  <c r="M112" i="10"/>
  <c r="K112" i="10"/>
  <c r="M248" i="10"/>
  <c r="K248" i="10"/>
  <c r="K283" i="10"/>
  <c r="M283" i="10"/>
  <c r="K314" i="10"/>
  <c r="M314" i="10"/>
  <c r="K445" i="10"/>
  <c r="M445" i="10"/>
  <c r="M49" i="10"/>
  <c r="K49" i="10"/>
  <c r="K19" i="10"/>
  <c r="M19" i="10"/>
  <c r="M115" i="10"/>
  <c r="K115" i="10"/>
  <c r="K436" i="10"/>
  <c r="M436" i="10"/>
  <c r="M255" i="10"/>
  <c r="K255" i="10"/>
  <c r="K61" i="10"/>
  <c r="M61" i="10"/>
  <c r="K193" i="10"/>
  <c r="M193" i="10"/>
  <c r="K341" i="10"/>
  <c r="M341" i="10"/>
  <c r="K321" i="10"/>
  <c r="M321" i="10"/>
  <c r="M398" i="10"/>
  <c r="K398" i="10"/>
  <c r="K370" i="10"/>
  <c r="M370" i="10"/>
  <c r="K430" i="10"/>
  <c r="M430" i="10"/>
  <c r="K465" i="10"/>
  <c r="M465" i="10"/>
  <c r="K206" i="10"/>
  <c r="M206" i="10"/>
  <c r="M272" i="10"/>
  <c r="K272" i="10"/>
  <c r="G44" i="10"/>
  <c r="M319" i="10"/>
  <c r="K319" i="10"/>
  <c r="K21" i="10"/>
  <c r="M21" i="10"/>
  <c r="K318" i="10"/>
  <c r="M318" i="10"/>
  <c r="K257" i="10"/>
  <c r="M257" i="10"/>
  <c r="M444" i="10"/>
  <c r="K444" i="10"/>
  <c r="K303" i="10"/>
  <c r="M303" i="10"/>
  <c r="M378" i="10"/>
  <c r="K378" i="10"/>
  <c r="M82" i="10"/>
  <c r="K82" i="10"/>
  <c r="M135" i="10"/>
  <c r="K135" i="10"/>
  <c r="K412" i="10"/>
  <c r="M412" i="10"/>
  <c r="K468" i="10"/>
  <c r="M468" i="10"/>
  <c r="M77" i="10"/>
  <c r="K77" i="10"/>
  <c r="K88" i="10"/>
  <c r="M88" i="10"/>
  <c r="K53" i="10"/>
  <c r="M53" i="10"/>
  <c r="K114" i="10"/>
  <c r="M114" i="10"/>
  <c r="K254" i="10"/>
  <c r="M254" i="10"/>
  <c r="K347" i="10"/>
  <c r="M347" i="10"/>
  <c r="M442" i="10"/>
  <c r="K442" i="10"/>
  <c r="M169" i="10"/>
  <c r="K169" i="10"/>
  <c r="K70" i="10"/>
  <c r="M70" i="10"/>
  <c r="K323" i="10"/>
  <c r="M323" i="10"/>
  <c r="K338" i="10"/>
  <c r="M338" i="10"/>
  <c r="K414" i="10"/>
  <c r="M414" i="10"/>
  <c r="K462" i="10"/>
  <c r="M462" i="10"/>
  <c r="K174" i="10"/>
  <c r="M174" i="10"/>
  <c r="M349" i="10"/>
  <c r="K349" i="10"/>
  <c r="M367" i="10"/>
  <c r="K367" i="10"/>
  <c r="M59" i="10"/>
  <c r="K59" i="10"/>
  <c r="K180" i="10"/>
  <c r="M180" i="10"/>
  <c r="M165" i="10"/>
  <c r="K165" i="10"/>
  <c r="M324" i="10"/>
  <c r="K324" i="10"/>
  <c r="M199" i="10"/>
  <c r="K199" i="10"/>
  <c r="M449" i="10"/>
  <c r="K449" i="10"/>
  <c r="M195" i="10"/>
  <c r="K195" i="10"/>
  <c r="K220" i="10"/>
  <c r="M220" i="10"/>
  <c r="K171" i="10"/>
  <c r="M171" i="10"/>
  <c r="K435" i="10"/>
  <c r="M435" i="10"/>
  <c r="K251" i="10"/>
  <c r="M251" i="10"/>
  <c r="K433" i="10"/>
  <c r="M433" i="10"/>
  <c r="M225" i="10"/>
  <c r="K225" i="10"/>
  <c r="M152" i="10"/>
  <c r="K152" i="10"/>
  <c r="M242" i="10"/>
  <c r="K242" i="10"/>
  <c r="K240" i="10"/>
  <c r="M240" i="10"/>
  <c r="K410" i="10"/>
  <c r="M410" i="10"/>
  <c r="M249" i="10"/>
  <c r="K249" i="10"/>
  <c r="M269" i="10"/>
  <c r="K269" i="10"/>
  <c r="K420" i="10"/>
  <c r="M420" i="10"/>
  <c r="K287" i="10"/>
  <c r="M287" i="10"/>
  <c r="M259" i="10"/>
  <c r="K259" i="10"/>
  <c r="M172" i="10"/>
  <c r="K172" i="10"/>
  <c r="K57" i="10"/>
  <c r="M57" i="10"/>
  <c r="M244" i="10"/>
  <c r="K244" i="10"/>
  <c r="M299" i="10"/>
  <c r="K299" i="10"/>
  <c r="K71" i="10"/>
  <c r="M71" i="10"/>
  <c r="K120" i="10"/>
  <c r="M120" i="10"/>
  <c r="K418" i="10"/>
  <c r="M418" i="10"/>
  <c r="M354" i="10"/>
  <c r="K354" i="10"/>
  <c r="M235" i="10"/>
  <c r="K235" i="10"/>
  <c r="M294" i="10"/>
  <c r="K294" i="10"/>
  <c r="M166" i="10"/>
  <c r="K166" i="10"/>
  <c r="K100" i="10"/>
  <c r="M100" i="10"/>
  <c r="M124" i="10"/>
  <c r="K124" i="10"/>
  <c r="M467" i="10"/>
  <c r="K467" i="10"/>
  <c r="M469" i="10"/>
  <c r="K469" i="10"/>
  <c r="K413" i="10"/>
  <c r="M413" i="10"/>
  <c r="K143" i="10"/>
  <c r="M143" i="10"/>
  <c r="K137" i="10"/>
  <c r="M137" i="10"/>
  <c r="M156" i="10"/>
  <c r="K156" i="10"/>
  <c r="K118" i="10"/>
  <c r="M118" i="10"/>
  <c r="M359" i="10"/>
  <c r="K359" i="10"/>
  <c r="M157" i="10"/>
  <c r="K157" i="10"/>
  <c r="M292" i="10"/>
  <c r="K292" i="10"/>
  <c r="M132" i="10"/>
  <c r="K132" i="10"/>
  <c r="K335" i="10"/>
  <c r="M335" i="10"/>
  <c r="M277" i="10"/>
  <c r="K277" i="10"/>
  <c r="K20" i="10"/>
  <c r="M20" i="10"/>
  <c r="K264" i="10"/>
  <c r="M264" i="10"/>
  <c r="K91" i="10"/>
  <c r="M91" i="10"/>
  <c r="M94" i="10"/>
  <c r="K94" i="10"/>
  <c r="K337" i="10"/>
  <c r="M337" i="10"/>
  <c r="X5" i="10"/>
  <c r="W9" i="10"/>
  <c r="W5" i="10"/>
  <c r="X9" i="10"/>
  <c r="M97" i="10"/>
  <c r="K97" i="10"/>
  <c r="M357" i="10"/>
  <c r="K357" i="10"/>
  <c r="M47" i="10"/>
  <c r="K47" i="10"/>
  <c r="M348" i="10"/>
  <c r="K348" i="10"/>
  <c r="K80" i="10"/>
  <c r="M80" i="10"/>
  <c r="M55" i="10"/>
  <c r="K55" i="10"/>
  <c r="K196" i="10"/>
  <c r="M196" i="10"/>
  <c r="M394" i="10"/>
  <c r="K394" i="10"/>
  <c r="K233" i="10"/>
  <c r="M233" i="10"/>
  <c r="M176" i="10"/>
  <c r="K176" i="10"/>
  <c r="M229" i="10"/>
  <c r="K229" i="10"/>
  <c r="K227" i="10"/>
  <c r="M227" i="10"/>
  <c r="K437" i="10"/>
  <c r="M437" i="10"/>
  <c r="K241" i="10"/>
  <c r="M241" i="10"/>
  <c r="K194" i="10"/>
  <c r="M194" i="10"/>
  <c r="K98" i="10"/>
  <c r="M98" i="10"/>
  <c r="K385" i="10"/>
  <c r="M385" i="10"/>
  <c r="M265" i="10"/>
  <c r="K265" i="10"/>
  <c r="M75" i="10"/>
  <c r="K75" i="10"/>
  <c r="K153" i="10"/>
  <c r="M153" i="10"/>
  <c r="K425" i="10"/>
  <c r="M425" i="10"/>
  <c r="K131" i="10"/>
  <c r="M131" i="10"/>
  <c r="K108" i="10"/>
  <c r="M108" i="10"/>
  <c r="K423" i="10"/>
  <c r="M423" i="10"/>
  <c r="K253" i="10"/>
  <c r="M253" i="10"/>
  <c r="K333" i="10"/>
  <c r="M333" i="10"/>
  <c r="K161" i="10"/>
  <c r="M161" i="10"/>
  <c r="K353" i="10"/>
  <c r="M353" i="10"/>
  <c r="K121" i="10"/>
  <c r="M121" i="10"/>
  <c r="M68" i="10"/>
  <c r="K68" i="10"/>
  <c r="M99" i="10"/>
  <c r="K99" i="10"/>
  <c r="K267" i="10"/>
  <c r="M267" i="10"/>
  <c r="K221" i="10"/>
  <c r="M221" i="10"/>
  <c r="K162" i="10"/>
  <c r="M162" i="10"/>
  <c r="K81" i="10"/>
  <c r="M81" i="10"/>
  <c r="M102" i="10"/>
  <c r="K102" i="10"/>
  <c r="M222" i="10"/>
  <c r="K222" i="10"/>
  <c r="M142" i="10"/>
  <c r="K142" i="10"/>
  <c r="K298" i="10"/>
  <c r="M298" i="10"/>
  <c r="K56" i="10"/>
  <c r="M56" i="10"/>
  <c r="K228" i="10"/>
  <c r="M228" i="10"/>
  <c r="K464" i="10"/>
  <c r="M464" i="10"/>
  <c r="K280" i="10"/>
  <c r="M280" i="10"/>
  <c r="M64" i="10"/>
  <c r="K64" i="10"/>
  <c r="K200" i="10"/>
  <c r="M200" i="10"/>
  <c r="M379" i="10"/>
  <c r="K379" i="10"/>
  <c r="K408" i="10"/>
  <c r="M408" i="10"/>
  <c r="K384" i="10"/>
  <c r="M384" i="10"/>
  <c r="K441" i="10"/>
  <c r="M441" i="10"/>
  <c r="K226" i="10"/>
  <c r="M226" i="10"/>
  <c r="K167" i="10"/>
  <c r="M167" i="10"/>
  <c r="K234" i="10"/>
  <c r="M234" i="10"/>
  <c r="M89" i="10"/>
  <c r="K89" i="10"/>
  <c r="K210" i="10"/>
  <c r="M210" i="10"/>
  <c r="K278" i="10"/>
  <c r="M278" i="10"/>
  <c r="K250" i="10"/>
  <c r="M250" i="10"/>
  <c r="K404" i="10"/>
  <c r="M404" i="10"/>
  <c r="K96" i="10"/>
  <c r="M96" i="10"/>
  <c r="G134" i="10"/>
  <c r="G258" i="10"/>
  <c r="G25" i="10"/>
  <c r="G296" i="10"/>
  <c r="G101" i="10"/>
  <c r="G204" i="10"/>
  <c r="G396" i="10"/>
  <c r="G376" i="10"/>
  <c r="G415" i="10"/>
  <c r="G454" i="10"/>
  <c r="G450" i="10"/>
  <c r="G177" i="10"/>
  <c r="G246" i="10"/>
  <c r="X5" i="11"/>
  <c r="W5" i="11"/>
  <c r="W9" i="11"/>
  <c r="X9" i="11"/>
  <c r="K229" i="11"/>
  <c r="M229" i="11"/>
  <c r="K342" i="11"/>
  <c r="M342" i="11"/>
  <c r="M55" i="11"/>
  <c r="K55" i="11"/>
  <c r="M355" i="11"/>
  <c r="K355" i="11"/>
  <c r="M30" i="11"/>
  <c r="K30" i="11"/>
  <c r="K72" i="11"/>
  <c r="M72" i="11"/>
  <c r="K117" i="11"/>
  <c r="M117" i="11"/>
  <c r="K187" i="11"/>
  <c r="M187" i="11"/>
  <c r="M380" i="11"/>
  <c r="K380" i="11"/>
  <c r="K78" i="11"/>
  <c r="M78" i="11"/>
  <c r="K414" i="11"/>
  <c r="M414" i="11"/>
  <c r="K32" i="11"/>
  <c r="M32" i="11"/>
  <c r="K314" i="11"/>
  <c r="M314" i="11"/>
  <c r="K67" i="11"/>
  <c r="M67" i="11"/>
  <c r="M280" i="11"/>
  <c r="K280" i="11"/>
  <c r="K172" i="11"/>
  <c r="M172" i="11"/>
  <c r="K77" i="11"/>
  <c r="M77" i="11"/>
  <c r="M193" i="11"/>
  <c r="K193" i="11"/>
  <c r="K389" i="11"/>
  <c r="M389" i="11"/>
  <c r="M323" i="11"/>
  <c r="K323" i="11"/>
  <c r="K207" i="11"/>
  <c r="M207" i="11"/>
  <c r="K88" i="11"/>
  <c r="M88" i="11"/>
  <c r="K261" i="11"/>
  <c r="M261" i="11"/>
  <c r="K417" i="11"/>
  <c r="M417" i="11"/>
  <c r="K146" i="11"/>
  <c r="M146" i="11"/>
  <c r="K378" i="11"/>
  <c r="M378" i="11"/>
  <c r="K171" i="11"/>
  <c r="M171" i="11"/>
  <c r="K76" i="11"/>
  <c r="M76" i="11"/>
  <c r="K138" i="11"/>
  <c r="M138" i="11"/>
  <c r="K246" i="11"/>
  <c r="M246" i="11"/>
  <c r="K467" i="11"/>
  <c r="M467" i="11"/>
  <c r="M85" i="11"/>
  <c r="K85" i="11"/>
  <c r="K448" i="11"/>
  <c r="M448" i="11"/>
  <c r="M75" i="11"/>
  <c r="K75" i="11"/>
  <c r="K254" i="11"/>
  <c r="M254" i="11"/>
  <c r="K328" i="11"/>
  <c r="M328" i="11"/>
  <c r="M105" i="11"/>
  <c r="K105" i="11"/>
  <c r="K290" i="11"/>
  <c r="M290" i="11"/>
  <c r="K179" i="11"/>
  <c r="M179" i="11"/>
  <c r="M80" i="11"/>
  <c r="K80" i="11"/>
  <c r="M300" i="11"/>
  <c r="K300" i="11"/>
  <c r="K458" i="11"/>
  <c r="M458" i="11"/>
  <c r="K326" i="11"/>
  <c r="M326" i="11"/>
  <c r="M210" i="11"/>
  <c r="K210" i="11"/>
  <c r="K108" i="11"/>
  <c r="M108" i="11"/>
  <c r="K281" i="11"/>
  <c r="M281" i="11"/>
  <c r="M200" i="11"/>
  <c r="K200" i="11"/>
  <c r="K174" i="11"/>
  <c r="M174" i="11"/>
  <c r="M395" i="11"/>
  <c r="K395" i="11"/>
  <c r="K269" i="11"/>
  <c r="M269" i="11"/>
  <c r="K137" i="11"/>
  <c r="M137" i="11"/>
  <c r="K242" i="11"/>
  <c r="M242" i="11"/>
  <c r="K298" i="11"/>
  <c r="M298" i="11"/>
  <c r="K62" i="11"/>
  <c r="M62" i="11"/>
  <c r="M93" i="11"/>
  <c r="K93" i="11"/>
  <c r="M20" i="11"/>
  <c r="K20" i="11"/>
  <c r="K114" i="11"/>
  <c r="M114" i="11"/>
  <c r="K286" i="11"/>
  <c r="M286" i="11"/>
  <c r="K339" i="11"/>
  <c r="M339" i="11"/>
  <c r="K132" i="11"/>
  <c r="M132" i="11"/>
  <c r="K307" i="11"/>
  <c r="M307" i="11"/>
  <c r="K186" i="11"/>
  <c r="M186" i="11"/>
  <c r="M83" i="11"/>
  <c r="K83" i="11"/>
  <c r="M315" i="11"/>
  <c r="K315" i="11"/>
  <c r="K468" i="11"/>
  <c r="M468" i="11"/>
  <c r="K390" i="11"/>
  <c r="M390" i="11"/>
  <c r="M213" i="11"/>
  <c r="K213" i="11"/>
  <c r="K128" i="11"/>
  <c r="M128" i="11"/>
  <c r="K301" i="11"/>
  <c r="M301" i="11"/>
  <c r="M65" i="11"/>
  <c r="K65" i="11"/>
  <c r="M245" i="11"/>
  <c r="K245" i="11"/>
  <c r="K21" i="11"/>
  <c r="M21" i="11"/>
  <c r="K44" i="11"/>
  <c r="M44" i="11"/>
  <c r="K191" i="11"/>
  <c r="M191" i="11"/>
  <c r="K330" i="11"/>
  <c r="M330" i="11"/>
  <c r="M340" i="11"/>
  <c r="K340" i="11"/>
  <c r="K162" i="11"/>
  <c r="M162" i="11"/>
  <c r="K131" i="11"/>
  <c r="M131" i="11"/>
  <c r="K29" i="11"/>
  <c r="M29" i="11"/>
  <c r="M173" i="11"/>
  <c r="K173" i="11"/>
  <c r="K306" i="11"/>
  <c r="M306" i="11"/>
  <c r="M353" i="11"/>
  <c r="K353" i="11"/>
  <c r="K168" i="11"/>
  <c r="M168" i="11"/>
  <c r="K311" i="11"/>
  <c r="M311" i="11"/>
  <c r="K196" i="11"/>
  <c r="M196" i="11"/>
  <c r="M140" i="11"/>
  <c r="K140" i="11"/>
  <c r="K329" i="11"/>
  <c r="M329" i="11"/>
  <c r="K139" i="11"/>
  <c r="M139" i="11"/>
  <c r="K422" i="11"/>
  <c r="M422" i="11"/>
  <c r="K216" i="11"/>
  <c r="M216" i="11"/>
  <c r="K199" i="11"/>
  <c r="M199" i="11"/>
  <c r="K321" i="11"/>
  <c r="M321" i="11"/>
  <c r="M145" i="11"/>
  <c r="K145" i="11"/>
  <c r="K297" i="11"/>
  <c r="M297" i="11"/>
  <c r="M25" i="11"/>
  <c r="K25" i="11"/>
  <c r="K236" i="11"/>
  <c r="M236" i="11"/>
  <c r="K197" i="11"/>
  <c r="M197" i="11"/>
  <c r="K358" i="11"/>
  <c r="M358" i="11"/>
  <c r="K351" i="11"/>
  <c r="M351" i="11"/>
  <c r="K220" i="11"/>
  <c r="M220" i="11"/>
  <c r="M135" i="11"/>
  <c r="K135" i="11"/>
  <c r="K36" i="11"/>
  <c r="M36" i="11"/>
  <c r="K217" i="11"/>
  <c r="M217" i="11"/>
  <c r="M335" i="11"/>
  <c r="K335" i="11"/>
  <c r="M393" i="11"/>
  <c r="K393" i="11"/>
  <c r="K189" i="11"/>
  <c r="M189" i="11"/>
  <c r="M325" i="11"/>
  <c r="K325" i="11"/>
  <c r="K206" i="11"/>
  <c r="M206" i="11"/>
  <c r="M255" i="11"/>
  <c r="K255" i="11"/>
  <c r="K347" i="11"/>
  <c r="M347" i="11"/>
  <c r="K164" i="11"/>
  <c r="M164" i="11"/>
  <c r="M425" i="11"/>
  <c r="K425" i="11"/>
  <c r="K222" i="11"/>
  <c r="M222" i="11"/>
  <c r="K202" i="11"/>
  <c r="M202" i="11"/>
  <c r="K341" i="11"/>
  <c r="M341" i="11"/>
  <c r="M233" i="11"/>
  <c r="K233" i="11"/>
  <c r="M275" i="11"/>
  <c r="K275" i="11"/>
  <c r="M455" i="11"/>
  <c r="K455" i="11"/>
  <c r="K272" i="11"/>
  <c r="M272" i="11"/>
  <c r="K107" i="11"/>
  <c r="M107" i="11"/>
  <c r="M420" i="11"/>
  <c r="K420" i="11"/>
  <c r="M53" i="11"/>
  <c r="K53" i="11"/>
  <c r="K38" i="11"/>
  <c r="M38" i="11"/>
  <c r="K356" i="11"/>
  <c r="M356" i="11"/>
  <c r="K309" i="11"/>
  <c r="M309" i="11"/>
  <c r="M110" i="11"/>
  <c r="K110" i="11"/>
  <c r="M344" i="11"/>
  <c r="K344" i="11"/>
  <c r="M400" i="11"/>
  <c r="K400" i="11"/>
  <c r="K111" i="11"/>
  <c r="M111" i="11"/>
  <c r="M293" i="11"/>
  <c r="K293" i="11"/>
  <c r="K368" i="11"/>
  <c r="M368" i="11"/>
  <c r="M265" i="11"/>
  <c r="K265" i="11"/>
  <c r="M333" i="11"/>
  <c r="K333" i="11"/>
  <c r="K91" i="11"/>
  <c r="M91" i="11"/>
  <c r="K262" i="11"/>
  <c r="M262" i="11"/>
  <c r="K434" i="11"/>
  <c r="M434" i="11"/>
  <c r="K317" i="11"/>
  <c r="M317" i="11"/>
  <c r="K359" i="11"/>
  <c r="M359" i="11"/>
  <c r="K401" i="11"/>
  <c r="M401" i="11"/>
  <c r="M415" i="11"/>
  <c r="K415" i="11"/>
  <c r="M285" i="11"/>
  <c r="K285" i="11"/>
  <c r="K28" i="11"/>
  <c r="M28" i="11"/>
  <c r="M373" i="11"/>
  <c r="K373" i="11"/>
  <c r="K188" i="11"/>
  <c r="M188" i="11"/>
  <c r="K34" i="11"/>
  <c r="M34" i="11"/>
  <c r="K178" i="11"/>
  <c r="M178" i="11"/>
  <c r="K52" i="11"/>
  <c r="M52" i="11"/>
  <c r="K366" i="11"/>
  <c r="M366" i="11"/>
  <c r="K352" i="11"/>
  <c r="M352" i="11"/>
  <c r="M123" i="11"/>
  <c r="K123" i="11"/>
  <c r="K47" i="11"/>
  <c r="M47" i="11"/>
  <c r="K411" i="11"/>
  <c r="M411" i="11"/>
  <c r="K118" i="11"/>
  <c r="M118" i="11"/>
  <c r="M303" i="11"/>
  <c r="K303" i="11"/>
  <c r="K372" i="11"/>
  <c r="M372" i="11"/>
  <c r="K268" i="11"/>
  <c r="M268" i="11"/>
  <c r="K354" i="11"/>
  <c r="M354" i="11"/>
  <c r="K94" i="11"/>
  <c r="M94" i="11"/>
  <c r="M283" i="11"/>
  <c r="K283" i="11"/>
  <c r="K437" i="11"/>
  <c r="M437" i="11"/>
  <c r="M320" i="11"/>
  <c r="K320" i="11"/>
  <c r="K362" i="11"/>
  <c r="M362" i="11"/>
  <c r="K421" i="11"/>
  <c r="M421" i="11"/>
  <c r="M384" i="11"/>
  <c r="K384" i="11"/>
  <c r="M243" i="11"/>
  <c r="K243" i="11"/>
  <c r="K234" i="11"/>
  <c r="M234" i="11"/>
  <c r="K120" i="11"/>
  <c r="M120" i="11"/>
  <c r="M63" i="11"/>
  <c r="K63" i="11"/>
  <c r="K322" i="11"/>
  <c r="M322" i="11"/>
  <c r="K388" i="11"/>
  <c r="M388" i="11"/>
  <c r="K46" i="11"/>
  <c r="M46" i="11"/>
  <c r="K402" i="11"/>
  <c r="M402" i="11"/>
  <c r="K231" i="11"/>
  <c r="M231" i="11"/>
  <c r="M403" i="11"/>
  <c r="K403" i="11"/>
  <c r="M260" i="11"/>
  <c r="K260" i="11"/>
  <c r="K81" i="11"/>
  <c r="M81" i="11"/>
  <c r="M375" i="11"/>
  <c r="K375" i="11"/>
  <c r="M385" i="11"/>
  <c r="K385" i="11"/>
  <c r="K127" i="11"/>
  <c r="M127" i="11"/>
  <c r="K82" i="11"/>
  <c r="M82" i="11"/>
  <c r="M125" i="11"/>
  <c r="K125" i="11"/>
  <c r="M143" i="11"/>
  <c r="K143" i="11"/>
  <c r="K318" i="11"/>
  <c r="M318" i="11"/>
  <c r="M383" i="11"/>
  <c r="K383" i="11"/>
  <c r="K271" i="11"/>
  <c r="M271" i="11"/>
  <c r="K376" i="11"/>
  <c r="M376" i="11"/>
  <c r="K97" i="11"/>
  <c r="M97" i="11"/>
  <c r="M304" i="11"/>
  <c r="K304" i="11"/>
  <c r="M440" i="11"/>
  <c r="K440" i="11"/>
  <c r="K387" i="11"/>
  <c r="M387" i="11"/>
  <c r="K439" i="11"/>
  <c r="M439" i="11"/>
  <c r="K441" i="11"/>
  <c r="M441" i="11"/>
  <c r="K151" i="11"/>
  <c r="M151" i="11"/>
  <c r="M405" i="11"/>
  <c r="K405" i="11"/>
  <c r="K256" i="11"/>
  <c r="M256" i="11"/>
  <c r="K406" i="11"/>
  <c r="M406" i="11"/>
  <c r="K109" i="11"/>
  <c r="M109" i="11"/>
  <c r="K124" i="11"/>
  <c r="M124" i="11"/>
  <c r="K49" i="11"/>
  <c r="M49" i="11"/>
  <c r="K289" i="11"/>
  <c r="M289" i="11"/>
  <c r="K90" i="11"/>
  <c r="M90" i="11"/>
  <c r="K427" i="11"/>
  <c r="M427" i="11"/>
  <c r="K394" i="11"/>
  <c r="M394" i="11"/>
  <c r="K190" i="11"/>
  <c r="M190" i="11"/>
  <c r="K208" i="11"/>
  <c r="M208" i="11"/>
  <c r="K150" i="11"/>
  <c r="M150" i="11"/>
  <c r="M175" i="11"/>
  <c r="K175" i="11"/>
  <c r="K336" i="11"/>
  <c r="M336" i="11"/>
  <c r="K426" i="11"/>
  <c r="M426" i="11"/>
  <c r="K274" i="11"/>
  <c r="M274" i="11"/>
  <c r="M423" i="11"/>
  <c r="K423" i="11"/>
  <c r="M100" i="11"/>
  <c r="K100" i="11"/>
  <c r="K332" i="11"/>
  <c r="M332" i="11"/>
  <c r="K48" i="11"/>
  <c r="M48" i="11"/>
  <c r="K409" i="11"/>
  <c r="M409" i="11"/>
  <c r="K442" i="11"/>
  <c r="M442" i="11"/>
  <c r="K461" i="11"/>
  <c r="M461" i="11"/>
  <c r="K312" i="11"/>
  <c r="M312" i="11"/>
  <c r="K266" i="11"/>
  <c r="M266" i="11"/>
  <c r="K349" i="11"/>
  <c r="M349" i="11"/>
  <c r="K404" i="11"/>
  <c r="M404" i="11"/>
  <c r="K428" i="11"/>
  <c r="M428" i="11"/>
  <c r="K381" i="11"/>
  <c r="M381" i="11"/>
  <c r="M130" i="11"/>
  <c r="K130" i="11"/>
  <c r="K121" i="11"/>
  <c r="M121" i="11"/>
  <c r="K142" i="11"/>
  <c r="M142" i="11"/>
  <c r="M50" i="11"/>
  <c r="K50" i="11"/>
  <c r="K267" i="11"/>
  <c r="M267" i="11"/>
  <c r="K219" i="11"/>
  <c r="M219" i="11"/>
  <c r="K436" i="11"/>
  <c r="M436" i="11"/>
  <c r="K277" i="11"/>
  <c r="M277" i="11"/>
  <c r="M433" i="11"/>
  <c r="K433" i="11"/>
  <c r="M103" i="11"/>
  <c r="K103" i="11"/>
  <c r="K396" i="11"/>
  <c r="M396" i="11"/>
  <c r="K92" i="11"/>
  <c r="M92" i="11"/>
  <c r="K444" i="11"/>
  <c r="M444" i="11"/>
  <c r="M463" i="11"/>
  <c r="K463" i="11"/>
  <c r="M343" i="11"/>
  <c r="K343" i="11"/>
  <c r="K292" i="11"/>
  <c r="M292" i="11"/>
  <c r="K284" i="11"/>
  <c r="M284" i="11"/>
  <c r="K431" i="11"/>
  <c r="M431" i="11"/>
  <c r="K24" i="11"/>
  <c r="M24" i="11"/>
  <c r="K438" i="11"/>
  <c r="M438" i="11"/>
  <c r="K87" i="11"/>
  <c r="M87" i="11"/>
  <c r="K382" i="11"/>
  <c r="M382" i="11"/>
  <c r="K452" i="11"/>
  <c r="M452" i="11"/>
  <c r="M235" i="11"/>
  <c r="K235" i="11"/>
  <c r="K157" i="11"/>
  <c r="M157" i="11"/>
  <c r="K357" i="11"/>
  <c r="M357" i="11"/>
  <c r="K31" i="11"/>
  <c r="M31" i="11"/>
  <c r="K257" i="11"/>
  <c r="M257" i="11"/>
  <c r="K327" i="11"/>
  <c r="M327" i="11"/>
  <c r="K134" i="11"/>
  <c r="M134" i="11"/>
  <c r="M133" i="11"/>
  <c r="K133" i="11"/>
  <c r="K19" i="11"/>
  <c r="K159" i="11"/>
  <c r="M159" i="11"/>
  <c r="M35" i="11"/>
  <c r="K35" i="11"/>
  <c r="K106" i="11"/>
  <c r="M106" i="11"/>
  <c r="K239" i="11"/>
  <c r="M239" i="11"/>
  <c r="K291" i="11"/>
  <c r="M291" i="11"/>
  <c r="M160" i="11"/>
  <c r="K160" i="11"/>
  <c r="K226" i="11"/>
  <c r="M226" i="11"/>
  <c r="K379" i="11"/>
  <c r="M379" i="11"/>
  <c r="K446" i="11"/>
  <c r="M446" i="11"/>
  <c r="K287" i="11"/>
  <c r="M287" i="11"/>
  <c r="K469" i="11"/>
  <c r="M469" i="11"/>
  <c r="K154" i="11"/>
  <c r="M154" i="11"/>
  <c r="K399" i="11"/>
  <c r="M399" i="11"/>
  <c r="M95" i="11"/>
  <c r="K95" i="11"/>
  <c r="K447" i="11"/>
  <c r="M447" i="11"/>
  <c r="K466" i="11"/>
  <c r="M466" i="11"/>
  <c r="K79" i="11"/>
  <c r="M79" i="11"/>
  <c r="K302" i="11"/>
  <c r="M302" i="11"/>
  <c r="M345" i="11"/>
  <c r="K345" i="11"/>
  <c r="K41" i="11"/>
  <c r="M41" i="11"/>
  <c r="M273" i="11"/>
  <c r="K273" i="11"/>
  <c r="K59" i="11"/>
  <c r="M59" i="11"/>
  <c r="K218" i="11"/>
  <c r="M218" i="11"/>
  <c r="M144" i="11"/>
  <c r="K144" i="11"/>
  <c r="K149" i="11"/>
  <c r="M149" i="11"/>
  <c r="K249" i="11"/>
  <c r="M249" i="11"/>
  <c r="M295" i="11"/>
  <c r="K295" i="11"/>
  <c r="K192" i="11"/>
  <c r="M192" i="11"/>
  <c r="K258" i="11"/>
  <c r="M258" i="11"/>
  <c r="K397" i="11"/>
  <c r="M397" i="11"/>
  <c r="K27" i="11"/>
  <c r="M27" i="11"/>
  <c r="K412" i="11"/>
  <c r="M412" i="11"/>
  <c r="K22" i="11"/>
  <c r="M22" i="11"/>
  <c r="K176" i="11"/>
  <c r="M176" i="11"/>
  <c r="K449" i="11"/>
  <c r="M449" i="11"/>
  <c r="K98" i="11"/>
  <c r="M98" i="11"/>
  <c r="M450" i="11"/>
  <c r="K450" i="11"/>
  <c r="K457" i="11"/>
  <c r="M457" i="11"/>
  <c r="M33" i="11"/>
  <c r="K33" i="11"/>
  <c r="K40" i="11"/>
  <c r="M40" i="11"/>
  <c r="M225" i="11"/>
  <c r="K225" i="11"/>
  <c r="K370" i="11"/>
  <c r="M370" i="11"/>
  <c r="K247" i="11"/>
  <c r="M247" i="11"/>
  <c r="M365" i="11"/>
  <c r="K365" i="11"/>
  <c r="K407" i="11"/>
  <c r="M407" i="11"/>
  <c r="K238" i="11"/>
  <c r="M238" i="11"/>
  <c r="K369" i="11"/>
  <c r="M369" i="11"/>
  <c r="K227" i="11"/>
  <c r="M227" i="11"/>
  <c r="M153" i="11"/>
  <c r="K153" i="11"/>
  <c r="K167" i="11"/>
  <c r="M167" i="11"/>
  <c r="K278" i="11"/>
  <c r="M278" i="11"/>
  <c r="K334" i="11"/>
  <c r="M334" i="11"/>
  <c r="K212" i="11"/>
  <c r="M212" i="11"/>
  <c r="K346" i="11"/>
  <c r="M346" i="11"/>
  <c r="K408" i="11"/>
  <c r="M408" i="11"/>
  <c r="K54" i="11"/>
  <c r="M54" i="11"/>
  <c r="K416" i="11"/>
  <c r="M416" i="11"/>
  <c r="K39" i="11"/>
  <c r="M39" i="11"/>
  <c r="K182" i="11"/>
  <c r="M182" i="11"/>
  <c r="M45" i="11"/>
  <c r="K45" i="11"/>
  <c r="K101" i="11"/>
  <c r="M101" i="11"/>
  <c r="M453" i="11"/>
  <c r="K453" i="11"/>
  <c r="K141" i="11"/>
  <c r="M141" i="11"/>
  <c r="M223" i="11"/>
  <c r="K223" i="11"/>
  <c r="M350" i="11"/>
  <c r="K350" i="11"/>
  <c r="K392" i="11"/>
  <c r="M392" i="11"/>
  <c r="K259" i="11"/>
  <c r="M259" i="11"/>
  <c r="K209" i="11"/>
  <c r="M209" i="11"/>
  <c r="K361" i="11"/>
  <c r="M361" i="11"/>
  <c r="M73" i="11"/>
  <c r="K73" i="11"/>
  <c r="K454" i="11"/>
  <c r="M454" i="11"/>
  <c r="K56" i="11"/>
  <c r="M56" i="11"/>
  <c r="K386" i="11"/>
  <c r="M386" i="11"/>
  <c r="K42" i="11"/>
  <c r="M42" i="11"/>
  <c r="K99" i="11"/>
  <c r="M99" i="11"/>
  <c r="M224" i="11"/>
  <c r="K224" i="11"/>
  <c r="K89" i="11"/>
  <c r="M89" i="11"/>
  <c r="K152" i="11"/>
  <c r="M152" i="11"/>
  <c r="K459" i="11"/>
  <c r="M459" i="11"/>
  <c r="M413" i="11"/>
  <c r="K413" i="11"/>
  <c r="M310" i="11"/>
  <c r="K310" i="11"/>
  <c r="K398" i="11"/>
  <c r="M398" i="11"/>
  <c r="K294" i="11"/>
  <c r="M294" i="11"/>
  <c r="M270" i="11"/>
  <c r="K270" i="11"/>
  <c r="M305" i="11"/>
  <c r="K305" i="11"/>
  <c r="K282" i="11"/>
  <c r="M282" i="11"/>
  <c r="M113" i="11"/>
  <c r="K113" i="11"/>
  <c r="K66" i="11"/>
  <c r="M66" i="11"/>
  <c r="M445" i="11"/>
  <c r="K445" i="11"/>
  <c r="K374" i="11"/>
  <c r="M374" i="11"/>
  <c r="K308" i="11"/>
  <c r="M308" i="11"/>
  <c r="K148" i="11"/>
  <c r="M148" i="11"/>
  <c r="M185" i="11"/>
  <c r="K185" i="11"/>
  <c r="K324" i="11"/>
  <c r="M324" i="11"/>
  <c r="K367" i="11"/>
  <c r="M367" i="11"/>
  <c r="K364" i="11"/>
  <c r="M364" i="11"/>
  <c r="K419" i="11"/>
  <c r="M419" i="11"/>
  <c r="K102" i="11"/>
  <c r="M102" i="11"/>
  <c r="K61" i="11"/>
  <c r="M61" i="11"/>
  <c r="M203" i="11"/>
  <c r="K203" i="11"/>
  <c r="K86" i="11"/>
  <c r="M86" i="11"/>
  <c r="K456" i="11"/>
  <c r="M456" i="11"/>
  <c r="K161" i="11"/>
  <c r="M161" i="11"/>
  <c r="K84" i="11"/>
  <c r="M84" i="11"/>
  <c r="K418" i="11"/>
  <c r="M418" i="11"/>
  <c r="K181" i="11"/>
  <c r="M181" i="11"/>
  <c r="K232" i="11"/>
  <c r="M232" i="11"/>
  <c r="K169" i="11"/>
  <c r="M169" i="11"/>
  <c r="M264" i="11"/>
  <c r="K264" i="11"/>
  <c r="K60" i="11"/>
  <c r="M60" i="11"/>
  <c r="K214" i="11"/>
  <c r="M214" i="11"/>
  <c r="K116" i="11"/>
  <c r="M116" i="11"/>
  <c r="K211" i="11"/>
  <c r="M211" i="11"/>
  <c r="M435" i="11"/>
  <c r="K435" i="11"/>
  <c r="M263" i="11"/>
  <c r="K263" i="11"/>
  <c r="M410" i="11"/>
  <c r="K410" i="11"/>
  <c r="K432" i="11"/>
  <c r="M432" i="11"/>
  <c r="K251" i="11"/>
  <c r="M251" i="11"/>
  <c r="K429" i="11"/>
  <c r="M429" i="11"/>
  <c r="K122" i="11"/>
  <c r="M122" i="11"/>
  <c r="K129" i="11"/>
  <c r="M129" i="11"/>
  <c r="K51" i="11"/>
  <c r="M51" i="11"/>
  <c r="K119" i="11"/>
  <c r="M119" i="11"/>
  <c r="K252" i="11"/>
  <c r="M252" i="11"/>
  <c r="M155" i="11"/>
  <c r="K155" i="11"/>
  <c r="K177" i="11"/>
  <c r="M177" i="11"/>
  <c r="K462" i="11"/>
  <c r="M462" i="11"/>
  <c r="K201" i="11"/>
  <c r="M201" i="11"/>
  <c r="K391" i="11"/>
  <c r="M391" i="11"/>
  <c r="K279" i="11"/>
  <c r="M279" i="11"/>
  <c r="M205" i="11"/>
  <c r="K205" i="11"/>
  <c r="M230" i="11"/>
  <c r="K230" i="11"/>
  <c r="K430" i="11"/>
  <c r="M430" i="11"/>
  <c r="M70" i="11"/>
  <c r="K70" i="11"/>
  <c r="K337" i="11"/>
  <c r="M337" i="11"/>
  <c r="K198" i="11"/>
  <c r="M198" i="11"/>
  <c r="M240" i="11"/>
  <c r="K240" i="11"/>
  <c r="M443" i="11"/>
  <c r="K443" i="11"/>
  <c r="K104" i="11"/>
  <c r="M104" i="11"/>
  <c r="M163" i="11"/>
  <c r="K163" i="11"/>
  <c r="K451" i="11"/>
  <c r="M451" i="11"/>
  <c r="K377" i="11"/>
  <c r="M377" i="11"/>
  <c r="K96" i="11"/>
  <c r="M96" i="11"/>
  <c r="K166" i="11"/>
  <c r="M166" i="11"/>
  <c r="K194" i="11"/>
  <c r="M194" i="11"/>
  <c r="K371" i="11"/>
  <c r="M371" i="11"/>
  <c r="M424" i="11"/>
  <c r="K424" i="11"/>
  <c r="K244" i="11"/>
  <c r="M244" i="11"/>
  <c r="M64" i="11"/>
  <c r="K64" i="11"/>
  <c r="M115" i="11"/>
  <c r="K115" i="11"/>
  <c r="K156" i="11"/>
  <c r="M156" i="11"/>
  <c r="K331" i="11"/>
  <c r="M331" i="11"/>
  <c r="M180" i="11"/>
  <c r="K180" i="11"/>
  <c r="K288" i="11"/>
  <c r="M288" i="11"/>
  <c r="M460" i="11"/>
  <c r="K460" i="11"/>
  <c r="K69" i="11"/>
  <c r="M69" i="11"/>
  <c r="K126" i="11"/>
  <c r="M126" i="11"/>
  <c r="M253" i="11"/>
  <c r="K253" i="11"/>
  <c r="M43" i="11"/>
  <c r="K43" i="11"/>
  <c r="K338" i="11"/>
  <c r="M338" i="11"/>
  <c r="M23" i="11"/>
  <c r="K23" i="11"/>
  <c r="M195" i="11"/>
  <c r="K195" i="11"/>
  <c r="K296" i="11"/>
  <c r="M296" i="11"/>
  <c r="M464" i="11"/>
  <c r="K464" i="11"/>
  <c r="K237" i="11"/>
  <c r="M237" i="11"/>
  <c r="K136" i="11"/>
  <c r="M136" i="11"/>
  <c r="K71" i="11"/>
  <c r="M71" i="11"/>
  <c r="K158" i="11"/>
  <c r="M158" i="11"/>
  <c r="K316" i="11"/>
  <c r="M316" i="11"/>
  <c r="K228" i="11"/>
  <c r="M228" i="11"/>
  <c r="M183" i="11"/>
  <c r="K183" i="11"/>
  <c r="M465" i="11"/>
  <c r="K465" i="11"/>
  <c r="K221" i="11"/>
  <c r="M221" i="11"/>
  <c r="M360" i="11"/>
  <c r="K360" i="11"/>
  <c r="M184" i="11"/>
  <c r="K184" i="11"/>
  <c r="K37" i="11"/>
  <c r="M37" i="11"/>
  <c r="K276" i="11"/>
  <c r="M276" i="11"/>
  <c r="M363" i="11"/>
  <c r="K363" i="11"/>
  <c r="K112" i="11"/>
  <c r="M112" i="11"/>
  <c r="M170" i="11"/>
  <c r="K170" i="11"/>
  <c r="M313" i="11"/>
  <c r="K313" i="11"/>
  <c r="M58" i="11"/>
  <c r="K58" i="11"/>
  <c r="K348" i="11"/>
  <c r="M348" i="11"/>
  <c r="K26" i="11"/>
  <c r="M26" i="11"/>
  <c r="M215" i="11"/>
  <c r="K215" i="11"/>
  <c r="K299" i="11"/>
  <c r="M299" i="11"/>
  <c r="K57" i="11"/>
  <c r="M57" i="11"/>
  <c r="K248" i="11"/>
  <c r="M248" i="11"/>
  <c r="K147" i="11"/>
  <c r="M147" i="11"/>
  <c r="K74" i="11"/>
  <c r="M74" i="11"/>
  <c r="M165" i="11"/>
  <c r="K165" i="11"/>
  <c r="K319" i="11"/>
  <c r="M319" i="11"/>
  <c r="K250" i="11"/>
  <c r="M250" i="11"/>
  <c r="K204" i="11"/>
  <c r="M204" i="11"/>
  <c r="K68" i="11"/>
  <c r="M68" i="11"/>
  <c r="K241" i="11"/>
  <c r="M241" i="11"/>
  <c r="G22" i="10"/>
  <c r="G29" i="10"/>
  <c r="G260" i="10"/>
  <c r="G37" i="10"/>
  <c r="G110" i="10"/>
  <c r="G119" i="10"/>
  <c r="E14" i="11"/>
  <c r="E15" i="11"/>
  <c r="E16" i="11" s="1"/>
  <c r="R9" i="11"/>
  <c r="R5" i="11"/>
  <c r="V9" i="11"/>
  <c r="R21" i="11"/>
  <c r="V21" i="11" s="1"/>
  <c r="R17" i="11"/>
  <c r="R21" i="10"/>
  <c r="V21" i="10" s="1"/>
  <c r="E14" i="10"/>
  <c r="E15" i="10"/>
  <c r="E16" i="10" s="1"/>
  <c r="R9" i="10"/>
  <c r="R5" i="10"/>
  <c r="V9" i="10"/>
  <c r="M246" i="10" l="1"/>
  <c r="K246" i="10"/>
  <c r="K177" i="10"/>
  <c r="M177" i="10"/>
  <c r="N177" i="10" s="1"/>
  <c r="K450" i="10"/>
  <c r="M450" i="10"/>
  <c r="M119" i="10"/>
  <c r="N119" i="10" s="1"/>
  <c r="K119" i="10"/>
  <c r="M258" i="10"/>
  <c r="N258" i="10" s="1"/>
  <c r="K258" i="10"/>
  <c r="M376" i="10"/>
  <c r="N376" i="10" s="1"/>
  <c r="K376" i="10"/>
  <c r="K415" i="10"/>
  <c r="M415" i="10"/>
  <c r="N415" i="10" s="1"/>
  <c r="K110" i="10"/>
  <c r="M110" i="10"/>
  <c r="N110" i="10" s="1"/>
  <c r="M44" i="10"/>
  <c r="N44" i="10" s="1"/>
  <c r="K44" i="10"/>
  <c r="M25" i="10"/>
  <c r="N25" i="10" s="1"/>
  <c r="K25" i="10"/>
  <c r="K134" i="10"/>
  <c r="M134" i="10"/>
  <c r="M204" i="10"/>
  <c r="N204" i="10" s="1"/>
  <c r="K204" i="10"/>
  <c r="M29" i="10"/>
  <c r="K29" i="10"/>
  <c r="M22" i="10"/>
  <c r="N22" i="10" s="1"/>
  <c r="K22" i="10"/>
  <c r="K296" i="10"/>
  <c r="M296" i="10"/>
  <c r="N296" i="10" s="1"/>
  <c r="K454" i="10"/>
  <c r="M454" i="10"/>
  <c r="N454" i="10" s="1"/>
  <c r="K396" i="10"/>
  <c r="M396" i="10"/>
  <c r="N396" i="10" s="1"/>
  <c r="K37" i="10"/>
  <c r="M37" i="10"/>
  <c r="N37" i="10" s="1"/>
  <c r="K260" i="10"/>
  <c r="M260" i="10"/>
  <c r="N260" i="10" s="1"/>
  <c r="K101" i="10"/>
  <c r="M101" i="10"/>
  <c r="N101" i="10" s="1"/>
  <c r="U9" i="11"/>
  <c r="N138" i="11"/>
  <c r="N134" i="11"/>
  <c r="N373" i="11"/>
  <c r="N268" i="11"/>
  <c r="N223" i="11"/>
  <c r="N213" i="11"/>
  <c r="N120" i="11"/>
  <c r="N100" i="11"/>
  <c r="N21" i="11"/>
  <c r="N186" i="11"/>
  <c r="N227" i="11"/>
  <c r="N433" i="11"/>
  <c r="N214" i="11"/>
  <c r="N441" i="11"/>
  <c r="N456" i="11"/>
  <c r="N272" i="11"/>
  <c r="N147" i="11"/>
  <c r="N110" i="11"/>
  <c r="N47" i="11"/>
  <c r="N42" i="11"/>
  <c r="N245" i="11"/>
  <c r="N217" i="11"/>
  <c r="N51" i="11"/>
  <c r="N65" i="11"/>
  <c r="N92" i="11"/>
  <c r="N45" i="11"/>
  <c r="N40" i="11"/>
  <c r="N312" i="11"/>
  <c r="N300" i="11"/>
  <c r="N255" i="11"/>
  <c r="N416" i="11"/>
  <c r="N410" i="11"/>
  <c r="N155" i="11"/>
  <c r="N77" i="11"/>
  <c r="N34" i="11"/>
  <c r="N26" i="11"/>
  <c r="N288" i="11"/>
  <c r="N90" i="11"/>
  <c r="N52" i="11"/>
  <c r="N187" i="11"/>
  <c r="N322" i="11"/>
  <c r="N241" i="11"/>
  <c r="N208" i="11"/>
  <c r="N137" i="11"/>
  <c r="N72" i="11"/>
  <c r="N246" i="11"/>
  <c r="N461" i="11"/>
  <c r="N378" i="11"/>
  <c r="N355" i="11"/>
  <c r="N287" i="11"/>
  <c r="N263" i="11"/>
  <c r="N252" i="11"/>
  <c r="N94" i="11"/>
  <c r="N80" i="11"/>
  <c r="N61" i="11"/>
  <c r="N37" i="11"/>
  <c r="N417" i="11"/>
  <c r="N348" i="11"/>
  <c r="N325" i="11"/>
  <c r="N301" i="11"/>
  <c r="N256" i="11"/>
  <c r="N200" i="11"/>
  <c r="N173" i="11"/>
  <c r="N87" i="11"/>
  <c r="N421" i="11"/>
  <c r="N387" i="11"/>
  <c r="N341" i="11"/>
  <c r="N284" i="11"/>
  <c r="N204" i="11"/>
  <c r="N44" i="11"/>
  <c r="N278" i="11"/>
  <c r="N183" i="11"/>
  <c r="N426" i="11"/>
  <c r="N259" i="11"/>
  <c r="N165" i="11"/>
  <c r="N159" i="11"/>
  <c r="N86" i="11"/>
  <c r="N63" i="11"/>
  <c r="N48" i="11"/>
  <c r="N218" i="11"/>
  <c r="N68" i="11"/>
  <c r="N420" i="11"/>
  <c r="N396" i="11"/>
  <c r="N292" i="11"/>
  <c r="N235" i="11"/>
  <c r="N434" i="11"/>
  <c r="N407" i="11"/>
  <c r="N395" i="11"/>
  <c r="N163" i="11"/>
  <c r="N436" i="11"/>
  <c r="N424" i="11"/>
  <c r="N315" i="11"/>
  <c r="N297" i="11"/>
  <c r="N201" i="11"/>
  <c r="N152" i="11"/>
  <c r="N104" i="11"/>
  <c r="N84" i="11"/>
  <c r="N392" i="11"/>
  <c r="N455" i="11"/>
  <c r="N326" i="11"/>
  <c r="N291" i="11"/>
  <c r="N206" i="11"/>
  <c r="N196" i="11"/>
  <c r="N190" i="11"/>
  <c r="N75" i="11"/>
  <c r="N156" i="11"/>
  <c r="N466" i="11"/>
  <c r="N450" i="11"/>
  <c r="N438" i="11"/>
  <c r="N320" i="11"/>
  <c r="N232" i="11"/>
  <c r="N99" i="11"/>
  <c r="N280" i="11"/>
  <c r="N271" i="11"/>
  <c r="N250" i="11"/>
  <c r="N179" i="11"/>
  <c r="N119" i="11"/>
  <c r="N20" i="11"/>
  <c r="N406" i="11"/>
  <c r="N354" i="11"/>
  <c r="N275" i="11"/>
  <c r="N454" i="11"/>
  <c r="N446" i="11"/>
  <c r="N430" i="11"/>
  <c r="N260" i="11"/>
  <c r="N161" i="11"/>
  <c r="N103" i="11"/>
  <c r="N27" i="11"/>
  <c r="N30" i="11"/>
  <c r="N106" i="11"/>
  <c r="N459" i="11"/>
  <c r="N330" i="11"/>
  <c r="N295" i="11"/>
  <c r="N210" i="11"/>
  <c r="N123" i="11"/>
  <c r="N107" i="11"/>
  <c r="N83" i="11"/>
  <c r="N69" i="11"/>
  <c r="N437" i="11"/>
  <c r="N265" i="11"/>
  <c r="N262" i="11"/>
  <c r="N305" i="11"/>
  <c r="N96" i="11"/>
  <c r="N28" i="11"/>
  <c r="N310" i="11"/>
  <c r="N212" i="11"/>
  <c r="N401" i="11"/>
  <c r="N135" i="11"/>
  <c r="N457" i="11"/>
  <c r="N299" i="11"/>
  <c r="N453" i="11"/>
  <c r="N139" i="11"/>
  <c r="N283" i="11"/>
  <c r="N41" i="11"/>
  <c r="N270" i="11"/>
  <c r="N428" i="11"/>
  <c r="N281" i="11"/>
  <c r="N253" i="11"/>
  <c r="N266" i="11"/>
  <c r="N97" i="11"/>
  <c r="N194" i="11"/>
  <c r="N219" i="11"/>
  <c r="N349" i="11"/>
  <c r="N149" i="11"/>
  <c r="N33" i="11"/>
  <c r="N132" i="11"/>
  <c r="N318" i="11"/>
  <c r="N439" i="11"/>
  <c r="N143" i="11"/>
  <c r="N296" i="11"/>
  <c r="N254" i="11"/>
  <c r="N267" i="11"/>
  <c r="N445" i="11"/>
  <c r="N39" i="11"/>
  <c r="N403" i="11"/>
  <c r="N329" i="11"/>
  <c r="N452" i="11"/>
  <c r="N23" i="11"/>
  <c r="N203" i="11"/>
  <c r="N379" i="11"/>
  <c r="N126" i="11"/>
  <c r="N111" i="11"/>
  <c r="N251" i="11"/>
  <c r="N85" i="11"/>
  <c r="N24" i="11"/>
  <c r="N435" i="11"/>
  <c r="N304" i="11"/>
  <c r="N333" i="11"/>
  <c r="N366" i="11"/>
  <c r="N376" i="11"/>
  <c r="N351" i="11"/>
  <c r="N465" i="11"/>
  <c r="N237" i="11"/>
  <c r="N167" i="11"/>
  <c r="N405" i="11"/>
  <c r="N170" i="11"/>
  <c r="N458" i="11"/>
  <c r="N358" i="11"/>
  <c r="N390" i="11"/>
  <c r="N108" i="11"/>
  <c r="N244" i="11"/>
  <c r="N73" i="11"/>
  <c r="N185" i="11"/>
  <c r="N442" i="11"/>
  <c r="N425" i="11"/>
  <c r="N363" i="11"/>
  <c r="N343" i="11"/>
  <c r="N427" i="11"/>
  <c r="N381" i="11"/>
  <c r="N309" i="11"/>
  <c r="N234" i="11"/>
  <c r="N60" i="11"/>
  <c r="N146" i="11"/>
  <c r="N352" i="11"/>
  <c r="N172" i="11"/>
  <c r="N226" i="11"/>
  <c r="N175" i="11"/>
  <c r="N285" i="11"/>
  <c r="N76" i="11"/>
  <c r="N240" i="11"/>
  <c r="N129" i="11"/>
  <c r="N98" i="11"/>
  <c r="N222" i="11"/>
  <c r="N29" i="11"/>
  <c r="N264" i="11"/>
  <c r="N247" i="11"/>
  <c r="N298" i="11"/>
  <c r="N290" i="11"/>
  <c r="N327" i="11"/>
  <c r="N399" i="11"/>
  <c r="N370" i="11"/>
  <c r="N367" i="11"/>
  <c r="N191" i="11"/>
  <c r="N59" i="11"/>
  <c r="N360" i="11"/>
  <c r="N293" i="11"/>
  <c r="N418" i="11"/>
  <c r="N35" i="11"/>
  <c r="N193" i="11"/>
  <c r="N307" i="11"/>
  <c r="N347" i="11"/>
  <c r="N357" i="11"/>
  <c r="N279" i="11"/>
  <c r="N463" i="11"/>
  <c r="N384" i="11"/>
  <c r="N346" i="11"/>
  <c r="N328" i="11"/>
  <c r="N440" i="11"/>
  <c r="N74" i="11"/>
  <c r="N467" i="11"/>
  <c r="N112" i="11"/>
  <c r="N164" i="11"/>
  <c r="N231" i="11"/>
  <c r="N380" i="11"/>
  <c r="N340" i="11"/>
  <c r="N95" i="11"/>
  <c r="N50" i="11"/>
  <c r="N114" i="11"/>
  <c r="N411" i="11"/>
  <c r="N205" i="11"/>
  <c r="N198" i="11"/>
  <c r="N345" i="11"/>
  <c r="N22" i="11"/>
  <c r="N423" i="11"/>
  <c r="N54" i="11"/>
  <c r="N444" i="11"/>
  <c r="N257" i="11"/>
  <c r="N145" i="11"/>
  <c r="N413" i="11"/>
  <c r="N289" i="11"/>
  <c r="N228" i="11"/>
  <c r="N142" i="11"/>
  <c r="N377" i="11"/>
  <c r="N408" i="11"/>
  <c r="N334" i="11"/>
  <c r="N55" i="11"/>
  <c r="N364" i="11"/>
  <c r="N67" i="11"/>
  <c r="N150" i="11"/>
  <c r="N38" i="11"/>
  <c r="N400" i="11"/>
  <c r="N195" i="11"/>
  <c r="N166" i="11"/>
  <c r="N58" i="11"/>
  <c r="N43" i="11"/>
  <c r="N101" i="11"/>
  <c r="N443" i="11"/>
  <c r="N397" i="11"/>
  <c r="N225" i="11"/>
  <c r="N374" i="11"/>
  <c r="N88" i="11"/>
  <c r="N382" i="11"/>
  <c r="N178" i="11"/>
  <c r="N188" i="11"/>
  <c r="N313" i="11"/>
  <c r="N180" i="11"/>
  <c r="N31" i="11"/>
  <c r="N462" i="11"/>
  <c r="N431" i="11"/>
  <c r="N71" i="11"/>
  <c r="N78" i="11"/>
  <c r="N140" i="11"/>
  <c r="N469" i="11"/>
  <c r="N269" i="11"/>
  <c r="N394" i="11"/>
  <c r="N136" i="11"/>
  <c r="N371" i="11"/>
  <c r="N216" i="11"/>
  <c r="N32" i="11"/>
  <c r="N125" i="11"/>
  <c r="N261" i="11"/>
  <c r="N468" i="11"/>
  <c r="N171" i="11"/>
  <c r="N282" i="11"/>
  <c r="N238" i="11"/>
  <c r="N66" i="11"/>
  <c r="N93" i="11"/>
  <c r="N391" i="11"/>
  <c r="N133" i="11"/>
  <c r="N368" i="11"/>
  <c r="N182" i="11"/>
  <c r="N199" i="11"/>
  <c r="N464" i="11"/>
  <c r="N82" i="11"/>
  <c r="N153" i="11"/>
  <c r="N342" i="11"/>
  <c r="N248" i="11"/>
  <c r="N294" i="11"/>
  <c r="N89" i="11"/>
  <c r="N249" i="11"/>
  <c r="N46" i="11"/>
  <c r="N117" i="11"/>
  <c r="N306" i="11"/>
  <c r="N372" i="11"/>
  <c r="N25" i="11"/>
  <c r="N449" i="11"/>
  <c r="N388" i="11"/>
  <c r="N412" i="11"/>
  <c r="N130" i="11"/>
  <c r="N365" i="11"/>
  <c r="N303" i="11"/>
  <c r="N79" i="11"/>
  <c r="N335" i="11"/>
  <c r="N277" i="11"/>
  <c r="N131" i="11"/>
  <c r="N105" i="11"/>
  <c r="N49" i="11"/>
  <c r="N385" i="11"/>
  <c r="N157" i="11"/>
  <c r="N402" i="11"/>
  <c r="N127" i="11"/>
  <c r="N359" i="11"/>
  <c r="N124" i="11"/>
  <c r="N319" i="11"/>
  <c r="N176" i="11"/>
  <c r="N419" i="11"/>
  <c r="N168" i="11"/>
  <c r="N202" i="11"/>
  <c r="N432" i="11"/>
  <c r="N331" i="11"/>
  <c r="N243" i="11"/>
  <c r="N81" i="11"/>
  <c r="N230" i="11"/>
  <c r="N447" i="11"/>
  <c r="N429" i="11"/>
  <c r="N229" i="11"/>
  <c r="N154" i="11"/>
  <c r="N356" i="11"/>
  <c r="N121" i="11"/>
  <c r="N316" i="11"/>
  <c r="N239" i="11"/>
  <c r="N258" i="11"/>
  <c r="N192" i="11"/>
  <c r="N422" i="11"/>
  <c r="N128" i="11"/>
  <c r="N324" i="11"/>
  <c r="N109" i="11"/>
  <c r="N113" i="11"/>
  <c r="N102" i="11"/>
  <c r="N353" i="11"/>
  <c r="N118" i="11"/>
  <c r="N236" i="11"/>
  <c r="N383" i="11"/>
  <c r="N122" i="11"/>
  <c r="N233" i="11"/>
  <c r="N393" i="11"/>
  <c r="N415" i="11"/>
  <c r="N70" i="11"/>
  <c r="N302" i="11"/>
  <c r="N323" i="11"/>
  <c r="N177" i="11"/>
  <c r="N184" i="11"/>
  <c r="N409" i="11"/>
  <c r="N209" i="11"/>
  <c r="N148" i="11"/>
  <c r="N62" i="11"/>
  <c r="N350" i="11"/>
  <c r="N115" i="11"/>
  <c r="N451" i="11"/>
  <c r="N158" i="11"/>
  <c r="N151" i="11"/>
  <c r="N197" i="11"/>
  <c r="N389" i="11"/>
  <c r="N189" i="11"/>
  <c r="N314" i="11"/>
  <c r="N56" i="11"/>
  <c r="N344" i="11"/>
  <c r="N221" i="11"/>
  <c r="N144" i="11"/>
  <c r="N160" i="11"/>
  <c r="N91" i="11"/>
  <c r="N174" i="11"/>
  <c r="N361" i="11"/>
  <c r="N207" i="11"/>
  <c r="N162" i="11"/>
  <c r="N274" i="11"/>
  <c r="N369" i="11"/>
  <c r="N308" i="11"/>
  <c r="N332" i="11"/>
  <c r="N215" i="11"/>
  <c r="N460" i="11"/>
  <c r="N286" i="11"/>
  <c r="N273" i="11"/>
  <c r="N362" i="11"/>
  <c r="N398" i="11"/>
  <c r="N337" i="11"/>
  <c r="N317" i="11"/>
  <c r="N386" i="11"/>
  <c r="N181" i="11"/>
  <c r="N311" i="11"/>
  <c r="N116" i="11"/>
  <c r="N338" i="11"/>
  <c r="N414" i="11"/>
  <c r="N141" i="11"/>
  <c r="N64" i="11"/>
  <c r="N19" i="11"/>
  <c r="N321" i="11"/>
  <c r="N276" i="11"/>
  <c r="N448" i="11"/>
  <c r="N211" i="11"/>
  <c r="N242" i="11"/>
  <c r="N169" i="11"/>
  <c r="N36" i="11"/>
  <c r="N53" i="11"/>
  <c r="N404" i="11"/>
  <c r="N336" i="11"/>
  <c r="N57" i="11"/>
  <c r="N339" i="11"/>
  <c r="N220" i="11"/>
  <c r="N375" i="11"/>
  <c r="N224" i="11"/>
  <c r="N29" i="10"/>
  <c r="N49" i="10"/>
  <c r="N69" i="10"/>
  <c r="N89" i="10"/>
  <c r="N109" i="10"/>
  <c r="N129" i="10"/>
  <c r="N149" i="10"/>
  <c r="N169" i="10"/>
  <c r="N189" i="10"/>
  <c r="N209" i="10"/>
  <c r="N229" i="10"/>
  <c r="N249" i="10"/>
  <c r="N269" i="10"/>
  <c r="N289" i="10"/>
  <c r="N309" i="10"/>
  <c r="N329" i="10"/>
  <c r="N349" i="10"/>
  <c r="N369" i="10"/>
  <c r="N389" i="10"/>
  <c r="N409" i="10"/>
  <c r="N429" i="10"/>
  <c r="N449" i="10"/>
  <c r="N469" i="10"/>
  <c r="N30" i="10"/>
  <c r="N70" i="10"/>
  <c r="N90" i="10"/>
  <c r="N130" i="10"/>
  <c r="N150" i="10"/>
  <c r="N170" i="10"/>
  <c r="N190" i="10"/>
  <c r="N210" i="10"/>
  <c r="N230" i="10"/>
  <c r="N250" i="10"/>
  <c r="N270" i="10"/>
  <c r="N290" i="10"/>
  <c r="N310" i="10"/>
  <c r="N330" i="10"/>
  <c r="N350" i="10"/>
  <c r="N370" i="10"/>
  <c r="N390" i="10"/>
  <c r="N410" i="10"/>
  <c r="N430" i="10"/>
  <c r="N450" i="10"/>
  <c r="N31" i="10"/>
  <c r="N51" i="10"/>
  <c r="N71" i="10"/>
  <c r="N91" i="10"/>
  <c r="N111" i="10"/>
  <c r="N131" i="10"/>
  <c r="N151" i="10"/>
  <c r="N171" i="10"/>
  <c r="N191" i="10"/>
  <c r="N211" i="10"/>
  <c r="N231" i="10"/>
  <c r="N251" i="10"/>
  <c r="N271" i="10"/>
  <c r="N291" i="10"/>
  <c r="N311" i="10"/>
  <c r="N331" i="10"/>
  <c r="N351" i="10"/>
  <c r="N371" i="10"/>
  <c r="N391" i="10"/>
  <c r="N411" i="10"/>
  <c r="N431" i="10"/>
  <c r="N451" i="10"/>
  <c r="N72" i="10"/>
  <c r="N212" i="10"/>
  <c r="N292" i="10"/>
  <c r="N392" i="10"/>
  <c r="N50" i="10"/>
  <c r="N132" i="10"/>
  <c r="N32" i="10"/>
  <c r="N152" i="10"/>
  <c r="N432" i="10"/>
  <c r="N33" i="10"/>
  <c r="N53" i="10"/>
  <c r="N73" i="10"/>
  <c r="N93" i="10"/>
  <c r="N113" i="10"/>
  <c r="N133" i="10"/>
  <c r="N153" i="10"/>
  <c r="N173" i="10"/>
  <c r="N193" i="10"/>
  <c r="N213" i="10"/>
  <c r="N233" i="10"/>
  <c r="N253" i="10"/>
  <c r="N273" i="10"/>
  <c r="N293" i="10"/>
  <c r="N313" i="10"/>
  <c r="N333" i="10"/>
  <c r="N353" i="10"/>
  <c r="N373" i="10"/>
  <c r="N393" i="10"/>
  <c r="N413" i="10"/>
  <c r="N433" i="10"/>
  <c r="N453" i="10"/>
  <c r="N34" i="10"/>
  <c r="N54" i="10"/>
  <c r="N74" i="10"/>
  <c r="N94" i="10"/>
  <c r="N114" i="10"/>
  <c r="N134" i="10"/>
  <c r="N154" i="10"/>
  <c r="N174" i="10"/>
  <c r="N194" i="10"/>
  <c r="N214" i="10"/>
  <c r="N234" i="10"/>
  <c r="N254" i="10"/>
  <c r="N274" i="10"/>
  <c r="N294" i="10"/>
  <c r="N314" i="10"/>
  <c r="N334" i="10"/>
  <c r="N354" i="10"/>
  <c r="N374" i="10"/>
  <c r="N394" i="10"/>
  <c r="N414" i="10"/>
  <c r="N434" i="10"/>
  <c r="N35" i="10"/>
  <c r="N55" i="10"/>
  <c r="N75" i="10"/>
  <c r="N95" i="10"/>
  <c r="N115" i="10"/>
  <c r="N135" i="10"/>
  <c r="N155" i="10"/>
  <c r="N175" i="10"/>
  <c r="N195" i="10"/>
  <c r="N215" i="10"/>
  <c r="N235" i="10"/>
  <c r="N255" i="10"/>
  <c r="N275" i="10"/>
  <c r="N295" i="10"/>
  <c r="N315" i="10"/>
  <c r="N335" i="10"/>
  <c r="N355" i="10"/>
  <c r="N375" i="10"/>
  <c r="N395" i="10"/>
  <c r="N435" i="10"/>
  <c r="N455" i="10"/>
  <c r="N36" i="10"/>
  <c r="N56" i="10"/>
  <c r="N76" i="10"/>
  <c r="N96" i="10"/>
  <c r="N116" i="10"/>
  <c r="N136" i="10"/>
  <c r="N156" i="10"/>
  <c r="N176" i="10"/>
  <c r="N196" i="10"/>
  <c r="N216" i="10"/>
  <c r="N236" i="10"/>
  <c r="N256" i="10"/>
  <c r="N276" i="10"/>
  <c r="N316" i="10"/>
  <c r="N336" i="10"/>
  <c r="N356" i="10"/>
  <c r="N416" i="10"/>
  <c r="N436" i="10"/>
  <c r="N456" i="10"/>
  <c r="N57" i="10"/>
  <c r="N77" i="10"/>
  <c r="N97" i="10"/>
  <c r="N117" i="10"/>
  <c r="N137" i="10"/>
  <c r="N157" i="10"/>
  <c r="N197" i="10"/>
  <c r="N217" i="10"/>
  <c r="N237" i="10"/>
  <c r="N257" i="10"/>
  <c r="N277" i="10"/>
  <c r="N297" i="10"/>
  <c r="N317" i="10"/>
  <c r="N337" i="10"/>
  <c r="N357" i="10"/>
  <c r="N377" i="10"/>
  <c r="N397" i="10"/>
  <c r="N417" i="10"/>
  <c r="N437" i="10"/>
  <c r="N457" i="10"/>
  <c r="N59" i="10"/>
  <c r="N38" i="10"/>
  <c r="N58" i="10"/>
  <c r="N78" i="10"/>
  <c r="N98" i="10"/>
  <c r="N118" i="10"/>
  <c r="N138" i="10"/>
  <c r="N158" i="10"/>
  <c r="N178" i="10"/>
  <c r="N198" i="10"/>
  <c r="N218" i="10"/>
  <c r="N238" i="10"/>
  <c r="N278" i="10"/>
  <c r="N298" i="10"/>
  <c r="N318" i="10"/>
  <c r="N338" i="10"/>
  <c r="N358" i="10"/>
  <c r="N378" i="10"/>
  <c r="N398" i="10"/>
  <c r="N418" i="10"/>
  <c r="N438" i="10"/>
  <c r="N458" i="10"/>
  <c r="N39" i="10"/>
  <c r="N19" i="10"/>
  <c r="N79" i="10"/>
  <c r="N99" i="10"/>
  <c r="N139" i="10"/>
  <c r="N159" i="10"/>
  <c r="N179" i="10"/>
  <c r="N199" i="10"/>
  <c r="N219" i="10"/>
  <c r="N239" i="10"/>
  <c r="N259" i="10"/>
  <c r="N279" i="10"/>
  <c r="N299" i="10"/>
  <c r="N319" i="10"/>
  <c r="N339" i="10"/>
  <c r="N359" i="10"/>
  <c r="N379" i="10"/>
  <c r="N399" i="10"/>
  <c r="N419" i="10"/>
  <c r="N439" i="10"/>
  <c r="N459" i="10"/>
  <c r="N21" i="10"/>
  <c r="N41" i="10"/>
  <c r="N61" i="10"/>
  <c r="N81" i="10"/>
  <c r="N121" i="10"/>
  <c r="N141" i="10"/>
  <c r="N161" i="10"/>
  <c r="N181" i="10"/>
  <c r="N201" i="10"/>
  <c r="N221" i="10"/>
  <c r="N241" i="10"/>
  <c r="N261" i="10"/>
  <c r="N281" i="10"/>
  <c r="N301" i="10"/>
  <c r="N321" i="10"/>
  <c r="N341" i="10"/>
  <c r="N361" i="10"/>
  <c r="N381" i="10"/>
  <c r="N401" i="10"/>
  <c r="N421" i="10"/>
  <c r="N441" i="10"/>
  <c r="N461" i="10"/>
  <c r="N42" i="10"/>
  <c r="N62" i="10"/>
  <c r="N82" i="10"/>
  <c r="N102" i="10"/>
  <c r="N122" i="10"/>
  <c r="N142" i="10"/>
  <c r="N162" i="10"/>
  <c r="N182" i="10"/>
  <c r="N202" i="10"/>
  <c r="N222" i="10"/>
  <c r="N242" i="10"/>
  <c r="N262" i="10"/>
  <c r="N282" i="10"/>
  <c r="N302" i="10"/>
  <c r="N322" i="10"/>
  <c r="N342" i="10"/>
  <c r="N362" i="10"/>
  <c r="N382" i="10"/>
  <c r="N402" i="10"/>
  <c r="N422" i="10"/>
  <c r="N442" i="10"/>
  <c r="N462" i="10"/>
  <c r="N23" i="10"/>
  <c r="N43" i="10"/>
  <c r="N63" i="10"/>
  <c r="N83" i="10"/>
  <c r="N103" i="10"/>
  <c r="N123" i="10"/>
  <c r="N143" i="10"/>
  <c r="N163" i="10"/>
  <c r="N183" i="10"/>
  <c r="N203" i="10"/>
  <c r="N223" i="10"/>
  <c r="N243" i="10"/>
  <c r="N263" i="10"/>
  <c r="N283" i="10"/>
  <c r="N303" i="10"/>
  <c r="N323" i="10"/>
  <c r="N343" i="10"/>
  <c r="N363" i="10"/>
  <c r="N383" i="10"/>
  <c r="N403" i="10"/>
  <c r="N423" i="10"/>
  <c r="N443" i="10"/>
  <c r="N463" i="10"/>
  <c r="N24" i="10"/>
  <c r="N64" i="10"/>
  <c r="N84" i="10"/>
  <c r="N104" i="10"/>
  <c r="N124" i="10"/>
  <c r="N144" i="10"/>
  <c r="N164" i="10"/>
  <c r="N184" i="10"/>
  <c r="N224" i="10"/>
  <c r="N244" i="10"/>
  <c r="N264" i="10"/>
  <c r="N284" i="10"/>
  <c r="N304" i="10"/>
  <c r="N324" i="10"/>
  <c r="N45" i="10"/>
  <c r="N65" i="10"/>
  <c r="N85" i="10"/>
  <c r="N105" i="10"/>
  <c r="N125" i="10"/>
  <c r="N145" i="10"/>
  <c r="N165" i="10"/>
  <c r="N185" i="10"/>
  <c r="N205" i="10"/>
  <c r="N225" i="10"/>
  <c r="N245" i="10"/>
  <c r="N265" i="10"/>
  <c r="N285" i="10"/>
  <c r="N305" i="10"/>
  <c r="N325" i="10"/>
  <c r="N345" i="10"/>
  <c r="N365" i="10"/>
  <c r="N385" i="10"/>
  <c r="N405" i="10"/>
  <c r="N425" i="10"/>
  <c r="N445" i="10"/>
  <c r="N465" i="10"/>
  <c r="N308" i="10"/>
  <c r="N112" i="10"/>
  <c r="N172" i="10"/>
  <c r="N252" i="10"/>
  <c r="N332" i="10"/>
  <c r="N412" i="10"/>
  <c r="N26" i="10"/>
  <c r="N46" i="10"/>
  <c r="N66" i="10"/>
  <c r="N86" i="10"/>
  <c r="N106" i="10"/>
  <c r="N126" i="10"/>
  <c r="N146" i="10"/>
  <c r="N166" i="10"/>
  <c r="N186" i="10"/>
  <c r="N206" i="10"/>
  <c r="N226" i="10"/>
  <c r="N246" i="10"/>
  <c r="N266" i="10"/>
  <c r="N286" i="10"/>
  <c r="N306" i="10"/>
  <c r="N326" i="10"/>
  <c r="N346" i="10"/>
  <c r="N366" i="10"/>
  <c r="N386" i="10"/>
  <c r="N406" i="10"/>
  <c r="N426" i="10"/>
  <c r="N446" i="10"/>
  <c r="N466" i="10"/>
  <c r="N28" i="10"/>
  <c r="N48" i="10"/>
  <c r="N68" i="10"/>
  <c r="N88" i="10"/>
  <c r="N108" i="10"/>
  <c r="N128" i="10"/>
  <c r="N148" i="10"/>
  <c r="N168" i="10"/>
  <c r="N188" i="10"/>
  <c r="N208" i="10"/>
  <c r="N228" i="10"/>
  <c r="N248" i="10"/>
  <c r="N268" i="10"/>
  <c r="N328" i="10"/>
  <c r="N348" i="10"/>
  <c r="N368" i="10"/>
  <c r="N388" i="10"/>
  <c r="N408" i="10"/>
  <c r="N428" i="10"/>
  <c r="N448" i="10"/>
  <c r="N468" i="10"/>
  <c r="N52" i="10"/>
  <c r="N232" i="10"/>
  <c r="N352" i="10"/>
  <c r="N452" i="10"/>
  <c r="N27" i="10"/>
  <c r="N47" i="10"/>
  <c r="N67" i="10"/>
  <c r="N87" i="10"/>
  <c r="N107" i="10"/>
  <c r="N127" i="10"/>
  <c r="N147" i="10"/>
  <c r="N167" i="10"/>
  <c r="N187" i="10"/>
  <c r="N207" i="10"/>
  <c r="N227" i="10"/>
  <c r="N247" i="10"/>
  <c r="N267" i="10"/>
  <c r="N287" i="10"/>
  <c r="N307" i="10"/>
  <c r="N327" i="10"/>
  <c r="N347" i="10"/>
  <c r="N367" i="10"/>
  <c r="N387" i="10"/>
  <c r="N407" i="10"/>
  <c r="N427" i="10"/>
  <c r="N447" i="10"/>
  <c r="N467" i="10"/>
  <c r="N288" i="10"/>
  <c r="N92" i="10"/>
  <c r="N192" i="10"/>
  <c r="N272" i="10"/>
  <c r="N312" i="10"/>
  <c r="N372" i="10"/>
  <c r="N200" i="10"/>
  <c r="N464" i="10"/>
  <c r="N220" i="10"/>
  <c r="N240" i="10"/>
  <c r="N280" i="10"/>
  <c r="N300" i="10"/>
  <c r="N320" i="10"/>
  <c r="N340" i="10"/>
  <c r="N344" i="10"/>
  <c r="N360" i="10"/>
  <c r="N20" i="10"/>
  <c r="N364" i="10"/>
  <c r="N380" i="10"/>
  <c r="N384" i="10"/>
  <c r="N40" i="10"/>
  <c r="N60" i="10"/>
  <c r="N400" i="10"/>
  <c r="N80" i="10"/>
  <c r="N404" i="10"/>
  <c r="N100" i="10"/>
  <c r="N420" i="10"/>
  <c r="N120" i="10"/>
  <c r="N424" i="10"/>
  <c r="N140" i="10"/>
  <c r="N440" i="10"/>
  <c r="N160" i="10"/>
  <c r="N444" i="10"/>
  <c r="N180" i="10"/>
  <c r="N460" i="10"/>
  <c r="U9" i="10"/>
  <c r="P19" i="11" l="1"/>
  <c r="P19" i="10"/>
  <c r="AB21" i="3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AD21" i="3" s="1"/>
  <c r="B8" i="3"/>
  <c r="AD8" i="3" s="1"/>
  <c r="B42" i="3"/>
  <c r="AC42" i="3" s="1"/>
  <c r="AB42" i="3" s="1"/>
  <c r="AD42" i="3" s="1"/>
  <c r="AC37" i="3"/>
  <c r="AB37" i="3" s="1"/>
  <c r="AD37" i="3" s="1"/>
  <c r="AH26" i="3"/>
  <c r="AC38" i="3"/>
  <c r="AB38" i="3" s="1"/>
  <c r="AD38" i="3" s="1"/>
  <c r="AD12" i="3"/>
  <c r="AD5" i="3"/>
  <c r="AH82" i="3"/>
  <c r="AG82" i="3" s="1"/>
  <c r="AH76" i="3"/>
  <c r="AG76" i="3" s="1"/>
  <c r="AH77" i="3"/>
  <c r="AG77" i="3" s="1"/>
  <c r="AH78" i="3"/>
  <c r="AG78" i="3" s="1"/>
  <c r="AH79" i="3"/>
  <c r="AG79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2" i="3"/>
  <c r="AB82" i="3" s="1"/>
  <c r="AD82" i="3" s="1"/>
  <c r="AC76" i="3"/>
  <c r="AB76" i="3" s="1"/>
  <c r="AD76" i="3" s="1"/>
  <c r="AD77" i="3"/>
  <c r="AC78" i="3"/>
  <c r="AB78" i="3" s="1"/>
  <c r="AD78" i="3" s="1"/>
  <c r="AC79" i="3"/>
  <c r="AB79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L53" i="3"/>
  <c r="H53" i="3" s="1"/>
  <c r="M53" i="3"/>
  <c r="I53" i="3" s="1"/>
  <c r="N53" i="3"/>
  <c r="J53" i="3" s="1"/>
  <c r="E11" i="5"/>
  <c r="E12" i="5"/>
  <c r="B14" i="5" s="1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R29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T21" i="5"/>
  <c r="H21" i="5"/>
  <c r="I21" i="5" s="1"/>
  <c r="E21" i="5"/>
  <c r="H20" i="5"/>
  <c r="I20" i="5" s="1"/>
  <c r="E20" i="5"/>
  <c r="H19" i="5"/>
  <c r="I19" i="5" s="1"/>
  <c r="E19" i="5"/>
  <c r="AA9" i="5"/>
  <c r="Z9" i="5"/>
  <c r="T9" i="5"/>
  <c r="L9" i="5"/>
  <c r="AA5" i="5"/>
  <c r="Z5" i="5"/>
  <c r="V5" i="5"/>
  <c r="U5" i="5"/>
  <c r="T5" i="5"/>
  <c r="S5" i="5"/>
  <c r="N3" i="5"/>
  <c r="L3" i="5"/>
  <c r="O3" i="5" s="1"/>
  <c r="K3" i="5"/>
  <c r="E3" i="5"/>
  <c r="D3" i="5"/>
  <c r="V24" i="5" s="1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W24" i="5" l="1"/>
  <c r="H3" i="5"/>
  <c r="AD79" i="3"/>
  <c r="R25" i="5"/>
  <c r="R19" i="5"/>
  <c r="R24" i="5"/>
  <c r="S9" i="5"/>
  <c r="W28" i="5"/>
  <c r="W29" i="5" s="1"/>
  <c r="AD6" i="3"/>
  <c r="U9" i="5" l="1"/>
  <c r="V9" i="5"/>
  <c r="R21" i="5"/>
  <c r="V21" i="5" s="1"/>
  <c r="R17" i="5"/>
  <c r="L10" i="5" l="1"/>
  <c r="G116" i="5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K324" i="5" l="1"/>
  <c r="M324" i="5"/>
  <c r="K338" i="5"/>
  <c r="M338" i="5"/>
  <c r="N338" i="5" s="1"/>
  <c r="K177" i="5"/>
  <c r="M177" i="5"/>
  <c r="N177" i="5" s="1"/>
  <c r="K407" i="5"/>
  <c r="M407" i="5"/>
  <c r="N407" i="5" s="1"/>
  <c r="K373" i="5"/>
  <c r="M373" i="5"/>
  <c r="N373" i="5" s="1"/>
  <c r="K102" i="5"/>
  <c r="M102" i="5"/>
  <c r="N102" i="5" s="1"/>
  <c r="K35" i="5"/>
  <c r="M35" i="5"/>
  <c r="N35" i="5" s="1"/>
  <c r="K212" i="5"/>
  <c r="M212" i="5"/>
  <c r="N212" i="5" s="1"/>
  <c r="K340" i="5"/>
  <c r="M340" i="5"/>
  <c r="N340" i="5" s="1"/>
  <c r="K161" i="5"/>
  <c r="M161" i="5"/>
  <c r="N161" i="5" s="1"/>
  <c r="K380" i="5"/>
  <c r="M380" i="5"/>
  <c r="K208" i="5"/>
  <c r="M208" i="5"/>
  <c r="N208" i="5" s="1"/>
  <c r="K377" i="5"/>
  <c r="M377" i="5"/>
  <c r="N377" i="5" s="1"/>
  <c r="K401" i="5"/>
  <c r="M401" i="5"/>
  <c r="N401" i="5" s="1"/>
  <c r="K99" i="5"/>
  <c r="M99" i="5"/>
  <c r="N99" i="5" s="1"/>
  <c r="K382" i="5"/>
  <c r="M382" i="5"/>
  <c r="N382" i="5" s="1"/>
  <c r="K230" i="5"/>
  <c r="M230" i="5"/>
  <c r="N230" i="5" s="1"/>
  <c r="K429" i="5"/>
  <c r="M429" i="5"/>
  <c r="N429" i="5" s="1"/>
  <c r="K138" i="5"/>
  <c r="M138" i="5"/>
  <c r="N138" i="5" s="1"/>
  <c r="K226" i="5"/>
  <c r="M226" i="5"/>
  <c r="N226" i="5" s="1"/>
  <c r="K362" i="5"/>
  <c r="M362" i="5"/>
  <c r="N362" i="5" s="1"/>
  <c r="K291" i="5"/>
  <c r="M291" i="5"/>
  <c r="N291" i="5" s="1"/>
  <c r="K197" i="5"/>
  <c r="M197" i="5"/>
  <c r="N197" i="5" s="1"/>
  <c r="K369" i="5"/>
  <c r="M369" i="5"/>
  <c r="N369" i="5" s="1"/>
  <c r="K241" i="5"/>
  <c r="M241" i="5"/>
  <c r="N241" i="5" s="1"/>
  <c r="K297" i="5"/>
  <c r="M297" i="5"/>
  <c r="N297" i="5" s="1"/>
  <c r="K85" i="5"/>
  <c r="M85" i="5"/>
  <c r="N85" i="5" s="1"/>
  <c r="K301" i="5"/>
  <c r="M301" i="5"/>
  <c r="N301" i="5" s="1"/>
  <c r="K29" i="5"/>
  <c r="M29" i="5"/>
  <c r="N29" i="5" s="1"/>
  <c r="K356" i="5"/>
  <c r="M356" i="5"/>
  <c r="N356" i="5" s="1"/>
  <c r="K424" i="5"/>
  <c r="M424" i="5"/>
  <c r="N424" i="5" s="1"/>
  <c r="K105" i="5"/>
  <c r="M105" i="5"/>
  <c r="N105" i="5" s="1"/>
  <c r="K461" i="5"/>
  <c r="M461" i="5"/>
  <c r="N461" i="5" s="1"/>
  <c r="K285" i="5"/>
  <c r="M285" i="5"/>
  <c r="N285" i="5" s="1"/>
  <c r="K51" i="5"/>
  <c r="M51" i="5"/>
  <c r="N51" i="5" s="1"/>
  <c r="K414" i="5"/>
  <c r="M414" i="5"/>
  <c r="N414" i="5" s="1"/>
  <c r="K86" i="5"/>
  <c r="M86" i="5"/>
  <c r="N86" i="5" s="1"/>
  <c r="K135" i="5"/>
  <c r="M135" i="5"/>
  <c r="N135" i="5" s="1"/>
  <c r="K268" i="5"/>
  <c r="M268" i="5"/>
  <c r="N268" i="5" s="1"/>
  <c r="K341" i="5"/>
  <c r="M341" i="5"/>
  <c r="N341" i="5" s="1"/>
  <c r="K129" i="5"/>
  <c r="M129" i="5"/>
  <c r="N129" i="5" s="1"/>
  <c r="K25" i="5"/>
  <c r="M25" i="5"/>
  <c r="N25" i="5" s="1"/>
  <c r="K98" i="5"/>
  <c r="M98" i="5"/>
  <c r="N98" i="5" s="1"/>
  <c r="K266" i="5"/>
  <c r="M266" i="5"/>
  <c r="N266" i="5" s="1"/>
  <c r="K168" i="5"/>
  <c r="M168" i="5"/>
  <c r="N168" i="5" s="1"/>
  <c r="K30" i="5"/>
  <c r="M30" i="5"/>
  <c r="N30" i="5" s="1"/>
  <c r="K358" i="5"/>
  <c r="M358" i="5"/>
  <c r="N358" i="5" s="1"/>
  <c r="K359" i="5"/>
  <c r="M359" i="5"/>
  <c r="N359" i="5" s="1"/>
  <c r="K314" i="5"/>
  <c r="M314" i="5"/>
  <c r="N314" i="5" s="1"/>
  <c r="K465" i="5"/>
  <c r="M465" i="5"/>
  <c r="N465" i="5" s="1"/>
  <c r="K89" i="5"/>
  <c r="M89" i="5"/>
  <c r="N89" i="5" s="1"/>
  <c r="K111" i="5"/>
  <c r="M111" i="5"/>
  <c r="N111" i="5" s="1"/>
  <c r="K172" i="5"/>
  <c r="M172" i="5"/>
  <c r="N172" i="5" s="1"/>
  <c r="K417" i="5"/>
  <c r="M417" i="5"/>
  <c r="N417" i="5" s="1"/>
  <c r="K430" i="5"/>
  <c r="M430" i="5"/>
  <c r="N430" i="5" s="1"/>
  <c r="K337" i="5"/>
  <c r="M337" i="5"/>
  <c r="N337" i="5" s="1"/>
  <c r="K353" i="5"/>
  <c r="M353" i="5"/>
  <c r="N353" i="5" s="1"/>
  <c r="K166" i="5"/>
  <c r="M166" i="5"/>
  <c r="N166" i="5" s="1"/>
  <c r="K79" i="5"/>
  <c r="M79" i="5"/>
  <c r="N79" i="5" s="1"/>
  <c r="K87" i="5"/>
  <c r="M87" i="5"/>
  <c r="N87" i="5" s="1"/>
  <c r="K260" i="5"/>
  <c r="M260" i="5"/>
  <c r="N260" i="5" s="1"/>
  <c r="K408" i="5"/>
  <c r="M408" i="5"/>
  <c r="N408" i="5" s="1"/>
  <c r="K185" i="5"/>
  <c r="M185" i="5"/>
  <c r="N185" i="5" s="1"/>
  <c r="K463" i="5"/>
  <c r="M463" i="5"/>
  <c r="N463" i="5" s="1"/>
  <c r="K281" i="5"/>
  <c r="M281" i="5"/>
  <c r="N281" i="5" s="1"/>
  <c r="K295" i="5"/>
  <c r="M295" i="5"/>
  <c r="N295" i="5" s="1"/>
  <c r="K28" i="5"/>
  <c r="M28" i="5"/>
  <c r="N28" i="5" s="1"/>
  <c r="K47" i="5"/>
  <c r="M47" i="5"/>
  <c r="N47" i="5" s="1"/>
  <c r="K159" i="5"/>
  <c r="M159" i="5"/>
  <c r="N159" i="5" s="1"/>
  <c r="K273" i="5"/>
  <c r="M273" i="5"/>
  <c r="N273" i="5" s="1"/>
  <c r="K67" i="5"/>
  <c r="M67" i="5"/>
  <c r="N67" i="5" s="1"/>
  <c r="K350" i="5"/>
  <c r="M350" i="5"/>
  <c r="N350" i="5" s="1"/>
  <c r="K321" i="5"/>
  <c r="M321" i="5"/>
  <c r="N321" i="5" s="1"/>
  <c r="K444" i="5"/>
  <c r="M444" i="5"/>
  <c r="N444" i="5" s="1"/>
  <c r="K41" i="5"/>
  <c r="M41" i="5"/>
  <c r="N41" i="5" s="1"/>
  <c r="K288" i="5"/>
  <c r="M288" i="5"/>
  <c r="N288" i="5" s="1"/>
  <c r="K153" i="5"/>
  <c r="M153" i="5"/>
  <c r="N153" i="5" s="1"/>
  <c r="K306" i="5"/>
  <c r="M306" i="5"/>
  <c r="N306" i="5" s="1"/>
  <c r="K245" i="5"/>
  <c r="M245" i="5"/>
  <c r="N245" i="5" s="1"/>
  <c r="K434" i="5"/>
  <c r="M434" i="5"/>
  <c r="N434" i="5" s="1"/>
  <c r="K232" i="5"/>
  <c r="M232" i="5"/>
  <c r="N232" i="5" s="1"/>
  <c r="K361" i="5"/>
  <c r="M361" i="5"/>
  <c r="N361" i="5" s="1"/>
  <c r="K243" i="5"/>
  <c r="M243" i="5"/>
  <c r="N243" i="5" s="1"/>
  <c r="K127" i="5"/>
  <c r="M127" i="5"/>
  <c r="N127" i="5" s="1"/>
  <c r="K372" i="5"/>
  <c r="M372" i="5"/>
  <c r="N372" i="5" s="1"/>
  <c r="K258" i="5"/>
  <c r="M258" i="5"/>
  <c r="N258" i="5" s="1"/>
  <c r="K333" i="5"/>
  <c r="M333" i="5"/>
  <c r="N333" i="5" s="1"/>
  <c r="K214" i="5"/>
  <c r="M214" i="5"/>
  <c r="N214" i="5" s="1"/>
  <c r="K305" i="5"/>
  <c r="M305" i="5"/>
  <c r="N305" i="5" s="1"/>
  <c r="K379" i="5"/>
  <c r="M379" i="5"/>
  <c r="N379" i="5" s="1"/>
  <c r="K433" i="5"/>
  <c r="M433" i="5"/>
  <c r="N433" i="5" s="1"/>
  <c r="K413" i="5"/>
  <c r="M413" i="5"/>
  <c r="N413" i="5" s="1"/>
  <c r="K290" i="5"/>
  <c r="M290" i="5"/>
  <c r="N290" i="5" s="1"/>
  <c r="K90" i="5"/>
  <c r="M90" i="5"/>
  <c r="N90" i="5" s="1"/>
  <c r="K421" i="5"/>
  <c r="M421" i="5"/>
  <c r="N421" i="5" s="1"/>
  <c r="K389" i="5"/>
  <c r="M389" i="5"/>
  <c r="N389" i="5" s="1"/>
  <c r="K404" i="5"/>
  <c r="M404" i="5"/>
  <c r="N404" i="5" s="1"/>
  <c r="K235" i="5"/>
  <c r="M235" i="5"/>
  <c r="N235" i="5" s="1"/>
  <c r="K464" i="5"/>
  <c r="M464" i="5"/>
  <c r="N464" i="5" s="1"/>
  <c r="K255" i="5"/>
  <c r="M255" i="5"/>
  <c r="N255" i="5" s="1"/>
  <c r="K228" i="5"/>
  <c r="M228" i="5"/>
  <c r="N228" i="5" s="1"/>
  <c r="K33" i="5"/>
  <c r="M33" i="5"/>
  <c r="N33" i="5" s="1"/>
  <c r="K320" i="5"/>
  <c r="M320" i="5"/>
  <c r="N320" i="5" s="1"/>
  <c r="K222" i="5"/>
  <c r="M222" i="5"/>
  <c r="N222" i="5" s="1"/>
  <c r="K223" i="5"/>
  <c r="M223" i="5"/>
  <c r="N223" i="5" s="1"/>
  <c r="K206" i="5"/>
  <c r="M206" i="5"/>
  <c r="N206" i="5" s="1"/>
  <c r="K145" i="5"/>
  <c r="M145" i="5"/>
  <c r="N145" i="5" s="1"/>
  <c r="K282" i="5"/>
  <c r="M282" i="5"/>
  <c r="N282" i="5" s="1"/>
  <c r="K176" i="5"/>
  <c r="M176" i="5"/>
  <c r="N176" i="5" s="1"/>
  <c r="K224" i="5"/>
  <c r="M224" i="5"/>
  <c r="N224" i="5" s="1"/>
  <c r="K385" i="5"/>
  <c r="M385" i="5"/>
  <c r="N385" i="5" s="1"/>
  <c r="K370" i="5"/>
  <c r="M370" i="5"/>
  <c r="N370" i="5" s="1"/>
  <c r="K313" i="5"/>
  <c r="M313" i="5"/>
  <c r="N313" i="5" s="1"/>
  <c r="K440" i="5"/>
  <c r="M440" i="5"/>
  <c r="N440" i="5" s="1"/>
  <c r="K134" i="5"/>
  <c r="M134" i="5"/>
  <c r="N134" i="5" s="1"/>
  <c r="K276" i="5"/>
  <c r="M276" i="5"/>
  <c r="N276" i="5" s="1"/>
  <c r="K239" i="5"/>
  <c r="M239" i="5"/>
  <c r="N239" i="5" s="1"/>
  <c r="K218" i="5"/>
  <c r="M218" i="5"/>
  <c r="N218" i="5" s="1"/>
  <c r="K292" i="5"/>
  <c r="M292" i="5"/>
  <c r="N292" i="5" s="1"/>
  <c r="K330" i="5"/>
  <c r="M330" i="5"/>
  <c r="N330" i="5" s="1"/>
  <c r="K27" i="5"/>
  <c r="M27" i="5"/>
  <c r="N27" i="5" s="1"/>
  <c r="K348" i="5"/>
  <c r="M348" i="5"/>
  <c r="N348" i="5" s="1"/>
  <c r="K236" i="5"/>
  <c r="M236" i="5"/>
  <c r="N236" i="5" s="1"/>
  <c r="K94" i="5"/>
  <c r="M94" i="5"/>
  <c r="N94" i="5" s="1"/>
  <c r="K104" i="5"/>
  <c r="M104" i="5"/>
  <c r="N104" i="5" s="1"/>
  <c r="K431" i="5"/>
  <c r="M431" i="5"/>
  <c r="N431" i="5" s="1"/>
  <c r="K219" i="5"/>
  <c r="M219" i="5"/>
  <c r="N219" i="5" s="1"/>
  <c r="K32" i="5"/>
  <c r="M32" i="5"/>
  <c r="N32" i="5" s="1"/>
  <c r="K92" i="5"/>
  <c r="M92" i="5"/>
  <c r="N92" i="5" s="1"/>
  <c r="K364" i="5"/>
  <c r="M364" i="5"/>
  <c r="N364" i="5" s="1"/>
  <c r="K298" i="5"/>
  <c r="M298" i="5"/>
  <c r="N298" i="5" s="1"/>
  <c r="K180" i="5"/>
  <c r="M180" i="5"/>
  <c r="N180" i="5" s="1"/>
  <c r="K171" i="5"/>
  <c r="M171" i="5"/>
  <c r="N171" i="5" s="1"/>
  <c r="K80" i="5"/>
  <c r="M80" i="5"/>
  <c r="N80" i="5" s="1"/>
  <c r="K242" i="5"/>
  <c r="M242" i="5"/>
  <c r="N242" i="5" s="1"/>
  <c r="K448" i="5"/>
  <c r="M448" i="5"/>
  <c r="N448" i="5" s="1"/>
  <c r="K335" i="5"/>
  <c r="M335" i="5"/>
  <c r="N335" i="5" s="1"/>
  <c r="K344" i="5"/>
  <c r="M344" i="5"/>
  <c r="N344" i="5" s="1"/>
  <c r="K46" i="5"/>
  <c r="M46" i="5"/>
  <c r="N46" i="5" s="1"/>
  <c r="K374" i="5"/>
  <c r="M374" i="5"/>
  <c r="N374" i="5" s="1"/>
  <c r="K38" i="5"/>
  <c r="M38" i="5"/>
  <c r="N38" i="5" s="1"/>
  <c r="K307" i="5"/>
  <c r="M307" i="5"/>
  <c r="N307" i="5" s="1"/>
  <c r="K70" i="5"/>
  <c r="M70" i="5"/>
  <c r="N70" i="5" s="1"/>
  <c r="K52" i="5"/>
  <c r="M52" i="5"/>
  <c r="N52" i="5" s="1"/>
  <c r="K108" i="5"/>
  <c r="M108" i="5"/>
  <c r="N108" i="5" s="1"/>
  <c r="K140" i="5"/>
  <c r="M140" i="5"/>
  <c r="N140" i="5" s="1"/>
  <c r="K71" i="5"/>
  <c r="M71" i="5"/>
  <c r="N71" i="5" s="1"/>
  <c r="K165" i="5"/>
  <c r="M165" i="5"/>
  <c r="N165" i="5" s="1"/>
  <c r="K164" i="5"/>
  <c r="M164" i="5"/>
  <c r="N164" i="5" s="1"/>
  <c r="K279" i="5"/>
  <c r="M279" i="5"/>
  <c r="N279" i="5" s="1"/>
  <c r="K40" i="5"/>
  <c r="M40" i="5"/>
  <c r="N40" i="5" s="1"/>
  <c r="K88" i="5"/>
  <c r="M88" i="5"/>
  <c r="N88" i="5" s="1"/>
  <c r="K402" i="5"/>
  <c r="M402" i="5"/>
  <c r="N402" i="5" s="1"/>
  <c r="K173" i="5"/>
  <c r="M173" i="5"/>
  <c r="N173" i="5" s="1"/>
  <c r="K469" i="5"/>
  <c r="M469" i="5"/>
  <c r="N469" i="5" s="1"/>
  <c r="K265" i="5"/>
  <c r="M265" i="5"/>
  <c r="N265" i="5" s="1"/>
  <c r="K60" i="5"/>
  <c r="M60" i="5"/>
  <c r="N60" i="5" s="1"/>
  <c r="K72" i="5"/>
  <c r="M72" i="5"/>
  <c r="N72" i="5" s="1"/>
  <c r="K334" i="5"/>
  <c r="M334" i="5"/>
  <c r="N334" i="5" s="1"/>
  <c r="K253" i="5"/>
  <c r="M253" i="5"/>
  <c r="N253" i="5" s="1"/>
  <c r="K91" i="5"/>
  <c r="M91" i="5"/>
  <c r="N91" i="5" s="1"/>
  <c r="K317" i="5"/>
  <c r="M317" i="5"/>
  <c r="N317" i="5" s="1"/>
  <c r="K328" i="5"/>
  <c r="M328" i="5"/>
  <c r="N328" i="5" s="1"/>
  <c r="K182" i="5"/>
  <c r="M182" i="5"/>
  <c r="N182" i="5" s="1"/>
  <c r="K409" i="5"/>
  <c r="M409" i="5"/>
  <c r="N409" i="5" s="1"/>
  <c r="K151" i="5"/>
  <c r="M151" i="5"/>
  <c r="N151" i="5" s="1"/>
  <c r="K365" i="5"/>
  <c r="M365" i="5"/>
  <c r="N365" i="5" s="1"/>
  <c r="K354" i="5"/>
  <c r="M354" i="5"/>
  <c r="N354" i="5" s="1"/>
  <c r="K156" i="5"/>
  <c r="M156" i="5"/>
  <c r="N156" i="5" s="1"/>
  <c r="K199" i="5"/>
  <c r="M199" i="5"/>
  <c r="N199" i="5" s="1"/>
  <c r="K319" i="5"/>
  <c r="M319" i="5"/>
  <c r="N319" i="5" s="1"/>
  <c r="K277" i="5"/>
  <c r="M277" i="5"/>
  <c r="N277" i="5" s="1"/>
  <c r="K64" i="5"/>
  <c r="M64" i="5"/>
  <c r="N64" i="5" s="1"/>
  <c r="K19" i="5"/>
  <c r="N19" i="5"/>
  <c r="K466" i="5"/>
  <c r="M466" i="5"/>
  <c r="N466" i="5" s="1"/>
  <c r="K269" i="5"/>
  <c r="M269" i="5"/>
  <c r="N269" i="5" s="1"/>
  <c r="K139" i="5"/>
  <c r="M139" i="5"/>
  <c r="N139" i="5" s="1"/>
  <c r="K427" i="5"/>
  <c r="M427" i="5"/>
  <c r="N427" i="5" s="1"/>
  <c r="K388" i="5"/>
  <c r="M388" i="5"/>
  <c r="N388" i="5" s="1"/>
  <c r="K202" i="5"/>
  <c r="M202" i="5"/>
  <c r="N202" i="5" s="1"/>
  <c r="K378" i="5"/>
  <c r="M378" i="5"/>
  <c r="N378" i="5" s="1"/>
  <c r="K325" i="5"/>
  <c r="M325" i="5"/>
  <c r="N325" i="5" s="1"/>
  <c r="K262" i="5"/>
  <c r="M262" i="5"/>
  <c r="N262" i="5" s="1"/>
  <c r="K103" i="5"/>
  <c r="M103" i="5"/>
  <c r="N103" i="5" s="1"/>
  <c r="K57" i="5"/>
  <c r="M57" i="5"/>
  <c r="N57" i="5" s="1"/>
  <c r="K349" i="5"/>
  <c r="M349" i="5"/>
  <c r="N349" i="5" s="1"/>
  <c r="K406" i="5"/>
  <c r="M406" i="5"/>
  <c r="N406" i="5" s="1"/>
  <c r="K264" i="5"/>
  <c r="M264" i="5"/>
  <c r="N264" i="5" s="1"/>
  <c r="K229" i="5"/>
  <c r="M229" i="5"/>
  <c r="N229" i="5" s="1"/>
  <c r="K423" i="5"/>
  <c r="M423" i="5"/>
  <c r="N423" i="5" s="1"/>
  <c r="K147" i="5"/>
  <c r="M147" i="5"/>
  <c r="N147" i="5" s="1"/>
  <c r="K169" i="5"/>
  <c r="M169" i="5"/>
  <c r="N169" i="5" s="1"/>
  <c r="K445" i="5"/>
  <c r="M445" i="5"/>
  <c r="N445" i="5" s="1"/>
  <c r="K458" i="5"/>
  <c r="M458" i="5"/>
  <c r="N458" i="5" s="1"/>
  <c r="K300" i="5"/>
  <c r="M300" i="5"/>
  <c r="N300" i="5" s="1"/>
  <c r="K227" i="5"/>
  <c r="M227" i="5"/>
  <c r="N227" i="5" s="1"/>
  <c r="K252" i="5"/>
  <c r="M252" i="5"/>
  <c r="N252" i="5" s="1"/>
  <c r="K303" i="5"/>
  <c r="M303" i="5"/>
  <c r="N303" i="5" s="1"/>
  <c r="K452" i="5"/>
  <c r="M452" i="5"/>
  <c r="N452" i="5" s="1"/>
  <c r="K363" i="5"/>
  <c r="M363" i="5"/>
  <c r="N363" i="5" s="1"/>
  <c r="K65" i="5"/>
  <c r="M65" i="5"/>
  <c r="N65" i="5" s="1"/>
  <c r="K148" i="5"/>
  <c r="M148" i="5"/>
  <c r="N148" i="5" s="1"/>
  <c r="K155" i="5"/>
  <c r="M155" i="5"/>
  <c r="N155" i="5" s="1"/>
  <c r="K237" i="5"/>
  <c r="M237" i="5"/>
  <c r="N237" i="5" s="1"/>
  <c r="K121" i="5"/>
  <c r="M121" i="5"/>
  <c r="N121" i="5" s="1"/>
  <c r="K154" i="5"/>
  <c r="M154" i="5"/>
  <c r="N154" i="5" s="1"/>
  <c r="K96" i="5"/>
  <c r="M96" i="5"/>
  <c r="N96" i="5" s="1"/>
  <c r="K422" i="5"/>
  <c r="M422" i="5"/>
  <c r="N422" i="5" s="1"/>
  <c r="K332" i="5"/>
  <c r="M332" i="5"/>
  <c r="N332" i="5" s="1"/>
  <c r="K117" i="5"/>
  <c r="M117" i="5"/>
  <c r="N117" i="5" s="1"/>
  <c r="K126" i="5"/>
  <c r="M126" i="5"/>
  <c r="N126" i="5" s="1"/>
  <c r="K118" i="5"/>
  <c r="M118" i="5"/>
  <c r="N118" i="5" s="1"/>
  <c r="K157" i="5"/>
  <c r="M157" i="5"/>
  <c r="N157" i="5" s="1"/>
  <c r="K459" i="5"/>
  <c r="M459" i="5"/>
  <c r="N459" i="5" s="1"/>
  <c r="K254" i="5"/>
  <c r="M254" i="5"/>
  <c r="N254" i="5" s="1"/>
  <c r="K371" i="5"/>
  <c r="M371" i="5"/>
  <c r="N371" i="5" s="1"/>
  <c r="K109" i="5"/>
  <c r="M109" i="5"/>
  <c r="N109" i="5" s="1"/>
  <c r="K76" i="5"/>
  <c r="M76" i="5"/>
  <c r="N76" i="5" s="1"/>
  <c r="K68" i="5"/>
  <c r="M68" i="5"/>
  <c r="N68" i="5" s="1"/>
  <c r="K107" i="5"/>
  <c r="M107" i="5"/>
  <c r="N107" i="5" s="1"/>
  <c r="K412" i="5"/>
  <c r="M412" i="5"/>
  <c r="N412" i="5" s="1"/>
  <c r="K399" i="5"/>
  <c r="M399" i="5"/>
  <c r="N399" i="5" s="1"/>
  <c r="K205" i="5"/>
  <c r="M205" i="5"/>
  <c r="N205" i="5" s="1"/>
  <c r="K439" i="5"/>
  <c r="M439" i="5"/>
  <c r="N439" i="5" s="1"/>
  <c r="K311" i="5"/>
  <c r="M311" i="5"/>
  <c r="N311" i="5" s="1"/>
  <c r="K48" i="5"/>
  <c r="M48" i="5"/>
  <c r="N48" i="5" s="1"/>
  <c r="K93" i="5"/>
  <c r="M93" i="5"/>
  <c r="N93" i="5" s="1"/>
  <c r="K122" i="5"/>
  <c r="M122" i="5"/>
  <c r="N122" i="5" s="1"/>
  <c r="K50" i="5"/>
  <c r="M50" i="5"/>
  <c r="N50" i="5" s="1"/>
  <c r="K415" i="5"/>
  <c r="M415" i="5"/>
  <c r="N415" i="5" s="1"/>
  <c r="K322" i="5"/>
  <c r="M322" i="5"/>
  <c r="N322" i="5" s="1"/>
  <c r="K184" i="5"/>
  <c r="M184" i="5"/>
  <c r="N184" i="5" s="1"/>
  <c r="K37" i="5"/>
  <c r="M37" i="5"/>
  <c r="N37" i="5" s="1"/>
  <c r="K119" i="5"/>
  <c r="M119" i="5"/>
  <c r="N119" i="5" s="1"/>
  <c r="K392" i="5"/>
  <c r="M392" i="5"/>
  <c r="N392" i="5" s="1"/>
  <c r="K351" i="5"/>
  <c r="M351" i="5"/>
  <c r="N351" i="5" s="1"/>
  <c r="K387" i="5"/>
  <c r="M387" i="5"/>
  <c r="N387" i="5" s="1"/>
  <c r="K181" i="5"/>
  <c r="M181" i="5"/>
  <c r="N181" i="5" s="1"/>
  <c r="K56" i="5"/>
  <c r="M56" i="5"/>
  <c r="N56" i="5" s="1"/>
  <c r="K63" i="5"/>
  <c r="M63" i="5"/>
  <c r="N63" i="5" s="1"/>
  <c r="K425" i="5"/>
  <c r="M425" i="5"/>
  <c r="N425" i="5" s="1"/>
  <c r="K24" i="5"/>
  <c r="M24" i="5"/>
  <c r="N24" i="5" s="1"/>
  <c r="K352" i="5"/>
  <c r="M352" i="5"/>
  <c r="N352" i="5" s="1"/>
  <c r="K22" i="5"/>
  <c r="M22" i="5"/>
  <c r="N22" i="5" s="1"/>
  <c r="K467" i="5"/>
  <c r="M467" i="5"/>
  <c r="N467" i="5" s="1"/>
  <c r="K21" i="5"/>
  <c r="M21" i="5"/>
  <c r="N21" i="5" s="1"/>
  <c r="K267" i="5"/>
  <c r="M267" i="5"/>
  <c r="N267" i="5" s="1"/>
  <c r="K238" i="5"/>
  <c r="M238" i="5"/>
  <c r="N238" i="5" s="1"/>
  <c r="K42" i="5"/>
  <c r="M42" i="5"/>
  <c r="N42" i="5" s="1"/>
  <c r="K327" i="5"/>
  <c r="M327" i="5"/>
  <c r="N327" i="5" s="1"/>
  <c r="K204" i="5"/>
  <c r="M204" i="5"/>
  <c r="N204" i="5" s="1"/>
  <c r="K225" i="5"/>
  <c r="M225" i="5"/>
  <c r="N225" i="5" s="1"/>
  <c r="K345" i="5"/>
  <c r="M345" i="5"/>
  <c r="N345" i="5" s="1"/>
  <c r="K251" i="5"/>
  <c r="M251" i="5"/>
  <c r="N251" i="5" s="1"/>
  <c r="K34" i="5"/>
  <c r="M34" i="5"/>
  <c r="N34" i="5" s="1"/>
  <c r="K162" i="5"/>
  <c r="M162" i="5"/>
  <c r="N162" i="5" s="1"/>
  <c r="K201" i="5"/>
  <c r="M201" i="5"/>
  <c r="N201" i="5" s="1"/>
  <c r="K188" i="5"/>
  <c r="M188" i="5"/>
  <c r="N188" i="5" s="1"/>
  <c r="K132" i="5"/>
  <c r="M132" i="5"/>
  <c r="N132" i="5" s="1"/>
  <c r="K142" i="5"/>
  <c r="M142" i="5"/>
  <c r="N142" i="5" s="1"/>
  <c r="K69" i="5"/>
  <c r="M69" i="5"/>
  <c r="N69" i="5" s="1"/>
  <c r="K175" i="5"/>
  <c r="M175" i="5"/>
  <c r="N175" i="5" s="1"/>
  <c r="K468" i="5"/>
  <c r="M468" i="5"/>
  <c r="N468" i="5" s="1"/>
  <c r="K194" i="5"/>
  <c r="M194" i="5"/>
  <c r="N194" i="5" s="1"/>
  <c r="K198" i="5"/>
  <c r="M198" i="5"/>
  <c r="N198" i="5" s="1"/>
  <c r="K357" i="5"/>
  <c r="M357" i="5"/>
  <c r="N357" i="5" s="1"/>
  <c r="K113" i="5"/>
  <c r="M113" i="5"/>
  <c r="N113" i="5" s="1"/>
  <c r="K310" i="5"/>
  <c r="M310" i="5"/>
  <c r="N310" i="5" s="1"/>
  <c r="K55" i="5"/>
  <c r="M55" i="5"/>
  <c r="N55" i="5" s="1"/>
  <c r="K191" i="5"/>
  <c r="M191" i="5"/>
  <c r="N191" i="5" s="1"/>
  <c r="K261" i="5"/>
  <c r="M261" i="5"/>
  <c r="N261" i="5" s="1"/>
  <c r="K215" i="5"/>
  <c r="M215" i="5"/>
  <c r="N215" i="5" s="1"/>
  <c r="K136" i="5"/>
  <c r="M136" i="5"/>
  <c r="N136" i="5" s="1"/>
  <c r="K130" i="5"/>
  <c r="M130" i="5"/>
  <c r="N130" i="5" s="1"/>
  <c r="K296" i="5"/>
  <c r="M296" i="5"/>
  <c r="N296" i="5" s="1"/>
  <c r="K178" i="5"/>
  <c r="M178" i="5"/>
  <c r="N178" i="5" s="1"/>
  <c r="K58" i="5"/>
  <c r="M58" i="5"/>
  <c r="N58" i="5" s="1"/>
  <c r="K280" i="5"/>
  <c r="M280" i="5"/>
  <c r="N280" i="5" s="1"/>
  <c r="K386" i="5"/>
  <c r="M386" i="5"/>
  <c r="N386" i="5" s="1"/>
  <c r="K110" i="5"/>
  <c r="M110" i="5"/>
  <c r="N110" i="5" s="1"/>
  <c r="K133" i="5"/>
  <c r="M133" i="5"/>
  <c r="N133" i="5" s="1"/>
  <c r="K23" i="5"/>
  <c r="M23" i="5"/>
  <c r="N23" i="5" s="1"/>
  <c r="K152" i="5"/>
  <c r="M152" i="5"/>
  <c r="N152" i="5" s="1"/>
  <c r="K78" i="5"/>
  <c r="M78" i="5"/>
  <c r="N78" i="5" s="1"/>
  <c r="K438" i="5"/>
  <c r="M438" i="5"/>
  <c r="N438" i="5" s="1"/>
  <c r="K144" i="5"/>
  <c r="M144" i="5"/>
  <c r="N144" i="5" s="1"/>
  <c r="K405" i="5"/>
  <c r="M405" i="5"/>
  <c r="N405" i="5" s="1"/>
  <c r="K193" i="5"/>
  <c r="M193" i="5"/>
  <c r="N193" i="5" s="1"/>
  <c r="K95" i="5"/>
  <c r="M95" i="5"/>
  <c r="N95" i="5" s="1"/>
  <c r="K231" i="5"/>
  <c r="M231" i="5"/>
  <c r="N231" i="5" s="1"/>
  <c r="K457" i="5"/>
  <c r="M457" i="5"/>
  <c r="N457" i="5" s="1"/>
  <c r="K186" i="5"/>
  <c r="M186" i="5"/>
  <c r="N186" i="5" s="1"/>
  <c r="K146" i="5"/>
  <c r="M146" i="5"/>
  <c r="N146" i="5" s="1"/>
  <c r="K447" i="5"/>
  <c r="M447" i="5"/>
  <c r="N447" i="5" s="1"/>
  <c r="K131" i="5"/>
  <c r="M131" i="5"/>
  <c r="N131" i="5" s="1"/>
  <c r="K83" i="5"/>
  <c r="M83" i="5"/>
  <c r="N83" i="5" s="1"/>
  <c r="K462" i="5"/>
  <c r="M462" i="5"/>
  <c r="N462" i="5" s="1"/>
  <c r="K355" i="5"/>
  <c r="M355" i="5"/>
  <c r="N355" i="5" s="1"/>
  <c r="K419" i="5"/>
  <c r="M419" i="5"/>
  <c r="N419" i="5" s="1"/>
  <c r="K244" i="5"/>
  <c r="M244" i="5"/>
  <c r="N244" i="5" s="1"/>
  <c r="K240" i="5"/>
  <c r="M240" i="5"/>
  <c r="N240" i="5" s="1"/>
  <c r="K150" i="5"/>
  <c r="M150" i="5"/>
  <c r="N150" i="5" s="1"/>
  <c r="K84" i="5"/>
  <c r="M84" i="5"/>
  <c r="N84" i="5" s="1"/>
  <c r="K316" i="5"/>
  <c r="M316" i="5"/>
  <c r="N316" i="5" s="1"/>
  <c r="K39" i="5"/>
  <c r="M39" i="5"/>
  <c r="N39" i="5" s="1"/>
  <c r="K216" i="5"/>
  <c r="M216" i="5"/>
  <c r="N216" i="5" s="1"/>
  <c r="K66" i="5"/>
  <c r="M66" i="5"/>
  <c r="N66" i="5" s="1"/>
  <c r="K418" i="5"/>
  <c r="M418" i="5"/>
  <c r="N418" i="5" s="1"/>
  <c r="K309" i="5"/>
  <c r="M309" i="5"/>
  <c r="N309" i="5" s="1"/>
  <c r="K75" i="5"/>
  <c r="M75" i="5"/>
  <c r="N75" i="5" s="1"/>
  <c r="K437" i="5"/>
  <c r="M437" i="5"/>
  <c r="N437" i="5" s="1"/>
  <c r="K250" i="5"/>
  <c r="M250" i="5"/>
  <c r="N250" i="5" s="1"/>
  <c r="K234" i="5"/>
  <c r="M234" i="5"/>
  <c r="N234" i="5" s="1"/>
  <c r="K163" i="5"/>
  <c r="M163" i="5"/>
  <c r="N163" i="5" s="1"/>
  <c r="K59" i="5"/>
  <c r="M59" i="5"/>
  <c r="N59" i="5" s="1"/>
  <c r="K312" i="5"/>
  <c r="M312" i="5"/>
  <c r="N312" i="5" s="1"/>
  <c r="K128" i="5"/>
  <c r="M128" i="5"/>
  <c r="N128" i="5" s="1"/>
  <c r="K442" i="5"/>
  <c r="M442" i="5"/>
  <c r="N442" i="5" s="1"/>
  <c r="K190" i="5"/>
  <c r="M190" i="5"/>
  <c r="N190" i="5" s="1"/>
  <c r="K393" i="5"/>
  <c r="M393" i="5"/>
  <c r="N393" i="5" s="1"/>
  <c r="K112" i="5"/>
  <c r="M112" i="5"/>
  <c r="N112" i="5" s="1"/>
  <c r="K209" i="5"/>
  <c r="M209" i="5"/>
  <c r="N209" i="5" s="1"/>
  <c r="K274" i="5"/>
  <c r="M274" i="5"/>
  <c r="N274" i="5" s="1"/>
  <c r="K381" i="5"/>
  <c r="M381" i="5"/>
  <c r="N381" i="5" s="1"/>
  <c r="K426" i="5"/>
  <c r="M426" i="5"/>
  <c r="N426" i="5" s="1"/>
  <c r="K221" i="5"/>
  <c r="M221" i="5"/>
  <c r="N221" i="5" s="1"/>
  <c r="K54" i="5"/>
  <c r="M54" i="5"/>
  <c r="N54" i="5" s="1"/>
  <c r="K278" i="5"/>
  <c r="M278" i="5"/>
  <c r="N278" i="5" s="1"/>
  <c r="K395" i="5"/>
  <c r="M395" i="5"/>
  <c r="N395" i="5" s="1"/>
  <c r="K329" i="5"/>
  <c r="M329" i="5"/>
  <c r="N329" i="5" s="1"/>
  <c r="K100" i="5"/>
  <c r="M100" i="5"/>
  <c r="N100" i="5" s="1"/>
  <c r="K45" i="5"/>
  <c r="M45" i="5"/>
  <c r="N45" i="5" s="1"/>
  <c r="K200" i="5"/>
  <c r="M200" i="5"/>
  <c r="N200" i="5" s="1"/>
  <c r="K81" i="5"/>
  <c r="M81" i="5"/>
  <c r="N81" i="5" s="1"/>
  <c r="K192" i="5"/>
  <c r="M192" i="5"/>
  <c r="N192" i="5" s="1"/>
  <c r="K456" i="5"/>
  <c r="M456" i="5"/>
  <c r="N456" i="5" s="1"/>
  <c r="K336" i="5"/>
  <c r="M336" i="5"/>
  <c r="N336" i="5" s="1"/>
  <c r="K211" i="5"/>
  <c r="M211" i="5"/>
  <c r="N211" i="5" s="1"/>
  <c r="K189" i="5"/>
  <c r="M189" i="5"/>
  <c r="N189" i="5" s="1"/>
  <c r="K451" i="5"/>
  <c r="M451" i="5"/>
  <c r="N451" i="5" s="1"/>
  <c r="K124" i="5"/>
  <c r="M124" i="5"/>
  <c r="N124" i="5" s="1"/>
  <c r="K343" i="5"/>
  <c r="M343" i="5"/>
  <c r="N343" i="5" s="1"/>
  <c r="K179" i="5"/>
  <c r="M179" i="5"/>
  <c r="N179" i="5" s="1"/>
  <c r="K315" i="5"/>
  <c r="M315" i="5"/>
  <c r="N315" i="5" s="1"/>
  <c r="K26" i="5"/>
  <c r="M26" i="5"/>
  <c r="N26" i="5" s="1"/>
  <c r="K213" i="5"/>
  <c r="M213" i="5"/>
  <c r="N213" i="5" s="1"/>
  <c r="K123" i="5"/>
  <c r="M123" i="5"/>
  <c r="N123" i="5" s="1"/>
  <c r="K31" i="5"/>
  <c r="M31" i="5"/>
  <c r="N31" i="5" s="1"/>
  <c r="K346" i="5"/>
  <c r="M346" i="5"/>
  <c r="N346" i="5" s="1"/>
  <c r="K73" i="5"/>
  <c r="M73" i="5"/>
  <c r="N73" i="5" s="1"/>
  <c r="K318" i="5"/>
  <c r="M318" i="5"/>
  <c r="N318" i="5" s="1"/>
  <c r="K141" i="5"/>
  <c r="M141" i="5"/>
  <c r="N141" i="5" s="1"/>
  <c r="K331" i="5"/>
  <c r="M331" i="5"/>
  <c r="N331" i="5" s="1"/>
  <c r="K394" i="5"/>
  <c r="M394" i="5"/>
  <c r="N394" i="5" s="1"/>
  <c r="K326" i="5"/>
  <c r="M326" i="5"/>
  <c r="N326" i="5" s="1"/>
  <c r="K82" i="5"/>
  <c r="M82" i="5"/>
  <c r="N82" i="5" s="1"/>
  <c r="K53" i="5"/>
  <c r="M53" i="5"/>
  <c r="N53" i="5" s="1"/>
  <c r="K210" i="5"/>
  <c r="M210" i="5"/>
  <c r="N210" i="5" s="1"/>
  <c r="K196" i="5"/>
  <c r="M196" i="5"/>
  <c r="N196" i="5" s="1"/>
  <c r="K125" i="5"/>
  <c r="M125" i="5"/>
  <c r="N125" i="5" s="1"/>
  <c r="K366" i="5"/>
  <c r="M366" i="5"/>
  <c r="N366" i="5" s="1"/>
  <c r="K195" i="5"/>
  <c r="M195" i="5"/>
  <c r="N195" i="5" s="1"/>
  <c r="K420" i="5"/>
  <c r="M420" i="5"/>
  <c r="N420" i="5" s="1"/>
  <c r="K43" i="5"/>
  <c r="M43" i="5"/>
  <c r="N43" i="5" s="1"/>
  <c r="K460" i="5"/>
  <c r="M460" i="5"/>
  <c r="N460" i="5" s="1"/>
  <c r="K174" i="5"/>
  <c r="M174" i="5"/>
  <c r="N174" i="5" s="1"/>
  <c r="K203" i="5"/>
  <c r="M203" i="5"/>
  <c r="N203" i="5" s="1"/>
  <c r="K384" i="5"/>
  <c r="M384" i="5"/>
  <c r="N384" i="5" s="1"/>
  <c r="K49" i="5"/>
  <c r="M49" i="5"/>
  <c r="N49" i="5" s="1"/>
  <c r="K410" i="5"/>
  <c r="M410" i="5"/>
  <c r="N410" i="5" s="1"/>
  <c r="K20" i="5"/>
  <c r="N20" i="5"/>
  <c r="K446" i="5"/>
  <c r="M446" i="5"/>
  <c r="N446" i="5" s="1"/>
  <c r="K342" i="5"/>
  <c r="M342" i="5"/>
  <c r="N342" i="5" s="1"/>
  <c r="K368" i="5"/>
  <c r="M368" i="5"/>
  <c r="N368" i="5" s="1"/>
  <c r="K249" i="5"/>
  <c r="M249" i="5"/>
  <c r="N249" i="5" s="1"/>
  <c r="K375" i="5"/>
  <c r="M375" i="5"/>
  <c r="N375" i="5" s="1"/>
  <c r="K137" i="5"/>
  <c r="M137" i="5"/>
  <c r="N137" i="5" s="1"/>
  <c r="K449" i="5"/>
  <c r="M449" i="5"/>
  <c r="N449" i="5" s="1"/>
  <c r="K390" i="5"/>
  <c r="M390" i="5"/>
  <c r="N390" i="5" s="1"/>
  <c r="K167" i="5"/>
  <c r="M167" i="5"/>
  <c r="N167" i="5" s="1"/>
  <c r="K391" i="5"/>
  <c r="M391" i="5"/>
  <c r="N391" i="5" s="1"/>
  <c r="K170" i="5"/>
  <c r="M170" i="5"/>
  <c r="N170" i="5" s="1"/>
  <c r="K246" i="5"/>
  <c r="M246" i="5"/>
  <c r="N246" i="5" s="1"/>
  <c r="K183" i="5"/>
  <c r="M183" i="5"/>
  <c r="N183" i="5" s="1"/>
  <c r="K284" i="5"/>
  <c r="M284" i="5"/>
  <c r="N284" i="5" s="1"/>
  <c r="K435" i="5"/>
  <c r="M435" i="5"/>
  <c r="N435" i="5" s="1"/>
  <c r="K256" i="5"/>
  <c r="M256" i="5"/>
  <c r="N256" i="5" s="1"/>
  <c r="K160" i="5"/>
  <c r="M160" i="5"/>
  <c r="N160" i="5" s="1"/>
  <c r="K454" i="5"/>
  <c r="M454" i="5"/>
  <c r="N454" i="5" s="1"/>
  <c r="K263" i="5"/>
  <c r="M263" i="5"/>
  <c r="N263" i="5" s="1"/>
  <c r="K286" i="5"/>
  <c r="M286" i="5"/>
  <c r="N286" i="5" s="1"/>
  <c r="K114" i="5"/>
  <c r="M114" i="5"/>
  <c r="N114" i="5" s="1"/>
  <c r="K308" i="5"/>
  <c r="M308" i="5"/>
  <c r="N308" i="5" s="1"/>
  <c r="K299" i="5"/>
  <c r="M299" i="5"/>
  <c r="N299" i="5" s="1"/>
  <c r="K455" i="5"/>
  <c r="M455" i="5"/>
  <c r="N455" i="5" s="1"/>
  <c r="K323" i="5"/>
  <c r="M323" i="5"/>
  <c r="N323" i="5" s="1"/>
  <c r="K143" i="5"/>
  <c r="M143" i="5"/>
  <c r="N143" i="5" s="1"/>
  <c r="K74" i="5"/>
  <c r="M74" i="5"/>
  <c r="N74" i="5" s="1"/>
  <c r="K120" i="5"/>
  <c r="M120" i="5"/>
  <c r="N120" i="5" s="1"/>
  <c r="K61" i="5"/>
  <c r="M61" i="5"/>
  <c r="N61" i="5" s="1"/>
  <c r="K347" i="5"/>
  <c r="M347" i="5"/>
  <c r="N347" i="5" s="1"/>
  <c r="K271" i="5"/>
  <c r="M271" i="5"/>
  <c r="N271" i="5" s="1"/>
  <c r="K450" i="5"/>
  <c r="M450" i="5"/>
  <c r="N450" i="5" s="1"/>
  <c r="K453" i="5"/>
  <c r="M453" i="5"/>
  <c r="N453" i="5" s="1"/>
  <c r="K302" i="5"/>
  <c r="M302" i="5"/>
  <c r="N302" i="5" s="1"/>
  <c r="K383" i="5"/>
  <c r="M383" i="5"/>
  <c r="N383" i="5" s="1"/>
  <c r="K272" i="5"/>
  <c r="M272" i="5"/>
  <c r="N272" i="5" s="1"/>
  <c r="K233" i="5"/>
  <c r="M233" i="5"/>
  <c r="N233" i="5" s="1"/>
  <c r="K187" i="5"/>
  <c r="M187" i="5"/>
  <c r="N187" i="5" s="1"/>
  <c r="K101" i="5"/>
  <c r="M101" i="5"/>
  <c r="N101" i="5" s="1"/>
  <c r="K304" i="5"/>
  <c r="M304" i="5"/>
  <c r="N304" i="5" s="1"/>
  <c r="K283" i="5"/>
  <c r="M283" i="5"/>
  <c r="N283" i="5" s="1"/>
  <c r="K441" i="5"/>
  <c r="M441" i="5"/>
  <c r="N441" i="5" s="1"/>
  <c r="K436" i="5"/>
  <c r="M436" i="5"/>
  <c r="N436" i="5" s="1"/>
  <c r="K293" i="5"/>
  <c r="M293" i="5"/>
  <c r="N293" i="5" s="1"/>
  <c r="K247" i="5"/>
  <c r="M247" i="5"/>
  <c r="N247" i="5" s="1"/>
  <c r="K294" i="5"/>
  <c r="M294" i="5"/>
  <c r="N294" i="5" s="1"/>
  <c r="K397" i="5"/>
  <c r="M397" i="5"/>
  <c r="N397" i="5" s="1"/>
  <c r="K367" i="5"/>
  <c r="M367" i="5"/>
  <c r="N367" i="5" s="1"/>
  <c r="K270" i="5"/>
  <c r="M270" i="5"/>
  <c r="N270" i="5" s="1"/>
  <c r="K217" i="5"/>
  <c r="M217" i="5"/>
  <c r="N217" i="5" s="1"/>
  <c r="K149" i="5"/>
  <c r="M149" i="5"/>
  <c r="N149" i="5" s="1"/>
  <c r="K403" i="5"/>
  <c r="M403" i="5"/>
  <c r="N403" i="5" s="1"/>
  <c r="K339" i="5"/>
  <c r="M339" i="5"/>
  <c r="N339" i="5" s="1"/>
  <c r="K400" i="5"/>
  <c r="M400" i="5"/>
  <c r="N400" i="5" s="1"/>
  <c r="K116" i="5"/>
  <c r="M116" i="5"/>
  <c r="N116" i="5" s="1"/>
  <c r="K248" i="5"/>
  <c r="M248" i="5"/>
  <c r="N248" i="5" s="1"/>
  <c r="K275" i="5"/>
  <c r="M275" i="5"/>
  <c r="N275" i="5" s="1"/>
  <c r="K398" i="5"/>
  <c r="M398" i="5"/>
  <c r="N398" i="5" s="1"/>
  <c r="K443" i="5"/>
  <c r="M443" i="5"/>
  <c r="N443" i="5" s="1"/>
  <c r="K360" i="5"/>
  <c r="M360" i="5"/>
  <c r="N360" i="5" s="1"/>
  <c r="K62" i="5"/>
  <c r="M62" i="5"/>
  <c r="N62" i="5" s="1"/>
  <c r="K106" i="5"/>
  <c r="M106" i="5"/>
  <c r="N106" i="5" s="1"/>
  <c r="K97" i="5"/>
  <c r="M97" i="5"/>
  <c r="N97" i="5" s="1"/>
  <c r="K207" i="5"/>
  <c r="M207" i="5"/>
  <c r="N207" i="5" s="1"/>
  <c r="K220" i="5"/>
  <c r="M220" i="5"/>
  <c r="N220" i="5" s="1"/>
  <c r="K36" i="5"/>
  <c r="M36" i="5"/>
  <c r="N36" i="5" s="1"/>
  <c r="K416" i="5"/>
  <c r="M416" i="5"/>
  <c r="N416" i="5" s="1"/>
  <c r="K411" i="5"/>
  <c r="M411" i="5"/>
  <c r="N411" i="5" s="1"/>
  <c r="K115" i="5"/>
  <c r="M115" i="5"/>
  <c r="N115" i="5" s="1"/>
  <c r="K259" i="5"/>
  <c r="M259" i="5"/>
  <c r="N259" i="5" s="1"/>
  <c r="K257" i="5"/>
  <c r="M257" i="5"/>
  <c r="N257" i="5" s="1"/>
  <c r="K44" i="5"/>
  <c r="M44" i="5"/>
  <c r="N44" i="5" s="1"/>
  <c r="K432" i="5"/>
  <c r="M432" i="5"/>
  <c r="N432" i="5" s="1"/>
  <c r="K289" i="5"/>
  <c r="M289" i="5"/>
  <c r="N289" i="5" s="1"/>
  <c r="K77" i="5"/>
  <c r="M77" i="5"/>
  <c r="N77" i="5" s="1"/>
  <c r="K396" i="5"/>
  <c r="M396" i="5"/>
  <c r="N396" i="5" s="1"/>
  <c r="K376" i="5"/>
  <c r="M376" i="5"/>
  <c r="N376" i="5" s="1"/>
  <c r="K158" i="5"/>
  <c r="M158" i="5"/>
  <c r="N158" i="5" s="1"/>
  <c r="K287" i="5"/>
  <c r="M287" i="5"/>
  <c r="N287" i="5" s="1"/>
  <c r="K428" i="5"/>
  <c r="M428" i="5"/>
  <c r="N428" i="5" s="1"/>
  <c r="N324" i="5"/>
  <c r="N380" i="5"/>
  <c r="E14" i="5"/>
  <c r="R9" i="5"/>
  <c r="R5" i="5"/>
  <c r="P19" i="5" l="1"/>
</calcChain>
</file>

<file path=xl/sharedStrings.xml><?xml version="1.0" encoding="utf-8"?>
<sst xmlns="http://schemas.openxmlformats.org/spreadsheetml/2006/main" count="698" uniqueCount="268">
  <si>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</si>
  <si>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</si>
  <si>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</si>
  <si>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</si>
  <si>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</si>
  <si>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</si>
  <si>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</si>
  <si>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</si>
  <si>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</si>
  <si>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</si>
  <si>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</si>
  <si>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</si>
  <si>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</si>
  <si>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</si>
  <si>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</si>
  <si>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</si>
  <si>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</si>
  <si>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</si>
  <si>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</si>
  <si>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</si>
  <si>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</si>
  <si>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</si>
  <si>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</si>
  <si>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</si>
  <si>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</si>
  <si>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</si>
  <si>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</si>
  <si>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</si>
  <si>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</si>
  <si>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</si>
  <si>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</si>
  <si>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</si>
  <si>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</si>
  <si>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(FCC)=4, (HCP)=2, (BCC)=2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</si>
  <si>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</si>
  <si>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</si>
  <si>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</si>
  <si>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</si>
  <si>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</si>
  <si>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&lt;- re=a0/factor. i.e., FCC:a0/sqrt(2), BCC:a0/1, ideal HCP:a0(FCC or BCC)*/sqrt(3)*(4/3)^(1/3)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</si>
  <si>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</si>
  <si>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</si>
  <si>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</si>
  <si>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</si>
  <si>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</si>
  <si>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</si>
  <si>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</si>
  <si>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</si>
  <si>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</si>
  <si>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</si>
  <si>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</si>
  <si>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</si>
  <si>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</si>
  <si>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</si>
  <si>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</si>
  <si>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</si>
  <si>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</si>
  <si>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</si>
  <si>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</si>
  <si>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</si>
  <si>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</si>
  <si>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</si>
  <si>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</si>
  <si>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</si>
  <si>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</si>
  <si>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</si>
  <si>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</si>
  <si>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</si>
  <si>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</si>
  <si>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</si>
  <si>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</si>
  <si>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</si>
  <si>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</si>
  <si>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</si>
  <si>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</si>
  <si>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</si>
  <si>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</si>
  <si>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</si>
  <si>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</si>
  <si>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</si>
  <si>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</si>
  <si>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</si>
  <si>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</si>
  <si>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</si>
  <si>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</si>
  <si>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</si>
  <si>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</si>
  <si>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</si>
  <si>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</si>
  <si>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</si>
  <si>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</si>
  <si>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</si>
  <si>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</si>
  <si>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</si>
  <si>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</si>
  <si>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</si>
  <si>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</si>
  <si>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</si>
  <si>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</si>
  <si>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</si>
  <si>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</si>
  <si>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</si>
  <si>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</si>
  <si>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</si>
  <si>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</si>
  <si>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</si>
  <si>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</si>
  <si>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</si>
  <si>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</si>
  <si>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</si>
  <si>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</si>
  <si>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</si>
  <si>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</si>
  <si>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</si>
  <si>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</si>
  <si>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</si>
  <si>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</si>
  <si>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</si>
  <si>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</si>
  <si>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</si>
  <si>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</si>
  <si>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</si>
  <si>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</si>
  <si>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</si>
  <si>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</si>
  <si>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</si>
  <si>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</si>
  <si>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</si>
  <si>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</si>
  <si>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</si>
  <si>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</si>
  <si>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</si>
  <si>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</si>
  <si>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</si>
  <si>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</si>
  <si>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</si>
  <si>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</si>
  <si>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</si>
  <si>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</si>
  <si>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</si>
  <si>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</si>
  <si>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</si>
  <si>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</si>
  <si>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</si>
  <si>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</si>
  <si>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</si>
  <si>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</si>
  <si>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</si>
  <si>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</si>
  <si>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</si>
  <si>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</si>
  <si>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</si>
  <si>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</si>
  <si>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</si>
  <si>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</si>
  <si>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</si>
  <si>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</si>
  <si>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</si>
  <si>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</si>
  <si>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</si>
  <si>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</si>
  <si>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</si>
  <si>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</si>
  <si>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</si>
  <si>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</si>
  <si>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</si>
  <si>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</si>
  <si>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</si>
  <si>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</si>
  <si>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</si>
  <si>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</si>
  <si>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</si>
  <si>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</si>
  <si>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</si>
  <si>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</si>
  <si>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</si>
  <si>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</si>
  <si>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</si>
  <si>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</si>
  <si>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</si>
  <si>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</si>
  <si>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</si>
  <si>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</si>
  <si>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</si>
  <si>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</si>
  <si>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</si>
  <si>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</si>
  <si>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</si>
  <si>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</si>
  <si>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</si>
  <si>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</si>
  <si>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</si>
  <si>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</si>
  <si>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</si>
  <si>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</si>
  <si>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</si>
  <si>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</si>
  <si>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</si>
  <si>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</si>
  <si>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</si>
  <si>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</si>
  <si>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</si>
  <si>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</si>
  <si>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</si>
  <si>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</si>
  <si>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</si>
  <si>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</si>
  <si>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</si>
  <si>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</si>
  <si>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</si>
  <si>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</si>
  <si>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</si>
  <si>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</si>
  <si>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</si>
  <si>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</si>
  <si>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</si>
  <si>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</si>
  <si>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</si>
  <si>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</si>
  <si>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</si>
  <si>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</si>
  <si>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</si>
  <si>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</si>
  <si>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</si>
  <si>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</si>
  <si>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</si>
  <si>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</si>
  <si>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</si>
  <si>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</si>
  <si>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</si>
  <si>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</si>
  <si>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</si>
  <si>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</si>
  <si>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</si>
  <si>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</si>
  <si>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</si>
  <si>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</si>
  <si>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</si>
  <si>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</si>
  <si>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</si>
  <si>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</si>
  <si>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</si>
  <si>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</si>
  <si>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</si>
  <si>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</si>
  <si>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</si>
  <si>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</si>
  <si>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</si>
  <si>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</si>
  <si>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</si>
  <si>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&lt;- FCC:sqrt(2), BCC:2/sqrt(3), ideal HCP:sqrt(3)/(4/3)^(1/3)</t>
    <phoneticPr fontId="1"/>
  </si>
  <si>
    <t>pair_coeff 1 1</t>
    <phoneticPr fontId="1"/>
  </si>
  <si>
    <t>pair_style smatb # R0(A)   p       q     A(eV)   xi(eV)  Rcs(A)   Rc(A): 2NN</t>
    <phoneticPr fontId="1"/>
  </si>
  <si>
    <t>pair_style smatb # R0(A)   p       q     A(eV)   xi(eV)  Rcs(A)   Rc(A): 1NN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</si>
  <si>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</si>
  <si>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</si>
  <si>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</si>
  <si>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</si>
  <si>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</si>
  <si>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</si>
  <si>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</si>
  <si>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</si>
  <si>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</si>
  <si>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</si>
  <si>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</si>
  <si>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p/q</t>
    <phoneticPr fontId="1"/>
  </si>
  <si>
    <t>Constraints 2</t>
    <phoneticPr fontId="1"/>
  </si>
  <si>
    <t>&lt;-Not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</si>
</sst>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"/>
    <numFmt numFmtId="177" formatCode="0.000"/>
    <numFmt numFmtId="178" formatCode="0.0000E+00"/>
    <numFmt numFmtId="180" formatCode="0.E+00"/>
    <numFmt numFmtId="181" formatCode="0.00000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8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1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80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80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0" fontId="0" fillId="0" borderId="2" xfId="0" applyFill="1" applyBorder="1">
      <alignment vertical="center"/>
    </xf>
    <xf numFmtId="177" fontId="0" fillId="0" borderId="9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fit_2NN_FCC!$D$19:$D$469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fit_2NN_FCC!$E$19:$E$469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A-47FA-8404-0BB31C38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fit_2NN_FCC!$H$18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fit_2NN_FCC!$G$19:$G$469</c:f>
              <c:numCache>
                <c:formatCode>General</c:formatCode>
                <c:ptCount val="451"/>
                <c:pt idx="0">
                  <c:v>2.0233851707271882</c:v>
                </c:pt>
                <c:pt idx="1">
                  <c:v>2.0343576186014261</c:v>
                </c:pt>
                <c:pt idx="2">
                  <c:v>2.045330066475664</c:v>
                </c:pt>
                <c:pt idx="3">
                  <c:v>2.0563025143499019</c:v>
                </c:pt>
                <c:pt idx="4">
                  <c:v>2.0672749622241398</c:v>
                </c:pt>
                <c:pt idx="5">
                  <c:v>2.0782474100983777</c:v>
                </c:pt>
                <c:pt idx="6">
                  <c:v>2.0892198579726156</c:v>
                </c:pt>
                <c:pt idx="7">
                  <c:v>2.1001923058468535</c:v>
                </c:pt>
                <c:pt idx="8">
                  <c:v>2.1111647537210914</c:v>
                </c:pt>
                <c:pt idx="9">
                  <c:v>2.1221372015953293</c:v>
                </c:pt>
                <c:pt idx="10">
                  <c:v>2.1331096494695672</c:v>
                </c:pt>
                <c:pt idx="11">
                  <c:v>2.1440820973438051</c:v>
                </c:pt>
                <c:pt idx="12">
                  <c:v>2.155054545218043</c:v>
                </c:pt>
                <c:pt idx="13">
                  <c:v>2.1660269930922809</c:v>
                </c:pt>
                <c:pt idx="14">
                  <c:v>2.1769994409665188</c:v>
                </c:pt>
                <c:pt idx="15">
                  <c:v>2.1879718888407567</c:v>
                </c:pt>
                <c:pt idx="16">
                  <c:v>2.1989443367149946</c:v>
                </c:pt>
                <c:pt idx="17">
                  <c:v>2.2099167845892325</c:v>
                </c:pt>
                <c:pt idx="18">
                  <c:v>2.2208892324634704</c:v>
                </c:pt>
                <c:pt idx="19">
                  <c:v>2.2318616803377083</c:v>
                </c:pt>
                <c:pt idx="20">
                  <c:v>2.2428341282119462</c:v>
                </c:pt>
                <c:pt idx="21">
                  <c:v>2.2538065760861841</c:v>
                </c:pt>
                <c:pt idx="22">
                  <c:v>2.264779023960422</c:v>
                </c:pt>
                <c:pt idx="23">
                  <c:v>2.2757514718346599</c:v>
                </c:pt>
                <c:pt idx="24">
                  <c:v>2.2867239197088978</c:v>
                </c:pt>
                <c:pt idx="25">
                  <c:v>2.2976963675831357</c:v>
                </c:pt>
                <c:pt idx="26">
                  <c:v>2.3086688154573736</c:v>
                </c:pt>
                <c:pt idx="27">
                  <c:v>2.3196412633316115</c:v>
                </c:pt>
                <c:pt idx="28">
                  <c:v>2.3306137112058494</c:v>
                </c:pt>
                <c:pt idx="29">
                  <c:v>2.3415861590800877</c:v>
                </c:pt>
                <c:pt idx="30">
                  <c:v>2.3525586069543256</c:v>
                </c:pt>
                <c:pt idx="31">
                  <c:v>2.3635310548285635</c:v>
                </c:pt>
                <c:pt idx="32">
                  <c:v>2.3745035027028014</c:v>
                </c:pt>
                <c:pt idx="33">
                  <c:v>2.3854759505770393</c:v>
                </c:pt>
                <c:pt idx="34">
                  <c:v>2.3964483984512772</c:v>
                </c:pt>
                <c:pt idx="35">
                  <c:v>2.4074208463255151</c:v>
                </c:pt>
                <c:pt idx="36">
                  <c:v>2.418393294199753</c:v>
                </c:pt>
                <c:pt idx="37">
                  <c:v>2.4293657420739909</c:v>
                </c:pt>
                <c:pt idx="38">
                  <c:v>2.4403381899482288</c:v>
                </c:pt>
                <c:pt idx="39">
                  <c:v>2.4513106378224667</c:v>
                </c:pt>
                <c:pt idx="40">
                  <c:v>2.4622830856967046</c:v>
                </c:pt>
                <c:pt idx="41">
                  <c:v>2.4732555335709425</c:v>
                </c:pt>
                <c:pt idx="42">
                  <c:v>2.4842279814451804</c:v>
                </c:pt>
                <c:pt idx="43">
                  <c:v>2.4952004293194188</c:v>
                </c:pt>
                <c:pt idx="44">
                  <c:v>2.5061728771936562</c:v>
                </c:pt>
                <c:pt idx="45">
                  <c:v>2.5171453250678946</c:v>
                </c:pt>
                <c:pt idx="46">
                  <c:v>2.528117772942132</c:v>
                </c:pt>
                <c:pt idx="47">
                  <c:v>2.5390902208163699</c:v>
                </c:pt>
                <c:pt idx="48">
                  <c:v>2.5500626686906078</c:v>
                </c:pt>
                <c:pt idx="49">
                  <c:v>2.5610351165648457</c:v>
                </c:pt>
                <c:pt idx="50">
                  <c:v>2.5720075644390832</c:v>
                </c:pt>
                <c:pt idx="51">
                  <c:v>2.5829800123133211</c:v>
                </c:pt>
                <c:pt idx="52">
                  <c:v>2.5939524601875585</c:v>
                </c:pt>
                <c:pt idx="53">
                  <c:v>2.6049249080617969</c:v>
                </c:pt>
                <c:pt idx="54">
                  <c:v>2.6158973559360348</c:v>
                </c:pt>
                <c:pt idx="55">
                  <c:v>2.6268698038102727</c:v>
                </c:pt>
                <c:pt idx="56">
                  <c:v>2.6378422516845101</c:v>
                </c:pt>
                <c:pt idx="57">
                  <c:v>2.6488146995587485</c:v>
                </c:pt>
                <c:pt idx="58">
                  <c:v>2.6597871474329864</c:v>
                </c:pt>
                <c:pt idx="59">
                  <c:v>2.6707595953072243</c:v>
                </c:pt>
                <c:pt idx="60">
                  <c:v>2.6817320431814622</c:v>
                </c:pt>
                <c:pt idx="61">
                  <c:v>2.6927044910557001</c:v>
                </c:pt>
                <c:pt idx="62">
                  <c:v>2.703676938929938</c:v>
                </c:pt>
                <c:pt idx="63">
                  <c:v>2.7146493868041759</c:v>
                </c:pt>
                <c:pt idx="64">
                  <c:v>2.7256218346784138</c:v>
                </c:pt>
                <c:pt idx="65">
                  <c:v>2.7365942825526521</c:v>
                </c:pt>
                <c:pt idx="66">
                  <c:v>2.7475667304268896</c:v>
                </c:pt>
                <c:pt idx="67">
                  <c:v>2.7585391783011275</c:v>
                </c:pt>
                <c:pt idx="68">
                  <c:v>2.7695116261753654</c:v>
                </c:pt>
                <c:pt idx="69">
                  <c:v>2.7804840740496037</c:v>
                </c:pt>
                <c:pt idx="70">
                  <c:v>2.7914565219238412</c:v>
                </c:pt>
                <c:pt idx="71">
                  <c:v>2.8024289697980791</c:v>
                </c:pt>
                <c:pt idx="72">
                  <c:v>2.813401417672317</c:v>
                </c:pt>
                <c:pt idx="73">
                  <c:v>2.8243738655465545</c:v>
                </c:pt>
                <c:pt idx="74">
                  <c:v>2.8353463134207928</c:v>
                </c:pt>
                <c:pt idx="75">
                  <c:v>2.8463187612950307</c:v>
                </c:pt>
                <c:pt idx="76">
                  <c:v>2.8572912091692686</c:v>
                </c:pt>
                <c:pt idx="77">
                  <c:v>2.8682636570435061</c:v>
                </c:pt>
                <c:pt idx="78">
                  <c:v>2.8792361049177444</c:v>
                </c:pt>
                <c:pt idx="79">
                  <c:v>2.8902085527919823</c:v>
                </c:pt>
                <c:pt idx="80">
                  <c:v>2.9011810006662202</c:v>
                </c:pt>
                <c:pt idx="81">
                  <c:v>2.9121534485404581</c:v>
                </c:pt>
                <c:pt idx="82">
                  <c:v>2.923125896414696</c:v>
                </c:pt>
                <c:pt idx="83">
                  <c:v>2.9340983442889339</c:v>
                </c:pt>
                <c:pt idx="84">
                  <c:v>2.9450707921631718</c:v>
                </c:pt>
                <c:pt idx="85">
                  <c:v>2.9560432400374097</c:v>
                </c:pt>
                <c:pt idx="86">
                  <c:v>2.9670156879116472</c:v>
                </c:pt>
                <c:pt idx="87">
                  <c:v>2.9779881357858855</c:v>
                </c:pt>
                <c:pt idx="88">
                  <c:v>2.9889605836601234</c:v>
                </c:pt>
                <c:pt idx="89">
                  <c:v>2.9999330315343613</c:v>
                </c:pt>
                <c:pt idx="90">
                  <c:v>3.0109054794085996</c:v>
                </c:pt>
                <c:pt idx="91">
                  <c:v>3.0218779272828371</c:v>
                </c:pt>
                <c:pt idx="92">
                  <c:v>3.032850375157075</c:v>
                </c:pt>
                <c:pt idx="93">
                  <c:v>3.0438228230313129</c:v>
                </c:pt>
                <c:pt idx="94">
                  <c:v>3.0547952709055504</c:v>
                </c:pt>
                <c:pt idx="95">
                  <c:v>3.0657677187797887</c:v>
                </c:pt>
                <c:pt idx="96">
                  <c:v>3.0767401666540266</c:v>
                </c:pt>
                <c:pt idx="97">
                  <c:v>3.0877126145282645</c:v>
                </c:pt>
                <c:pt idx="98">
                  <c:v>3.098685062402502</c:v>
                </c:pt>
                <c:pt idx="99">
                  <c:v>3.1096575102767403</c:v>
                </c:pt>
                <c:pt idx="100">
                  <c:v>3.1206299581509782</c:v>
                </c:pt>
                <c:pt idx="101">
                  <c:v>3.1316024060252161</c:v>
                </c:pt>
                <c:pt idx="102">
                  <c:v>3.1425748538994536</c:v>
                </c:pt>
                <c:pt idx="103">
                  <c:v>3.1535473017736919</c:v>
                </c:pt>
                <c:pt idx="104">
                  <c:v>3.1645197496479298</c:v>
                </c:pt>
                <c:pt idx="105">
                  <c:v>3.1754921975221677</c:v>
                </c:pt>
                <c:pt idx="106">
                  <c:v>3.1864646453964056</c:v>
                </c:pt>
                <c:pt idx="107">
                  <c:v>3.1974370932706431</c:v>
                </c:pt>
                <c:pt idx="108">
                  <c:v>3.2084095411448814</c:v>
                </c:pt>
                <c:pt idx="109">
                  <c:v>3.2193819890191193</c:v>
                </c:pt>
                <c:pt idx="110">
                  <c:v>3.2303544368933572</c:v>
                </c:pt>
                <c:pt idx="111">
                  <c:v>3.2413268847675956</c:v>
                </c:pt>
                <c:pt idx="112">
                  <c:v>3.252299332641833</c:v>
                </c:pt>
                <c:pt idx="113">
                  <c:v>3.2632717805160709</c:v>
                </c:pt>
                <c:pt idx="114">
                  <c:v>3.2742442283903088</c:v>
                </c:pt>
                <c:pt idx="115">
                  <c:v>3.2852166762645463</c:v>
                </c:pt>
                <c:pt idx="116">
                  <c:v>3.2961891241387846</c:v>
                </c:pt>
                <c:pt idx="117">
                  <c:v>3.3071615720130225</c:v>
                </c:pt>
                <c:pt idx="118">
                  <c:v>3.3181340198872604</c:v>
                </c:pt>
                <c:pt idx="119">
                  <c:v>3.3291064677614979</c:v>
                </c:pt>
                <c:pt idx="120">
                  <c:v>3.3400789156357358</c:v>
                </c:pt>
                <c:pt idx="121">
                  <c:v>3.3510513635099741</c:v>
                </c:pt>
                <c:pt idx="122">
                  <c:v>3.362023811384212</c:v>
                </c:pt>
                <c:pt idx="123">
                  <c:v>3.3729962592584495</c:v>
                </c:pt>
                <c:pt idx="124">
                  <c:v>3.3839687071326878</c:v>
                </c:pt>
                <c:pt idx="125">
                  <c:v>3.3949411550069257</c:v>
                </c:pt>
                <c:pt idx="126">
                  <c:v>3.4059136028811636</c:v>
                </c:pt>
                <c:pt idx="127">
                  <c:v>3.4168860507554015</c:v>
                </c:pt>
                <c:pt idx="128">
                  <c:v>3.427858498629639</c:v>
                </c:pt>
                <c:pt idx="129">
                  <c:v>3.4388309465038773</c:v>
                </c:pt>
                <c:pt idx="130">
                  <c:v>3.4498033943781152</c:v>
                </c:pt>
                <c:pt idx="131">
                  <c:v>3.4607758422523531</c:v>
                </c:pt>
                <c:pt idx="132">
                  <c:v>3.4717482901265906</c:v>
                </c:pt>
                <c:pt idx="133">
                  <c:v>3.4827207380008285</c:v>
                </c:pt>
                <c:pt idx="134">
                  <c:v>3.4936931858750668</c:v>
                </c:pt>
                <c:pt idx="135">
                  <c:v>3.5046656337493047</c:v>
                </c:pt>
                <c:pt idx="136">
                  <c:v>3.5156380816235422</c:v>
                </c:pt>
                <c:pt idx="137">
                  <c:v>3.5266105294977805</c:v>
                </c:pt>
                <c:pt idx="138">
                  <c:v>3.5375829773720184</c:v>
                </c:pt>
                <c:pt idx="139">
                  <c:v>3.5485554252462563</c:v>
                </c:pt>
                <c:pt idx="140">
                  <c:v>3.5595278731204938</c:v>
                </c:pt>
                <c:pt idx="141">
                  <c:v>3.5705003209947317</c:v>
                </c:pt>
                <c:pt idx="142">
                  <c:v>3.58147276886897</c:v>
                </c:pt>
                <c:pt idx="143">
                  <c:v>3.5924452167432079</c:v>
                </c:pt>
                <c:pt idx="144">
                  <c:v>3.6034176646174454</c:v>
                </c:pt>
                <c:pt idx="145">
                  <c:v>3.6143901124916837</c:v>
                </c:pt>
                <c:pt idx="146">
                  <c:v>3.6253625603659216</c:v>
                </c:pt>
                <c:pt idx="147">
                  <c:v>3.6363350082401595</c:v>
                </c:pt>
                <c:pt idx="148">
                  <c:v>3.6473074561143974</c:v>
                </c:pt>
                <c:pt idx="149">
                  <c:v>3.6582799039886349</c:v>
                </c:pt>
                <c:pt idx="150">
                  <c:v>3.6692523518628732</c:v>
                </c:pt>
                <c:pt idx="151">
                  <c:v>3.6802247997371111</c:v>
                </c:pt>
                <c:pt idx="152">
                  <c:v>3.691197247611349</c:v>
                </c:pt>
                <c:pt idx="153">
                  <c:v>3.7021696954855874</c:v>
                </c:pt>
                <c:pt idx="154">
                  <c:v>3.7131421433598248</c:v>
                </c:pt>
                <c:pt idx="155">
                  <c:v>3.7241145912340627</c:v>
                </c:pt>
                <c:pt idx="156">
                  <c:v>3.7350870391083006</c:v>
                </c:pt>
                <c:pt idx="157">
                  <c:v>3.7460594869825381</c:v>
                </c:pt>
                <c:pt idx="158">
                  <c:v>3.7570319348567764</c:v>
                </c:pt>
                <c:pt idx="159">
                  <c:v>3.7680043827310143</c:v>
                </c:pt>
                <c:pt idx="160">
                  <c:v>3.7789768306052522</c:v>
                </c:pt>
                <c:pt idx="161">
                  <c:v>3.7899492784794906</c:v>
                </c:pt>
                <c:pt idx="162">
                  <c:v>3.800921726353728</c:v>
                </c:pt>
                <c:pt idx="163">
                  <c:v>3.8118941742279659</c:v>
                </c:pt>
                <c:pt idx="164">
                  <c:v>3.8228666221022038</c:v>
                </c:pt>
                <c:pt idx="165">
                  <c:v>3.8338390699764413</c:v>
                </c:pt>
                <c:pt idx="166">
                  <c:v>3.8448115178506792</c:v>
                </c:pt>
                <c:pt idx="167">
                  <c:v>3.8557839657249171</c:v>
                </c:pt>
                <c:pt idx="168">
                  <c:v>3.8667564135991555</c:v>
                </c:pt>
                <c:pt idx="169">
                  <c:v>3.8777288614733934</c:v>
                </c:pt>
                <c:pt idx="170">
                  <c:v>3.8887013093476308</c:v>
                </c:pt>
                <c:pt idx="171">
                  <c:v>3.8996737572218692</c:v>
                </c:pt>
                <c:pt idx="172">
                  <c:v>3.9106462050961071</c:v>
                </c:pt>
                <c:pt idx="173">
                  <c:v>3.921618652970345</c:v>
                </c:pt>
                <c:pt idx="174">
                  <c:v>3.9325911008445833</c:v>
                </c:pt>
                <c:pt idx="175">
                  <c:v>3.9435635487188203</c:v>
                </c:pt>
                <c:pt idx="176">
                  <c:v>3.9545359965930587</c:v>
                </c:pt>
                <c:pt idx="177">
                  <c:v>3.9655084444672966</c:v>
                </c:pt>
                <c:pt idx="178">
                  <c:v>3.976480892341534</c:v>
                </c:pt>
                <c:pt idx="179">
                  <c:v>3.9874533402157724</c:v>
                </c:pt>
                <c:pt idx="180">
                  <c:v>3.9984257880900103</c:v>
                </c:pt>
                <c:pt idx="181">
                  <c:v>4.0093982359642482</c:v>
                </c:pt>
                <c:pt idx="182">
                  <c:v>4.0203706838384861</c:v>
                </c:pt>
                <c:pt idx="183">
                  <c:v>4.031343131712724</c:v>
                </c:pt>
                <c:pt idx="184">
                  <c:v>4.0423155795869619</c:v>
                </c:pt>
                <c:pt idx="185">
                  <c:v>4.0532880274611998</c:v>
                </c:pt>
                <c:pt idx="186">
                  <c:v>4.0642604753354377</c:v>
                </c:pt>
                <c:pt idx="187">
                  <c:v>4.0752329232096756</c:v>
                </c:pt>
                <c:pt idx="188">
                  <c:v>4.0862053710839126</c:v>
                </c:pt>
                <c:pt idx="189">
                  <c:v>4.0971778189581514</c:v>
                </c:pt>
                <c:pt idx="190">
                  <c:v>4.1081502668323893</c:v>
                </c:pt>
                <c:pt idx="191">
                  <c:v>4.1191227147066272</c:v>
                </c:pt>
                <c:pt idx="192">
                  <c:v>4.1300951625808651</c:v>
                </c:pt>
                <c:pt idx="193">
                  <c:v>4.141067610455103</c:v>
                </c:pt>
                <c:pt idx="194">
                  <c:v>4.1520400583293409</c:v>
                </c:pt>
                <c:pt idx="195">
                  <c:v>4.1630125062035788</c:v>
                </c:pt>
                <c:pt idx="196">
                  <c:v>4.1739849540778158</c:v>
                </c:pt>
                <c:pt idx="197">
                  <c:v>4.1849574019520546</c:v>
                </c:pt>
                <c:pt idx="198">
                  <c:v>4.1959298498262925</c:v>
                </c:pt>
                <c:pt idx="199">
                  <c:v>4.2069022977005304</c:v>
                </c:pt>
                <c:pt idx="200">
                  <c:v>4.2178747455747683</c:v>
                </c:pt>
                <c:pt idx="201">
                  <c:v>4.2288471934490062</c:v>
                </c:pt>
                <c:pt idx="202">
                  <c:v>4.2398196413232441</c:v>
                </c:pt>
                <c:pt idx="203">
                  <c:v>4.250792089197482</c:v>
                </c:pt>
                <c:pt idx="204">
                  <c:v>4.2617645370717199</c:v>
                </c:pt>
                <c:pt idx="205">
                  <c:v>4.2727369849459578</c:v>
                </c:pt>
                <c:pt idx="206">
                  <c:v>4.2837094328201957</c:v>
                </c:pt>
                <c:pt idx="207">
                  <c:v>4.2946818806944336</c:v>
                </c:pt>
                <c:pt idx="208">
                  <c:v>4.3056543285686715</c:v>
                </c:pt>
                <c:pt idx="209">
                  <c:v>4.3166267764429094</c:v>
                </c:pt>
                <c:pt idx="210">
                  <c:v>4.3275992243171473</c:v>
                </c:pt>
                <c:pt idx="211">
                  <c:v>4.3385716721913852</c:v>
                </c:pt>
                <c:pt idx="212">
                  <c:v>4.3495441200656231</c:v>
                </c:pt>
                <c:pt idx="213">
                  <c:v>4.360516567939861</c:v>
                </c:pt>
                <c:pt idx="214">
                  <c:v>4.371489015814098</c:v>
                </c:pt>
                <c:pt idx="215">
                  <c:v>4.3824614636883368</c:v>
                </c:pt>
                <c:pt idx="216">
                  <c:v>4.3934339115625747</c:v>
                </c:pt>
                <c:pt idx="217">
                  <c:v>4.4044063594368117</c:v>
                </c:pt>
                <c:pt idx="218">
                  <c:v>4.4153788073110505</c:v>
                </c:pt>
                <c:pt idx="219">
                  <c:v>4.4263512551852884</c:v>
                </c:pt>
                <c:pt idx="220">
                  <c:v>4.4373237030595263</c:v>
                </c:pt>
                <c:pt idx="221">
                  <c:v>4.4482961509337642</c:v>
                </c:pt>
                <c:pt idx="222">
                  <c:v>4.4592685988080012</c:v>
                </c:pt>
                <c:pt idx="223">
                  <c:v>4.47024104668224</c:v>
                </c:pt>
                <c:pt idx="224">
                  <c:v>4.4812134945564779</c:v>
                </c:pt>
                <c:pt idx="225">
                  <c:v>4.4921859424307158</c:v>
                </c:pt>
                <c:pt idx="226">
                  <c:v>4.5031583903049537</c:v>
                </c:pt>
                <c:pt idx="227">
                  <c:v>4.5141308381791916</c:v>
                </c:pt>
                <c:pt idx="228">
                  <c:v>4.5251032860534295</c:v>
                </c:pt>
                <c:pt idx="229">
                  <c:v>4.5360757339276674</c:v>
                </c:pt>
                <c:pt idx="230">
                  <c:v>4.5470481818019044</c:v>
                </c:pt>
                <c:pt idx="231">
                  <c:v>4.5580206296761432</c:v>
                </c:pt>
                <c:pt idx="232">
                  <c:v>4.5689930775503811</c:v>
                </c:pt>
                <c:pt idx="233">
                  <c:v>4.579965525424619</c:v>
                </c:pt>
                <c:pt idx="234">
                  <c:v>4.5909379732988569</c:v>
                </c:pt>
                <c:pt idx="235">
                  <c:v>4.6019104211730948</c:v>
                </c:pt>
                <c:pt idx="236">
                  <c:v>4.6128828690473327</c:v>
                </c:pt>
                <c:pt idx="237">
                  <c:v>4.6238553169215706</c:v>
                </c:pt>
                <c:pt idx="238">
                  <c:v>4.6348277647958076</c:v>
                </c:pt>
                <c:pt idx="239">
                  <c:v>4.6458002126700464</c:v>
                </c:pt>
                <c:pt idx="240">
                  <c:v>4.6567726605442843</c:v>
                </c:pt>
                <c:pt idx="241">
                  <c:v>4.6677451084185222</c:v>
                </c:pt>
                <c:pt idx="242">
                  <c:v>4.6787175562927601</c:v>
                </c:pt>
                <c:pt idx="243">
                  <c:v>4.6896900041669971</c:v>
                </c:pt>
                <c:pt idx="244">
                  <c:v>4.7006624520412359</c:v>
                </c:pt>
                <c:pt idx="245">
                  <c:v>4.7116348999154738</c:v>
                </c:pt>
                <c:pt idx="246">
                  <c:v>4.7226073477897117</c:v>
                </c:pt>
                <c:pt idx="247">
                  <c:v>4.7335797956639496</c:v>
                </c:pt>
                <c:pt idx="248">
                  <c:v>4.7445522435381875</c:v>
                </c:pt>
                <c:pt idx="249">
                  <c:v>4.7555246914124254</c:v>
                </c:pt>
                <c:pt idx="250">
                  <c:v>4.7664971392866633</c:v>
                </c:pt>
                <c:pt idx="251">
                  <c:v>4.7774695871609003</c:v>
                </c:pt>
                <c:pt idx="252">
                  <c:v>4.7884420350351391</c:v>
                </c:pt>
                <c:pt idx="253">
                  <c:v>4.7994144829093761</c:v>
                </c:pt>
                <c:pt idx="254">
                  <c:v>4.8103869307836149</c:v>
                </c:pt>
                <c:pt idx="255">
                  <c:v>4.8213593786578519</c:v>
                </c:pt>
                <c:pt idx="256">
                  <c:v>4.8323318265320907</c:v>
                </c:pt>
                <c:pt idx="257">
                  <c:v>4.8433042744063286</c:v>
                </c:pt>
                <c:pt idx="258">
                  <c:v>4.8542767222805665</c:v>
                </c:pt>
                <c:pt idx="259">
                  <c:v>4.8652491701548097</c:v>
                </c:pt>
                <c:pt idx="260">
                  <c:v>4.8762216180290423</c:v>
                </c:pt>
                <c:pt idx="261">
                  <c:v>4.8871940659032802</c:v>
                </c:pt>
                <c:pt idx="262">
                  <c:v>4.8981665137775181</c:v>
                </c:pt>
                <c:pt idx="263">
                  <c:v>4.9091389616517604</c:v>
                </c:pt>
                <c:pt idx="264">
                  <c:v>4.9201114095259939</c:v>
                </c:pt>
                <c:pt idx="265">
                  <c:v>4.9310838574002318</c:v>
                </c:pt>
                <c:pt idx="266">
                  <c:v>4.9420563052744697</c:v>
                </c:pt>
                <c:pt idx="267">
                  <c:v>4.9530287531487129</c:v>
                </c:pt>
                <c:pt idx="268">
                  <c:v>4.9640012010229455</c:v>
                </c:pt>
                <c:pt idx="269">
                  <c:v>4.9749736488971834</c:v>
                </c:pt>
                <c:pt idx="270">
                  <c:v>4.9859460967714213</c:v>
                </c:pt>
                <c:pt idx="271">
                  <c:v>4.9969185446456637</c:v>
                </c:pt>
                <c:pt idx="272">
                  <c:v>5.0078909925198971</c:v>
                </c:pt>
                <c:pt idx="273">
                  <c:v>5.018863440394135</c:v>
                </c:pt>
                <c:pt idx="274">
                  <c:v>5.0298358882683729</c:v>
                </c:pt>
                <c:pt idx="275">
                  <c:v>5.0408083361426161</c:v>
                </c:pt>
                <c:pt idx="276">
                  <c:v>5.0517807840168478</c:v>
                </c:pt>
                <c:pt idx="277">
                  <c:v>5.0627532318910866</c:v>
                </c:pt>
                <c:pt idx="278">
                  <c:v>5.0737256797653245</c:v>
                </c:pt>
                <c:pt idx="279">
                  <c:v>5.0846981276395669</c:v>
                </c:pt>
                <c:pt idx="280">
                  <c:v>5.0956705755137994</c:v>
                </c:pt>
                <c:pt idx="281">
                  <c:v>5.1066430233880382</c:v>
                </c:pt>
                <c:pt idx="282">
                  <c:v>5.1176154712622814</c:v>
                </c:pt>
                <c:pt idx="283">
                  <c:v>5.1285879191365193</c:v>
                </c:pt>
                <c:pt idx="284">
                  <c:v>5.1395603670107581</c:v>
                </c:pt>
                <c:pt idx="285">
                  <c:v>5.1505328148849907</c:v>
                </c:pt>
                <c:pt idx="286">
                  <c:v>5.161505262759233</c:v>
                </c:pt>
                <c:pt idx="287">
                  <c:v>5.1724777106334718</c:v>
                </c:pt>
                <c:pt idx="288">
                  <c:v>5.1834501585077088</c:v>
                </c:pt>
                <c:pt idx="289">
                  <c:v>5.1944226063819414</c:v>
                </c:pt>
                <c:pt idx="290">
                  <c:v>5.2053950542561847</c:v>
                </c:pt>
                <c:pt idx="291">
                  <c:v>5.2163675021304226</c:v>
                </c:pt>
                <c:pt idx="292">
                  <c:v>5.2273399500046596</c:v>
                </c:pt>
                <c:pt idx="293">
                  <c:v>5.2383123978788921</c:v>
                </c:pt>
                <c:pt idx="294">
                  <c:v>5.2492848457531363</c:v>
                </c:pt>
                <c:pt idx="295">
                  <c:v>5.2602572936273742</c:v>
                </c:pt>
                <c:pt idx="296">
                  <c:v>5.2712297415016121</c:v>
                </c:pt>
                <c:pt idx="297">
                  <c:v>5.2822021893758446</c:v>
                </c:pt>
                <c:pt idx="298">
                  <c:v>5.2931746372500879</c:v>
                </c:pt>
                <c:pt idx="299">
                  <c:v>5.3041470851243258</c:v>
                </c:pt>
                <c:pt idx="300">
                  <c:v>5.3151195329985645</c:v>
                </c:pt>
                <c:pt idx="301">
                  <c:v>5.3260919808727953</c:v>
                </c:pt>
                <c:pt idx="302">
                  <c:v>5.3370644287470386</c:v>
                </c:pt>
                <c:pt idx="303">
                  <c:v>5.3480368766212782</c:v>
                </c:pt>
                <c:pt idx="304">
                  <c:v>5.3590093244955153</c:v>
                </c:pt>
                <c:pt idx="305">
                  <c:v>5.3699817723697478</c:v>
                </c:pt>
                <c:pt idx="306">
                  <c:v>5.3809542202439911</c:v>
                </c:pt>
                <c:pt idx="307">
                  <c:v>5.391926668118229</c:v>
                </c:pt>
                <c:pt idx="308">
                  <c:v>5.402899115992466</c:v>
                </c:pt>
                <c:pt idx="309">
                  <c:v>5.4138715638667048</c:v>
                </c:pt>
                <c:pt idx="310">
                  <c:v>5.4248440117409427</c:v>
                </c:pt>
                <c:pt idx="311">
                  <c:v>5.4358164596151806</c:v>
                </c:pt>
                <c:pt idx="312">
                  <c:v>5.4467889074894185</c:v>
                </c:pt>
                <c:pt idx="313">
                  <c:v>5.4577613553636555</c:v>
                </c:pt>
                <c:pt idx="314">
                  <c:v>5.4687338032378943</c:v>
                </c:pt>
                <c:pt idx="315">
                  <c:v>5.4797062511121313</c:v>
                </c:pt>
                <c:pt idx="316">
                  <c:v>5.490678698986371</c:v>
                </c:pt>
                <c:pt idx="317">
                  <c:v>5.501651146860608</c:v>
                </c:pt>
                <c:pt idx="318">
                  <c:v>5.512623594734845</c:v>
                </c:pt>
                <c:pt idx="319">
                  <c:v>5.5235960426090838</c:v>
                </c:pt>
                <c:pt idx="320">
                  <c:v>5.5345684904833217</c:v>
                </c:pt>
                <c:pt idx="321">
                  <c:v>5.5455409383575587</c:v>
                </c:pt>
                <c:pt idx="322">
                  <c:v>5.5565133862317975</c:v>
                </c:pt>
                <c:pt idx="323">
                  <c:v>5.5674858341060354</c:v>
                </c:pt>
                <c:pt idx="324">
                  <c:v>5.5784582819802733</c:v>
                </c:pt>
                <c:pt idx="325">
                  <c:v>5.5894307298545112</c:v>
                </c:pt>
                <c:pt idx="326">
                  <c:v>5.60040317772875</c:v>
                </c:pt>
                <c:pt idx="327">
                  <c:v>5.611375625602987</c:v>
                </c:pt>
                <c:pt idx="328">
                  <c:v>5.6223480734772249</c:v>
                </c:pt>
                <c:pt idx="329">
                  <c:v>5.6333205213514637</c:v>
                </c:pt>
                <c:pt idx="330">
                  <c:v>5.6442929692257007</c:v>
                </c:pt>
                <c:pt idx="331">
                  <c:v>5.6552654170999377</c:v>
                </c:pt>
                <c:pt idx="332">
                  <c:v>5.6662378649741774</c:v>
                </c:pt>
                <c:pt idx="333">
                  <c:v>5.6772103128484144</c:v>
                </c:pt>
                <c:pt idx="334">
                  <c:v>5.6881827607226514</c:v>
                </c:pt>
                <c:pt idx="335">
                  <c:v>5.6991552085968902</c:v>
                </c:pt>
                <c:pt idx="336">
                  <c:v>5.7101276564711281</c:v>
                </c:pt>
                <c:pt idx="337">
                  <c:v>5.721100104345366</c:v>
                </c:pt>
                <c:pt idx="338">
                  <c:v>5.732072552219603</c:v>
                </c:pt>
                <c:pt idx="339">
                  <c:v>5.7430450000938427</c:v>
                </c:pt>
                <c:pt idx="340">
                  <c:v>5.7540174479680797</c:v>
                </c:pt>
                <c:pt idx="341">
                  <c:v>5.7649898958423176</c:v>
                </c:pt>
                <c:pt idx="342">
                  <c:v>5.7759623437165546</c:v>
                </c:pt>
                <c:pt idx="343">
                  <c:v>5.7869347915907934</c:v>
                </c:pt>
                <c:pt idx="344">
                  <c:v>5.7979072394650304</c:v>
                </c:pt>
                <c:pt idx="345">
                  <c:v>5.8088796873392701</c:v>
                </c:pt>
                <c:pt idx="346">
                  <c:v>5.8198521352135071</c:v>
                </c:pt>
                <c:pt idx="347">
                  <c:v>5.8308245830877441</c:v>
                </c:pt>
                <c:pt idx="348">
                  <c:v>5.8417970309619829</c:v>
                </c:pt>
                <c:pt idx="349">
                  <c:v>5.8527694788362208</c:v>
                </c:pt>
                <c:pt idx="350">
                  <c:v>5.8637419267104578</c:v>
                </c:pt>
                <c:pt idx="351">
                  <c:v>5.8747143745846966</c:v>
                </c:pt>
                <c:pt idx="352">
                  <c:v>5.8856868224589345</c:v>
                </c:pt>
                <c:pt idx="353">
                  <c:v>5.8966592703331724</c:v>
                </c:pt>
                <c:pt idx="354">
                  <c:v>5.9076317182074094</c:v>
                </c:pt>
                <c:pt idx="355">
                  <c:v>5.9186041660816491</c:v>
                </c:pt>
                <c:pt idx="356">
                  <c:v>5.9295766139558861</c:v>
                </c:pt>
                <c:pt idx="357">
                  <c:v>5.940549061830124</c:v>
                </c:pt>
                <c:pt idx="358">
                  <c:v>5.9515215097043619</c:v>
                </c:pt>
                <c:pt idx="359">
                  <c:v>5.9624939575785998</c:v>
                </c:pt>
                <c:pt idx="360">
                  <c:v>5.9734664054528368</c:v>
                </c:pt>
                <c:pt idx="361">
                  <c:v>5.9844388533270765</c:v>
                </c:pt>
                <c:pt idx="362">
                  <c:v>5.9954113012013135</c:v>
                </c:pt>
                <c:pt idx="363">
                  <c:v>6.0063837490755505</c:v>
                </c:pt>
                <c:pt idx="364">
                  <c:v>6.0173561969497893</c:v>
                </c:pt>
                <c:pt idx="365">
                  <c:v>6.0283286448240272</c:v>
                </c:pt>
                <c:pt idx="366">
                  <c:v>6.0393010926982651</c:v>
                </c:pt>
                <c:pt idx="367">
                  <c:v>6.0502735405725021</c:v>
                </c:pt>
                <c:pt idx="368">
                  <c:v>6.0612459884467418</c:v>
                </c:pt>
                <c:pt idx="369">
                  <c:v>6.0722184363209788</c:v>
                </c:pt>
                <c:pt idx="370">
                  <c:v>6.0831908841952167</c:v>
                </c:pt>
                <c:pt idx="371">
                  <c:v>6.0941633320694537</c:v>
                </c:pt>
                <c:pt idx="372">
                  <c:v>6.1051357799436925</c:v>
                </c:pt>
                <c:pt idx="373">
                  <c:v>6.1161082278179295</c:v>
                </c:pt>
                <c:pt idx="374">
                  <c:v>6.1270806756921692</c:v>
                </c:pt>
                <c:pt idx="375">
                  <c:v>6.1380531235664062</c:v>
                </c:pt>
                <c:pt idx="376">
                  <c:v>6.1490255714406432</c:v>
                </c:pt>
                <c:pt idx="377">
                  <c:v>6.159998019314882</c:v>
                </c:pt>
                <c:pt idx="378">
                  <c:v>6.1709704671891199</c:v>
                </c:pt>
                <c:pt idx="379">
                  <c:v>6.1819429150633578</c:v>
                </c:pt>
                <c:pt idx="380">
                  <c:v>6.1929153629375957</c:v>
                </c:pt>
                <c:pt idx="381">
                  <c:v>6.2038878108118345</c:v>
                </c:pt>
                <c:pt idx="382">
                  <c:v>6.2148602586860715</c:v>
                </c:pt>
                <c:pt idx="383">
                  <c:v>6.2258327065603085</c:v>
                </c:pt>
                <c:pt idx="384">
                  <c:v>6.2368051544345482</c:v>
                </c:pt>
                <c:pt idx="385">
                  <c:v>6.2477776023087852</c:v>
                </c:pt>
                <c:pt idx="386">
                  <c:v>6.2587500501830231</c:v>
                </c:pt>
                <c:pt idx="387">
                  <c:v>6.269722498057261</c:v>
                </c:pt>
                <c:pt idx="388">
                  <c:v>6.2806949459314989</c:v>
                </c:pt>
                <c:pt idx="389">
                  <c:v>6.2916673938057359</c:v>
                </c:pt>
                <c:pt idx="390">
                  <c:v>6.3026398416799747</c:v>
                </c:pt>
                <c:pt idx="391">
                  <c:v>6.3136122895542126</c:v>
                </c:pt>
                <c:pt idx="392">
                  <c:v>6.3245847374284496</c:v>
                </c:pt>
                <c:pt idx="393">
                  <c:v>6.3355571853026884</c:v>
                </c:pt>
                <c:pt idx="394">
                  <c:v>6.3465296331769263</c:v>
                </c:pt>
                <c:pt idx="395">
                  <c:v>6.3575020810511642</c:v>
                </c:pt>
                <c:pt idx="396">
                  <c:v>6.3684745289254012</c:v>
                </c:pt>
                <c:pt idx="397">
                  <c:v>6.3794469767996409</c:v>
                </c:pt>
                <c:pt idx="398">
                  <c:v>6.3904194246738779</c:v>
                </c:pt>
                <c:pt idx="399">
                  <c:v>6.4013918725481149</c:v>
                </c:pt>
                <c:pt idx="400">
                  <c:v>6.4123643204223537</c:v>
                </c:pt>
                <c:pt idx="401">
                  <c:v>6.4233367682965916</c:v>
                </c:pt>
                <c:pt idx="402">
                  <c:v>6.4343092161708286</c:v>
                </c:pt>
                <c:pt idx="403">
                  <c:v>6.4452816640450674</c:v>
                </c:pt>
                <c:pt idx="404">
                  <c:v>6.4562541119193053</c:v>
                </c:pt>
                <c:pt idx="405">
                  <c:v>6.4672265597935423</c:v>
                </c:pt>
                <c:pt idx="406">
                  <c:v>6.4781990076677811</c:v>
                </c:pt>
                <c:pt idx="407">
                  <c:v>6.489171455542019</c:v>
                </c:pt>
                <c:pt idx="408">
                  <c:v>6.5001439034162569</c:v>
                </c:pt>
                <c:pt idx="409">
                  <c:v>6.5111163512904948</c:v>
                </c:pt>
                <c:pt idx="410">
                  <c:v>6.5220887991647336</c:v>
                </c:pt>
                <c:pt idx="411">
                  <c:v>6.5330612470389706</c:v>
                </c:pt>
                <c:pt idx="412">
                  <c:v>6.5440336949132076</c:v>
                </c:pt>
                <c:pt idx="413">
                  <c:v>6.5550061427874455</c:v>
                </c:pt>
                <c:pt idx="414">
                  <c:v>6.5659785906616843</c:v>
                </c:pt>
                <c:pt idx="415">
                  <c:v>6.5769510385359213</c:v>
                </c:pt>
                <c:pt idx="416">
                  <c:v>6.5879234864101601</c:v>
                </c:pt>
                <c:pt idx="417">
                  <c:v>6.598895934284398</c:v>
                </c:pt>
                <c:pt idx="418">
                  <c:v>6.609868382158635</c:v>
                </c:pt>
                <c:pt idx="419">
                  <c:v>6.6208408300328738</c:v>
                </c:pt>
                <c:pt idx="420">
                  <c:v>6.6318132779071117</c:v>
                </c:pt>
                <c:pt idx="421">
                  <c:v>6.6427857257813496</c:v>
                </c:pt>
                <c:pt idx="422">
                  <c:v>6.6537581736555875</c:v>
                </c:pt>
                <c:pt idx="423">
                  <c:v>6.6647306215298263</c:v>
                </c:pt>
                <c:pt idx="424">
                  <c:v>6.6757030694040633</c:v>
                </c:pt>
                <c:pt idx="425">
                  <c:v>6.6866755172783003</c:v>
                </c:pt>
                <c:pt idx="426">
                  <c:v>6.69764796515254</c:v>
                </c:pt>
                <c:pt idx="427">
                  <c:v>6.708620413026777</c:v>
                </c:pt>
                <c:pt idx="428">
                  <c:v>6.719592860901014</c:v>
                </c:pt>
                <c:pt idx="429">
                  <c:v>6.7305653087752528</c:v>
                </c:pt>
                <c:pt idx="430">
                  <c:v>6.7415377566494907</c:v>
                </c:pt>
                <c:pt idx="431">
                  <c:v>6.7525102045237277</c:v>
                </c:pt>
                <c:pt idx="432">
                  <c:v>6.7634826523979665</c:v>
                </c:pt>
                <c:pt idx="433">
                  <c:v>6.7744551002722044</c:v>
                </c:pt>
                <c:pt idx="434">
                  <c:v>6.7854275481464414</c:v>
                </c:pt>
                <c:pt idx="435">
                  <c:v>6.7963999960206802</c:v>
                </c:pt>
                <c:pt idx="436">
                  <c:v>6.8073724438949181</c:v>
                </c:pt>
                <c:pt idx="437">
                  <c:v>6.818344891769156</c:v>
                </c:pt>
                <c:pt idx="438">
                  <c:v>6.829317339643393</c:v>
                </c:pt>
                <c:pt idx="439">
                  <c:v>6.8402897875176327</c:v>
                </c:pt>
                <c:pt idx="440">
                  <c:v>6.8512622353918697</c:v>
                </c:pt>
                <c:pt idx="441">
                  <c:v>6.8622346832661067</c:v>
                </c:pt>
                <c:pt idx="442">
                  <c:v>6.8732071311403455</c:v>
                </c:pt>
                <c:pt idx="443">
                  <c:v>6.8841795790145834</c:v>
                </c:pt>
                <c:pt idx="444">
                  <c:v>6.8951520268888205</c:v>
                </c:pt>
                <c:pt idx="445">
                  <c:v>6.9061244747630592</c:v>
                </c:pt>
                <c:pt idx="446">
                  <c:v>6.9170969226372971</c:v>
                </c:pt>
                <c:pt idx="447">
                  <c:v>6.9280693705115342</c:v>
                </c:pt>
                <c:pt idx="448">
                  <c:v>6.9390418183857729</c:v>
                </c:pt>
                <c:pt idx="449">
                  <c:v>6.9500142662600108</c:v>
                </c:pt>
                <c:pt idx="450">
                  <c:v>6.9609867141342487</c:v>
                </c:pt>
              </c:numCache>
            </c:numRef>
          </c:xVal>
          <c:yVal>
            <c:numRef>
              <c:f>fit_2NN_FCC!$H$19:$H$469</c:f>
              <c:numCache>
                <c:formatCode>0.0000</c:formatCode>
                <c:ptCount val="451"/>
                <c:pt idx="0">
                  <c:v>0.55643229028556662</c:v>
                </c:pt>
                <c:pt idx="1">
                  <c:v>0.29517379778811947</c:v>
                </c:pt>
                <c:pt idx="2">
                  <c:v>4.5301074622544193E-2</c:v>
                </c:pt>
                <c:pt idx="3">
                  <c:v>-0.19358440017618342</c:v>
                </c:pt>
                <c:pt idx="4">
                  <c:v>-0.42186834019894665</c:v>
                </c:pt>
                <c:pt idx="5">
                  <c:v>-0.63992404196121466</c:v>
                </c:pt>
                <c:pt idx="6">
                  <c:v>-0.84811276379209877</c:v>
                </c:pt>
                <c:pt idx="7">
                  <c:v>-1.0467840936357471</c:v>
                </c:pt>
                <c:pt idx="8">
                  <c:v>-1.236276306078226</c:v>
                </c:pt>
                <c:pt idx="9">
                  <c:v>-1.4169167089044907</c:v>
                </c:pt>
                <c:pt idx="10">
                  <c:v>-1.5890219794816793</c:v>
                </c:pt>
                <c:pt idx="11">
                  <c:v>-1.7528984912568566</c:v>
                </c:pt>
                <c:pt idx="12">
                  <c:v>-1.9088426306493984</c:v>
                </c:pt>
                <c:pt idx="13">
                  <c:v>-2.057141104610539</c:v>
                </c:pt>
                <c:pt idx="14">
                  <c:v>-2.1980712391150896</c:v>
                </c:pt>
                <c:pt idx="15">
                  <c:v>-2.331901268843052</c:v>
                </c:pt>
                <c:pt idx="16">
                  <c:v>-2.4588906183017545</c:v>
                </c:pt>
                <c:pt idx="17">
                  <c:v>-2.5792901746322374</c:v>
                </c:pt>
                <c:pt idx="18">
                  <c:v>-2.6933425523368713</c:v>
                </c:pt>
                <c:pt idx="19">
                  <c:v>-2.8012823501586817</c:v>
                </c:pt>
                <c:pt idx="20">
                  <c:v>-2.9033364003364714</c:v>
                </c:pt>
                <c:pt idx="21">
                  <c:v>-2.9997240104536229</c:v>
                </c:pt>
                <c:pt idx="22">
                  <c:v>-3.0906571980924684</c:v>
                </c:pt>
                <c:pt idx="23">
                  <c:v>-3.1763409185002263</c:v>
                </c:pt>
                <c:pt idx="24">
                  <c:v>-3.2569732854667897</c:v>
                </c:pt>
                <c:pt idx="25">
                  <c:v>-3.3327457856091232</c:v>
                </c:pt>
                <c:pt idx="26">
                  <c:v>-3.4038434862515934</c:v>
                </c:pt>
                <c:pt idx="27">
                  <c:v>-3.470445237086321</c:v>
                </c:pt>
                <c:pt idx="28">
                  <c:v>-3.5327238657924984</c:v>
                </c:pt>
                <c:pt idx="29">
                  <c:v>-3.5908463677886835</c:v>
                </c:pt>
                <c:pt idx="30">
                  <c:v>-3.6449740902871604</c:v>
                </c:pt>
                <c:pt idx="31">
                  <c:v>-3.6952629108148596</c:v>
                </c:pt>
                <c:pt idx="32">
                  <c:v>-3.7418634103605992</c:v>
                </c:pt>
                <c:pt idx="33">
                  <c:v>-3.7849210413040852</c:v>
                </c:pt>
                <c:pt idx="34">
                  <c:v>-3.824576290277673</c:v>
                </c:pt>
                <c:pt idx="35">
                  <c:v>-3.8609648361077205</c:v>
                </c:pt>
                <c:pt idx="36">
                  <c:v>-3.8942177029782208</c:v>
                </c:pt>
                <c:pt idx="37">
                  <c:v>-3.9244614089554548</c:v>
                </c:pt>
                <c:pt idx="38">
                  <c:v>-3.9518181100084302</c:v>
                </c:pt>
                <c:pt idx="39">
                  <c:v>-3.9764057396562094</c:v>
                </c:pt>
                <c:pt idx="40">
                  <c:v>-3.9983381443694261</c:v>
                </c:pt>
                <c:pt idx="41">
                  <c:v>-4.017725214849813</c:v>
                </c:pt>
                <c:pt idx="42">
                  <c:v>-4.0346730133080007</c:v>
                </c:pt>
                <c:pt idx="43">
                  <c:v>-4.0492838968565392</c:v>
                </c:pt>
                <c:pt idx="44">
                  <c:v>-4.0616566371317138</c:v>
                </c:pt>
                <c:pt idx="45">
                  <c:v>-4.0718865362546017</c:v>
                </c:pt>
                <c:pt idx="46">
                  <c:v>-4.0800655392386496</c:v>
                </c:pt>
                <c:pt idx="47">
                  <c:v>-4.0862823429480288</c:v>
                </c:pt>
                <c:pt idx="48">
                  <c:v>-4.0906225017081015</c:v>
                </c:pt>
                <c:pt idx="49">
                  <c:v>-4.0931685296664337</c:v>
                </c:pt>
                <c:pt idx="50">
                  <c:v>-4.0940000000000003</c:v>
                </c:pt>
                <c:pt idx="51">
                  <c:v>-4.0931936410615615</c:v>
                </c:pt>
                <c:pt idx="52">
                  <c:v>-4.0908234295554804</c:v>
                </c:pt>
                <c:pt idx="53">
                  <c:v>-4.0869606808307548</c:v>
                </c:pt>
                <c:pt idx="54">
                  <c:v>-4.0816741363764839</c:v>
                </c:pt>
                <c:pt idx="55">
                  <c:v>-4.0750300486026134</c:v>
                </c:pt>
                <c:pt idx="56">
                  <c:v>-4.0670922629863968</c:v>
                </c:pt>
                <c:pt idx="57">
                  <c:v>-4.0579222976627687</c:v>
                </c:pt>
                <c:pt idx="58">
                  <c:v>-4.0475794205345279</c:v>
                </c:pt>
                <c:pt idx="59">
                  <c:v>-4.0361207239761354</c:v>
                </c:pt>
                <c:pt idx="60">
                  <c:v>-4.0236011972027494</c:v>
                </c:pt>
                <c:pt idx="61">
                  <c:v>-4.0100737963741278</c:v>
                </c:pt>
                <c:pt idx="62">
                  <c:v>-3.9955895125009908</c:v>
                </c:pt>
                <c:pt idx="63">
                  <c:v>-3.9801974372195237</c:v>
                </c:pt>
                <c:pt idx="64">
                  <c:v>-3.9639448264978099</c:v>
                </c:pt>
                <c:pt idx="65">
                  <c:v>-3.9468771623361247</c:v>
                </c:pt>
                <c:pt idx="66">
                  <c:v>-3.9290382125212986</c:v>
                </c:pt>
                <c:pt idx="67">
                  <c:v>-3.9104700884935393</c:v>
                </c:pt>
                <c:pt idx="68">
                  <c:v>-3.8912133013825088</c:v>
                </c:pt>
                <c:pt idx="69">
                  <c:v>-3.8713068162677491</c:v>
                </c:pt>
                <c:pt idx="70">
                  <c:v>-3.8507881047169743</c:v>
                </c:pt>
                <c:pt idx="71">
                  <c:v>-3.8296931956542237</c:v>
                </c:pt>
                <c:pt idx="72">
                  <c:v>-3.8080567246083374</c:v>
                </c:pt>
                <c:pt idx="73">
                  <c:v>-3.7859119813907505</c:v>
                </c:pt>
                <c:pt idx="74">
                  <c:v>-3.7632909562502226</c:v>
                </c:pt>
                <c:pt idx="75">
                  <c:v>-3.7402243845506797</c:v>
                </c:pt>
                <c:pt idx="76">
                  <c:v>-3.7167417900170445</c:v>
                </c:pt>
                <c:pt idx="77">
                  <c:v>-3.6928715265926142</c:v>
                </c:pt>
                <c:pt idx="78">
                  <c:v>-3.6686408189502675</c:v>
                </c:pt>
                <c:pt idx="79">
                  <c:v>-3.6440758016985542</c:v>
                </c:pt>
                <c:pt idx="80">
                  <c:v>-3.6192015573225356</c:v>
                </c:pt>
                <c:pt idx="81">
                  <c:v>-3.5940421528980595</c:v>
                </c:pt>
                <c:pt idx="82">
                  <c:v>-3.5686206756170229</c:v>
                </c:pt>
                <c:pt idx="83">
                  <c:v>-3.5429592671600996</c:v>
                </c:pt>
                <c:pt idx="84">
                  <c:v>-3.5170791569523101</c:v>
                </c:pt>
                <c:pt idx="85">
                  <c:v>-3.491000694335785</c:v>
                </c:pt>
                <c:pt idx="86">
                  <c:v>-3.464743379693076</c:v>
                </c:pt>
                <c:pt idx="87">
                  <c:v>-3.4383258945533637</c:v>
                </c:pt>
                <c:pt idx="88">
                  <c:v>-3.4117661307129779</c:v>
                </c:pt>
                <c:pt idx="89">
                  <c:v>-3.3850812184007064</c:v>
                </c:pt>
                <c:pt idx="90">
                  <c:v>-3.358287553517485</c:v>
                </c:pt>
                <c:pt idx="91">
                  <c:v>-3.3314008239791582</c:v>
                </c:pt>
                <c:pt idx="92">
                  <c:v>-3.3044360351901916</c:v>
                </c:pt>
                <c:pt idx="93">
                  <c:v>-3.27740753467535</c:v>
                </c:pt>
                <c:pt idx="94">
                  <c:v>-3.2503290358955859</c:v>
                </c:pt>
                <c:pt idx="95">
                  <c:v>-3.2232136412735728</c:v>
                </c:pt>
                <c:pt idx="96">
                  <c:v>-3.1960738644536062</c:v>
                </c:pt>
                <c:pt idx="97">
                  <c:v>-3.1689216518198045</c:v>
                </c:pt>
                <c:pt idx="98">
                  <c:v>-3.1417684032958699</c:v>
                </c:pt>
                <c:pt idx="99">
                  <c:v>-3.1146249924489617</c:v>
                </c:pt>
                <c:pt idx="100">
                  <c:v>-3.0875017859195641</c:v>
                </c:pt>
                <c:pt idx="101">
                  <c:v>-3.0604086621985505</c:v>
                </c:pt>
                <c:pt idx="102">
                  <c:v>-3.0333550297720624</c:v>
                </c:pt>
                <c:pt idx="103">
                  <c:v>-3.0063498446541592</c:v>
                </c:pt>
                <c:pt idx="104">
                  <c:v>-2.9794016273266055</c:v>
                </c:pt>
                <c:pt idx="105">
                  <c:v>-2.952518479104588</c:v>
                </c:pt>
                <c:pt idx="106">
                  <c:v>-2.9257080979465964</c:v>
                </c:pt>
                <c:pt idx="107">
                  <c:v>-2.8989777937261239</c:v>
                </c:pt>
                <c:pt idx="108">
                  <c:v>-2.8723345029823375</c:v>
                </c:pt>
                <c:pt idx="109">
                  <c:v>-2.8457848031663406</c:v>
                </c:pt>
                <c:pt idx="110">
                  <c:v>-2.8193349263991454</c:v>
                </c:pt>
                <c:pt idx="111">
                  <c:v>-2.7929907727569754</c:v>
                </c:pt>
                <c:pt idx="112">
                  <c:v>-2.7667579230990813</c:v>
                </c:pt>
                <c:pt idx="113">
                  <c:v>-2.7406416514527301</c:v>
                </c:pt>
                <c:pt idx="114">
                  <c:v>-2.7146469369696469</c:v>
                </c:pt>
                <c:pt idx="115">
                  <c:v>-2.6887784754677044</c:v>
                </c:pt>
                <c:pt idx="116">
                  <c:v>-2.6630406905712647</c:v>
                </c:pt>
                <c:pt idx="117">
                  <c:v>-2.6374377444631421</c:v>
                </c:pt>
                <c:pt idx="118">
                  <c:v>-2.6119735482607984</c:v>
                </c:pt>
                <c:pt idx="119">
                  <c:v>-2.5866517720289379</c:v>
                </c:pt>
                <c:pt idx="120">
                  <c:v>-2.5614758544403644</c:v>
                </c:pt>
                <c:pt idx="121">
                  <c:v>-2.5364490120965284</c:v>
                </c:pt>
                <c:pt idx="122">
                  <c:v>-2.5115742485189045</c:v>
                </c:pt>
                <c:pt idx="123">
                  <c:v>-2.4868543628219451</c:v>
                </c:pt>
                <c:pt idx="124">
                  <c:v>-2.4622919580780596</c:v>
                </c:pt>
                <c:pt idx="125">
                  <c:v>-2.4378894493847239</c:v>
                </c:pt>
                <c:pt idx="126">
                  <c:v>-2.413649071643523</c:v>
                </c:pt>
                <c:pt idx="127">
                  <c:v>-2.3895728870606252</c:v>
                </c:pt>
                <c:pt idx="128">
                  <c:v>-2.365662792377881</c:v>
                </c:pt>
                <c:pt idx="129">
                  <c:v>-2.3419205258434737</c:v>
                </c:pt>
                <c:pt idx="130">
                  <c:v>-2.3183476739307505</c:v>
                </c:pt>
                <c:pt idx="131">
                  <c:v>-2.2949456778135993</c:v>
                </c:pt>
                <c:pt idx="132">
                  <c:v>-2.2717158396064923</c:v>
                </c:pt>
                <c:pt idx="133">
                  <c:v>-2.2486593283770318</c:v>
                </c:pt>
                <c:pt idx="134">
                  <c:v>-2.2257771859386146</c:v>
                </c:pt>
                <c:pt idx="135">
                  <c:v>-2.2030703324305896</c:v>
                </c:pt>
                <c:pt idx="136">
                  <c:v>-2.1805395716930227</c:v>
                </c:pt>
                <c:pt idx="137">
                  <c:v>-2.1581855964430083</c:v>
                </c:pt>
                <c:pt idx="138">
                  <c:v>-2.1360089932591997</c:v>
                </c:pt>
                <c:pt idx="139">
                  <c:v>-2.1140102473810543</c:v>
                </c:pt>
                <c:pt idx="140">
                  <c:v>-2.092189747329058</c:v>
                </c:pt>
                <c:pt idx="141">
                  <c:v>-2.0705477893520241</c:v>
                </c:pt>
                <c:pt idx="142">
                  <c:v>-2.0490845817073291</c:v>
                </c:pt>
                <c:pt idx="143">
                  <c:v>-2.0278002487798084</c:v>
                </c:pt>
                <c:pt idx="144">
                  <c:v>-2.0066948350448062</c:v>
                </c:pt>
                <c:pt idx="145">
                  <c:v>-1.9857683088807339</c:v>
                </c:pt>
                <c:pt idx="146">
                  <c:v>-1.9650205662363012</c:v>
                </c:pt>
                <c:pt idx="147">
                  <c:v>-1.9444514341574231</c:v>
                </c:pt>
                <c:pt idx="148">
                  <c:v>-1.9240606741786492</c:v>
                </c:pt>
                <c:pt idx="149">
                  <c:v>-1.9038479855838015</c:v>
                </c:pt>
                <c:pt idx="150">
                  <c:v>-1.8838130085403544</c:v>
                </c:pt>
                <c:pt idx="151">
                  <c:v>-1.8639553271119531</c:v>
                </c:pt>
                <c:pt idx="152">
                  <c:v>-1.844274472153316</c:v>
                </c:pt>
                <c:pt idx="153">
                  <c:v>-1.8247699240916282</c:v>
                </c:pt>
                <c:pt idx="154">
                  <c:v>-1.80544111559841</c:v>
                </c:pt>
                <c:pt idx="155">
                  <c:v>-1.7862874341557069</c:v>
                </c:pt>
                <c:pt idx="156">
                  <c:v>-1.7673082245203184</c:v>
                </c:pt>
                <c:pt idx="157">
                  <c:v>-1.7485027910896755</c:v>
                </c:pt>
                <c:pt idx="158">
                  <c:v>-1.7298704001728449</c:v>
                </c:pt>
                <c:pt idx="159">
                  <c:v>-1.711410282170029</c:v>
                </c:pt>
                <c:pt idx="160">
                  <c:v>-1.693121633663828</c:v>
                </c:pt>
                <c:pt idx="161">
                  <c:v>-1.675003619425403</c:v>
                </c:pt>
                <c:pt idx="162">
                  <c:v>-1.6570553743386021</c:v>
                </c:pt>
                <c:pt idx="163">
                  <c:v>-1.6392760052449851</c:v>
                </c:pt>
                <c:pt idx="164">
                  <c:v>-1.6216645927126057</c:v>
                </c:pt>
                <c:pt idx="165">
                  <c:v>-1.604220192731298</c:v>
                </c:pt>
                <c:pt idx="166">
                  <c:v>-1.5869418383371381</c:v>
                </c:pt>
                <c:pt idx="167">
                  <c:v>-1.5698285411686517</c:v>
                </c:pt>
                <c:pt idx="168">
                  <c:v>-1.5528792929572568</c:v>
                </c:pt>
                <c:pt idx="169">
                  <c:v>-1.5360930669543498</c:v>
                </c:pt>
                <c:pt idx="170">
                  <c:v>-1.5194688192973564</c:v>
                </c:pt>
                <c:pt idx="171">
                  <c:v>-1.5030054903170011</c:v>
                </c:pt>
                <c:pt idx="172">
                  <c:v>-1.4867020057879545</c:v>
                </c:pt>
                <c:pt idx="173">
                  <c:v>-1.4705572781249714</c:v>
                </c:pt>
                <c:pt idx="174">
                  <c:v>-1.4545702075265354</c:v>
                </c:pt>
                <c:pt idx="175">
                  <c:v>-1.4387396830679724</c:v>
                </c:pt>
                <c:pt idx="176">
                  <c:v>-1.4230645837459277</c:v>
                </c:pt>
                <c:pt idx="177">
                  <c:v>-1.407543779476029</c:v>
                </c:pt>
                <c:pt idx="178">
                  <c:v>-1.3921761320455031</c:v>
                </c:pt>
                <c:pt idx="179">
                  <c:v>-1.376960496022452</c:v>
                </c:pt>
                <c:pt idx="180">
                  <c:v>-1.3618957196234323</c:v>
                </c:pt>
                <c:pt idx="181">
                  <c:v>-1.3469806455409272</c:v>
                </c:pt>
                <c:pt idx="182">
                  <c:v>-1.3322141117322504</c:v>
                </c:pt>
                <c:pt idx="183">
                  <c:v>-1.3175949521713566</c:v>
                </c:pt>
                <c:pt idx="184">
                  <c:v>-1.3031219975649957</c:v>
                </c:pt>
                <c:pt idx="185">
                  <c:v>-1.288794076034586</c:v>
                </c:pt>
                <c:pt idx="186">
                  <c:v>-1.2746100137651437</c:v>
                </c:pt>
                <c:pt idx="187">
                  <c:v>-1.2605686356225501</c:v>
                </c:pt>
                <c:pt idx="188">
                  <c:v>-1.2466687657404032</c:v>
                </c:pt>
                <c:pt idx="189">
                  <c:v>-1.2329092280776435</c:v>
                </c:pt>
                <c:pt idx="190">
                  <c:v>-1.2192888469481173</c:v>
                </c:pt>
                <c:pt idx="191">
                  <c:v>-1.2058064475231889</c:v>
                </c:pt>
                <c:pt idx="192">
                  <c:v>-1.1924608563084718</c:v>
                </c:pt>
                <c:pt idx="193">
                  <c:v>-1.1792509015957255</c:v>
                </c:pt>
                <c:pt idx="194">
                  <c:v>-1.1661754138909104</c:v>
                </c:pt>
                <c:pt idx="195">
                  <c:v>-1.153233226319367</c:v>
                </c:pt>
                <c:pt idx="196">
                  <c:v>-1.1404231750090497</c:v>
                </c:pt>
                <c:pt idx="197">
                  <c:v>-1.1277440994527141</c:v>
                </c:pt>
                <c:pt idx="198">
                  <c:v>-1.1151948428499152</c:v>
                </c:pt>
                <c:pt idx="199">
                  <c:v>-1.1027742524296564</c:v>
                </c:pt>
                <c:pt idx="200">
                  <c:v>-1.0904811797544871</c:v>
                </c:pt>
                <c:pt idx="201">
                  <c:v>-1.0783144810068261</c:v>
                </c:pt>
                <c:pt idx="202">
                  <c:v>-1.0662730172582515</c:v>
                </c:pt>
                <c:pt idx="203">
                  <c:v>-1.0543556547224806</c:v>
                </c:pt>
                <c:pt idx="204">
                  <c:v>-1.0425612649927267</c:v>
                </c:pt>
                <c:pt idx="205">
                  <c:v>-1.0308887252641017</c:v>
                </c:pt>
                <c:pt idx="206">
                  <c:v>-1.0193369185417047</c:v>
                </c:pt>
                <c:pt idx="207">
                  <c:v>-1.0079047338350149</c:v>
                </c:pt>
                <c:pt idx="208">
                  <c:v>-0.99659106633918282</c:v>
                </c:pt>
                <c:pt idx="209">
                  <c:v>-0.98539481760379477</c:v>
                </c:pt>
                <c:pt idx="210">
                  <c:v>-0.9743148956896589</c:v>
                </c:pt>
                <c:pt idx="211">
                  <c:v>-0.963350215314142</c:v>
                </c:pt>
                <c:pt idx="212">
                  <c:v>-0.95249969798557366</c:v>
                </c:pt>
                <c:pt idx="213">
                  <c:v>-0.94176227212720165</c:v>
                </c:pt>
                <c:pt idx="214">
                  <c:v>-0.931136873191174</c:v>
                </c:pt>
                <c:pt idx="215">
                  <c:v>-0.92062244376300439</c:v>
                </c:pt>
                <c:pt idx="216">
                  <c:v>-0.91021793365695092</c:v>
                </c:pt>
                <c:pt idx="217">
                  <c:v>-0.89992230000273798</c:v>
                </c:pt>
                <c:pt idx="218">
                  <c:v>-0.88973450732401471</c:v>
                </c:pt>
                <c:pt idx="219">
                  <c:v>-0.87965352760894666</c:v>
                </c:pt>
                <c:pt idx="220">
                  <c:v>-0.86967834037330816</c:v>
                </c:pt>
                <c:pt idx="221">
                  <c:v>-0.85980793271643796</c:v>
                </c:pt>
                <c:pt idx="222">
                  <c:v>-0.85004129937039719</c:v>
                </c:pt>
                <c:pt idx="223">
                  <c:v>-0.84037744274266946</c:v>
                </c:pt>
                <c:pt idx="224">
                  <c:v>-0.83081537295270724</c:v>
                </c:pt>
                <c:pt idx="225">
                  <c:v>-0.82135410786264496</c:v>
                </c:pt>
                <c:pt idx="226">
                  <c:v>-0.81199267310245904</c:v>
                </c:pt>
                <c:pt idx="227">
                  <c:v>-0.80273010208986284</c:v>
                </c:pt>
                <c:pt idx="228">
                  <c:v>-0.79356543604520413</c:v>
                </c:pt>
                <c:pt idx="229">
                  <c:v>-0.78449772400162332</c:v>
                </c:pt>
                <c:pt idx="230">
                  <c:v>-0.77552602281072291</c:v>
                </c:pt>
                <c:pt idx="231">
                  <c:v>-0.76664939714398272</c:v>
                </c:pt>
                <c:pt idx="232">
                  <c:v>-0.75786691949015228</c:v>
                </c:pt>
                <c:pt idx="233">
                  <c:v>-0.74917767014883774</c:v>
                </c:pt>
                <c:pt idx="234">
                  <c:v>-0.740580737220493</c:v>
                </c:pt>
                <c:pt idx="235">
                  <c:v>-0.73207521659301655</c:v>
                </c:pt>
                <c:pt idx="236">
                  <c:v>-0.72366021192514518</c:v>
                </c:pt>
                <c:pt idx="237">
                  <c:v>-0.71533483462683067</c:v>
                </c:pt>
                <c:pt idx="238">
                  <c:v>-0.70709820383677469</c:v>
                </c:pt>
                <c:pt idx="239">
                  <c:v>-0.69894944639729062</c:v>
                </c:pt>
                <c:pt idx="240">
                  <c:v>-0.69088769682665541</c:v>
                </c:pt>
                <c:pt idx="241">
                  <c:v>-0.68291209728910374</c:v>
                </c:pt>
                <c:pt idx="242">
                  <c:v>-0.67502179756261482</c:v>
                </c:pt>
                <c:pt idx="243">
                  <c:v>-0.6672159550046316</c:v>
                </c:pt>
                <c:pt idx="244">
                  <c:v>-0.65949373451584725</c:v>
                </c:pt>
                <c:pt idx="245">
                  <c:v>-0.65185430850218995</c:v>
                </c:pt>
                <c:pt idx="246">
                  <c:v>-0.6442968568351275</c:v>
                </c:pt>
                <c:pt idx="247">
                  <c:v>-0.63682056681040944</c:v>
                </c:pt>
                <c:pt idx="248">
                  <c:v>-0.62942463310536101</c:v>
                </c:pt>
                <c:pt idx="249">
                  <c:v>-0.62210825773483402</c:v>
                </c:pt>
                <c:pt idx="250">
                  <c:v>-0.61487065000591734</c:v>
                </c:pt>
                <c:pt idx="251">
                  <c:v>-0.6077110264715071</c:v>
                </c:pt>
                <c:pt idx="252">
                  <c:v>-0.6006286108828236</c:v>
                </c:pt>
                <c:pt idx="253">
                  <c:v>-0.59362263414097305</c:v>
                </c:pt>
                <c:pt idx="254">
                  <c:v>-0.5866923342476259</c:v>
                </c:pt>
                <c:pt idx="255">
                  <c:v>-0.57983695625490594</c:v>
                </c:pt>
                <c:pt idx="256">
                  <c:v>-0.57305575221455329</c:v>
                </c:pt>
                <c:pt idx="257">
                  <c:v>-0.56634798112644569</c:v>
                </c:pt>
                <c:pt idx="258">
                  <c:v>-0.55971290888653658</c:v>
                </c:pt>
                <c:pt idx="259">
                  <c:v>-0.5531498082342815</c:v>
                </c:pt>
                <c:pt idx="260">
                  <c:v>-0.54665795869963141</c:v>
                </c:pt>
                <c:pt idx="261">
                  <c:v>-0.54023664654958581</c:v>
                </c:pt>
                <c:pt idx="262">
                  <c:v>-0.53388516473447711</c:v>
                </c:pt>
                <c:pt idx="263">
                  <c:v>-0.52760281283392196</c:v>
                </c:pt>
                <c:pt idx="264">
                  <c:v>-0.52138889700257407</c:v>
                </c:pt>
                <c:pt idx="265">
                  <c:v>-0.51524272991565068</c:v>
                </c:pt>
                <c:pt idx="266">
                  <c:v>-0.50916363071437432</c:v>
                </c:pt>
                <c:pt idx="267">
                  <c:v>-0.50315092495127567</c:v>
                </c:pt>
                <c:pt idx="268">
                  <c:v>-0.4972039445354699</c:v>
                </c:pt>
                <c:pt idx="269">
                  <c:v>-0.49132202767787447</c:v>
                </c:pt>
                <c:pt idx="270">
                  <c:v>-0.4855045188364962</c:v>
                </c:pt>
                <c:pt idx="271">
                  <c:v>-0.47975076866172867</c:v>
                </c:pt>
                <c:pt idx="272">
                  <c:v>-0.47406013394176238</c:v>
                </c:pt>
                <c:pt idx="273">
                  <c:v>-0.46843197754806698</c:v>
                </c:pt>
                <c:pt idx="274">
                  <c:v>-0.46286566838106591</c:v>
                </c:pt>
                <c:pt idx="275">
                  <c:v>-0.45736058131593788</c:v>
                </c:pt>
                <c:pt idx="276">
                  <c:v>-0.45191609714863862</c:v>
                </c:pt>
                <c:pt idx="277">
                  <c:v>-0.44653160254209689</c:v>
                </c:pt>
                <c:pt idx="278">
                  <c:v>-0.44120648997270112</c:v>
                </c:pt>
                <c:pt idx="279">
                  <c:v>-0.43594015767699484</c:v>
                </c:pt>
                <c:pt idx="280">
                  <c:v>-0.4307320095986848</c:v>
                </c:pt>
                <c:pt idx="281">
                  <c:v>-0.42558145533589398</c:v>
                </c:pt>
                <c:pt idx="282">
                  <c:v>-0.42048791008877684</c:v>
                </c:pt>
                <c:pt idx="283">
                  <c:v>-0.41545079460742806</c:v>
                </c:pt>
                <c:pt idx="284">
                  <c:v>-0.41046953514011975</c:v>
                </c:pt>
                <c:pt idx="285">
                  <c:v>-0.40554356338191427</c:v>
                </c:pt>
                <c:pt idx="286">
                  <c:v>-0.40067231642360851</c:v>
                </c:pt>
                <c:pt idx="287">
                  <c:v>-0.39585523670109218</c:v>
                </c:pt>
                <c:pt idx="288">
                  <c:v>-0.39109177194503519</c:v>
                </c:pt>
                <c:pt idx="289">
                  <c:v>-0.38638137513100712</c:v>
                </c:pt>
                <c:pt idx="290">
                  <c:v>-0.38172350442996539</c:v>
                </c:pt>
                <c:pt idx="291">
                  <c:v>-0.37711762315918446</c:v>
                </c:pt>
                <c:pt idx="292">
                  <c:v>-0.37256319973355312</c:v>
                </c:pt>
                <c:pt idx="293">
                  <c:v>-0.36805970761732282</c:v>
                </c:pt>
                <c:pt idx="294">
                  <c:v>-0.36360662527625487</c:v>
                </c:pt>
                <c:pt idx="295">
                  <c:v>-0.35920343613022498</c:v>
                </c:pt>
                <c:pt idx="296">
                  <c:v>-0.35484962850621887</c:v>
                </c:pt>
                <c:pt idx="297">
                  <c:v>-0.35054469559179174</c:v>
                </c:pt>
                <c:pt idx="298">
                  <c:v>-0.34628813538894193</c:v>
                </c:pt>
                <c:pt idx="299">
                  <c:v>-0.34207945066845241</c:v>
                </c:pt>
                <c:pt idx="300">
                  <c:v>-0.33791814892463279</c:v>
                </c:pt>
                <c:pt idx="301">
                  <c:v>-0.33380374233053289</c:v>
                </c:pt>
                <c:pt idx="302">
                  <c:v>-0.32973574769357378</c:v>
                </c:pt>
                <c:pt idx="303">
                  <c:v>-0.32571368641165332</c:v>
                </c:pt>
                <c:pt idx="304">
                  <c:v>-0.32173708442965065</c:v>
                </c:pt>
                <c:pt idx="305">
                  <c:v>-0.31780547219640365</c:v>
                </c:pt>
                <c:pt idx="306">
                  <c:v>-0.31391838462210403</c:v>
                </c:pt>
                <c:pt idx="307">
                  <c:v>-0.31007536103616018</c:v>
                </c:pt>
                <c:pt idx="308">
                  <c:v>-0.30627594514545925</c:v>
                </c:pt>
                <c:pt idx="309">
                  <c:v>-0.30251968499309168</c:v>
                </c:pt>
                <c:pt idx="310">
                  <c:v>-0.29880613291750019</c:v>
                </c:pt>
                <c:pt idx="311">
                  <c:v>-0.29513484551205804</c:v>
                </c:pt>
                <c:pt idx="312">
                  <c:v>-0.29150538358507833</c:v>
                </c:pt>
                <c:pt idx="313">
                  <c:v>-0.28791731212024696</c:v>
                </c:pt>
                <c:pt idx="314">
                  <c:v>-0.28437020023747889</c:v>
                </c:pt>
                <c:pt idx="315">
                  <c:v>-0.28086362115419411</c:v>
                </c:pt>
                <c:pt idx="316">
                  <c:v>-0.27739715214700883</c:v>
                </c:pt>
                <c:pt idx="317">
                  <c:v>-0.27397037451384065</c:v>
                </c:pt>
                <c:pt idx="318">
                  <c:v>-0.27058287353642102</c:v>
                </c:pt>
                <c:pt idx="319">
                  <c:v>-0.26723423844321581</c:v>
                </c:pt>
                <c:pt idx="320">
                  <c:v>-0.26392406237274418</c:v>
                </c:pt>
                <c:pt idx="321">
                  <c:v>-0.26065194233729888</c:v>
                </c:pt>
                <c:pt idx="322">
                  <c:v>-0.25741747918705621</c:v>
                </c:pt>
                <c:pt idx="323">
                  <c:v>-0.25422027757457943</c:v>
                </c:pt>
                <c:pt idx="324">
                  <c:v>-0.2510599459197041</c:v>
                </c:pt>
                <c:pt idx="325">
                  <c:v>-0.24793609637480757</c:v>
                </c:pt>
                <c:pt idx="326">
                  <c:v>-0.24484834479045264</c:v>
                </c:pt>
                <c:pt idx="327">
                  <c:v>-0.24179631068140597</c:v>
                </c:pt>
                <c:pt idx="328">
                  <c:v>-0.23877961719302274</c:v>
                </c:pt>
                <c:pt idx="329">
                  <c:v>-0.23579789106799642</c:v>
                </c:pt>
                <c:pt idx="330">
                  <c:v>-0.23285076261346635</c:v>
                </c:pt>
                <c:pt idx="331">
                  <c:v>-0.22993786566848157</c:v>
                </c:pt>
                <c:pt idx="332">
                  <c:v>-0.22705883757181305</c:v>
                </c:pt>
                <c:pt idx="333">
                  <c:v>-0.22421331913011389</c:v>
                </c:pt>
                <c:pt idx="334">
                  <c:v>-0.22140095458641776</c:v>
                </c:pt>
                <c:pt idx="335">
                  <c:v>-0.21862139158897737</c:v>
                </c:pt>
                <c:pt idx="336">
                  <c:v>-0.21587428116043209</c:v>
                </c:pt>
                <c:pt idx="337">
                  <c:v>-0.21315927766730561</c:v>
                </c:pt>
                <c:pt idx="338">
                  <c:v>-0.21047603878982488</c:v>
                </c:pt>
                <c:pt idx="339">
                  <c:v>-0.2078242254920592</c:v>
                </c:pt>
                <c:pt idx="340">
                  <c:v>-0.20520350199237331</c:v>
                </c:pt>
                <c:pt idx="341">
                  <c:v>-0.20261353573418925</c:v>
                </c:pt>
                <c:pt idx="342">
                  <c:v>-0.20005399735705576</c:v>
                </c:pt>
                <c:pt idx="343">
                  <c:v>-0.19752456066801652</c:v>
                </c:pt>
                <c:pt idx="344">
                  <c:v>-0.19502490261327732</c:v>
                </c:pt>
                <c:pt idx="345">
                  <c:v>-0.19255470325016372</c:v>
                </c:pt>
                <c:pt idx="346">
                  <c:v>-0.19011364571936912</c:v>
                </c:pt>
                <c:pt idx="347">
                  <c:v>-0.18770141621748487</c:v>
                </c:pt>
                <c:pt idx="348">
                  <c:v>-0.18531770396981193</c:v>
                </c:pt>
                <c:pt idx="349">
                  <c:v>-0.18296220120344706</c:v>
                </c:pt>
                <c:pt idx="350">
                  <c:v>-0.18063460312064172</c:v>
                </c:pt>
                <c:pt idx="351">
                  <c:v>-0.17833460787242805</c:v>
                </c:pt>
                <c:pt idx="352">
                  <c:v>-0.17606191653250886</c:v>
                </c:pt>
                <c:pt idx="353">
                  <c:v>-0.17381623307140681</c:v>
                </c:pt>
                <c:pt idx="354">
                  <c:v>-0.17159726433087105</c:v>
                </c:pt>
                <c:pt idx="355">
                  <c:v>-0.16940471999853396</c:v>
                </c:pt>
                <c:pt idx="356">
                  <c:v>-0.16723831258281791</c:v>
                </c:pt>
                <c:pt idx="357">
                  <c:v>-0.16509775738808541</c:v>
                </c:pt>
                <c:pt idx="358">
                  <c:v>-0.16298277249003157</c:v>
                </c:pt>
                <c:pt idx="359">
                  <c:v>-0.16089307871131237</c:v>
                </c:pt>
                <c:pt idx="360">
                  <c:v>-0.15882839959740838</c:v>
                </c:pt>
                <c:pt idx="361">
                  <c:v>-0.15678846139271735</c:v>
                </c:pt>
                <c:pt idx="362">
                  <c:v>-0.15477299301687522</c:v>
                </c:pt>
                <c:pt idx="363">
                  <c:v>-0.15278172604129922</c:v>
                </c:pt>
                <c:pt idx="364">
                  <c:v>-0.15081439466595223</c:v>
                </c:pt>
                <c:pt idx="365">
                  <c:v>-0.14887073569632403</c:v>
                </c:pt>
                <c:pt idx="366">
                  <c:v>-0.14695048852062559</c:v>
                </c:pt>
                <c:pt idx="367">
                  <c:v>-0.14505339508719514</c:v>
                </c:pt>
                <c:pt idx="368">
                  <c:v>-0.1431791998821105</c:v>
                </c:pt>
                <c:pt idx="369">
                  <c:v>-0.14132764990700741</c:v>
                </c:pt>
                <c:pt idx="370">
                  <c:v>-0.13949849465709779</c:v>
                </c:pt>
                <c:pt idx="371">
                  <c:v>-0.13769148609938822</c:v>
                </c:pt>
                <c:pt idx="372">
                  <c:v>-0.1359063786510927</c:v>
                </c:pt>
                <c:pt idx="373">
                  <c:v>-0.13414292915823994</c:v>
                </c:pt>
                <c:pt idx="374">
                  <c:v>-0.13240089687446902</c:v>
                </c:pt>
                <c:pt idx="375">
                  <c:v>-0.13068004344001463</c:v>
                </c:pt>
                <c:pt idx="376">
                  <c:v>-0.12898013286087512</c:v>
                </c:pt>
                <c:pt idx="377">
                  <c:v>-0.12730093148816476</c:v>
                </c:pt>
                <c:pt idx="378">
                  <c:v>-0.12564220799764392</c:v>
                </c:pt>
                <c:pt idx="379">
                  <c:v>-0.12400373336942813</c:v>
                </c:pt>
                <c:pt idx="380">
                  <c:v>-0.12238528086787068</c:v>
                </c:pt>
                <c:pt idx="381">
                  <c:v>-0.12078662602161865</c:v>
                </c:pt>
                <c:pt idx="382">
                  <c:v>-0.11920754660383814</c:v>
                </c:pt>
                <c:pt idx="383">
                  <c:v>-0.11764782261260828</c:v>
                </c:pt>
                <c:pt idx="384">
                  <c:v>-0.11610723625147985</c:v>
                </c:pt>
                <c:pt idx="385">
                  <c:v>-0.11458557191019816</c:v>
                </c:pt>
                <c:pt idx="386">
                  <c:v>-0.1130826161455866</c:v>
                </c:pt>
                <c:pt idx="387">
                  <c:v>-0.11159815766258978</c:v>
                </c:pt>
                <c:pt idx="388">
                  <c:v>-0.11013198729547323</c:v>
                </c:pt>
                <c:pt idx="389">
                  <c:v>-0.10868389798917902</c:v>
                </c:pt>
                <c:pt idx="390">
                  <c:v>-0.10725368478083397</c:v>
                </c:pt>
                <c:pt idx="391">
                  <c:v>-0.10584114478140902</c:v>
                </c:pt>
                <c:pt idx="392">
                  <c:v>-0.10444607715752877</c:v>
                </c:pt>
                <c:pt idx="393">
                  <c:v>-0.10306828311342738</c:v>
                </c:pt>
                <c:pt idx="394">
                  <c:v>-0.10170756587305151</c:v>
                </c:pt>
                <c:pt idx="395">
                  <c:v>-0.10036373066230622</c:v>
                </c:pt>
                <c:pt idx="396">
                  <c:v>-9.9036584691444093E-2</c:v>
                </c:pt>
                <c:pt idx="397">
                  <c:v>-9.7725937137593963E-2</c:v>
                </c:pt>
                <c:pt idx="398">
                  <c:v>-9.6431599127429921E-2</c:v>
                </c:pt>
                <c:pt idx="399">
                  <c:v>-9.51533837199766E-2</c:v>
                </c:pt>
                <c:pt idx="400">
                  <c:v>-9.3891105889551171E-2</c:v>
                </c:pt>
                <c:pt idx="401">
                  <c:v>-9.264458250883896E-2</c:v>
                </c:pt>
                <c:pt idx="402">
                  <c:v>-9.1413632332102854E-2</c:v>
                </c:pt>
                <c:pt idx="403">
                  <c:v>-9.0198075978523029E-2</c:v>
                </c:pt>
                <c:pt idx="404">
                  <c:v>-8.8997735915667731E-2</c:v>
                </c:pt>
                <c:pt idx="405">
                  <c:v>-8.7812436443091779E-2</c:v>
                </c:pt>
                <c:pt idx="406">
                  <c:v>-8.6642003676063131E-2</c:v>
                </c:pt>
                <c:pt idx="407">
                  <c:v>-8.5486265529414643E-2</c:v>
                </c:pt>
                <c:pt idx="408">
                  <c:v>-8.4345051701521151E-2</c:v>
                </c:pt>
                <c:pt idx="409">
                  <c:v>-8.3218193658399359E-2</c:v>
                </c:pt>
                <c:pt idx="410">
                  <c:v>-8.2105524617930456E-2</c:v>
                </c:pt>
                <c:pt idx="411">
                  <c:v>-8.1006879534203047E-2</c:v>
                </c:pt>
                <c:pt idx="412">
                  <c:v>-7.9922095081976591E-2</c:v>
                </c:pt>
                <c:pt idx="413">
                  <c:v>-7.8851009641262806E-2</c:v>
                </c:pt>
                <c:pt idx="414">
                  <c:v>-7.7793463282024841E-2</c:v>
                </c:pt>
                <c:pt idx="415">
                  <c:v>-7.6749297748993153E-2</c:v>
                </c:pt>
                <c:pt idx="416">
                  <c:v>-7.5718356446596163E-2</c:v>
                </c:pt>
                <c:pt idx="417">
                  <c:v>-7.470048442400562E-2</c:v>
                </c:pt>
                <c:pt idx="418">
                  <c:v>-7.3695528360295012E-2</c:v>
                </c:pt>
                <c:pt idx="419">
                  <c:v>-7.270333654971034E-2</c:v>
                </c:pt>
                <c:pt idx="420">
                  <c:v>-7.1723758887052097E-2</c:v>
                </c:pt>
                <c:pt idx="421">
                  <c:v>-7.0756646853167737E-2</c:v>
                </c:pt>
                <c:pt idx="422">
                  <c:v>-6.9801853500553054E-2</c:v>
                </c:pt>
                <c:pt idx="423">
                  <c:v>-6.8859233439062847E-2</c:v>
                </c:pt>
                <c:pt idx="424">
                  <c:v>-6.7928642821728183E-2</c:v>
                </c:pt>
                <c:pt idx="425">
                  <c:v>-6.7009939330681237E-2</c:v>
                </c:pt>
                <c:pt idx="426">
                  <c:v>-6.6102982163185178E-2</c:v>
                </c:pt>
                <c:pt idx="427">
                  <c:v>-6.5207632017769815E-2</c:v>
                </c:pt>
                <c:pt idx="428">
                  <c:v>-6.4323751080470587E-2</c:v>
                </c:pt>
                <c:pt idx="429">
                  <c:v>-6.345120301117177E-2</c:v>
                </c:pt>
                <c:pt idx="430">
                  <c:v>-6.2589852930051385E-2</c:v>
                </c:pt>
                <c:pt idx="431">
                  <c:v>-6.1739567404128719E-2</c:v>
                </c:pt>
                <c:pt idx="432">
                  <c:v>-6.0900214433912095E-2</c:v>
                </c:pt>
                <c:pt idx="433">
                  <c:v>-6.0071663440147735E-2</c:v>
                </c:pt>
                <c:pt idx="434">
                  <c:v>-5.9253785250667372E-2</c:v>
                </c:pt>
                <c:pt idx="435">
                  <c:v>-5.844645208733542E-2</c:v>
                </c:pt>
                <c:pt idx="436">
                  <c:v>-5.7649537553093752E-2</c:v>
                </c:pt>
                <c:pt idx="437">
                  <c:v>-5.6862916619104309E-2</c:v>
                </c:pt>
                <c:pt idx="438">
                  <c:v>-5.6086465611988191E-2</c:v>
                </c:pt>
                <c:pt idx="439">
                  <c:v>-5.5320062201161049E-2</c:v>
                </c:pt>
                <c:pt idx="440">
                  <c:v>-5.4563585386264005E-2</c:v>
                </c:pt>
                <c:pt idx="441">
                  <c:v>-5.3816915484689025E-2</c:v>
                </c:pt>
                <c:pt idx="442">
                  <c:v>-5.3079934119199083E-2</c:v>
                </c:pt>
                <c:pt idx="443">
                  <c:v>-5.2352524205641189E-2</c:v>
                </c:pt>
                <c:pt idx="444">
                  <c:v>-5.1634569940753078E-2</c:v>
                </c:pt>
                <c:pt idx="445">
                  <c:v>-5.0925956790061684E-2</c:v>
                </c:pt>
                <c:pt idx="446">
                  <c:v>-5.0226571475873873E-2</c:v>
                </c:pt>
                <c:pt idx="447">
                  <c:v>-4.9536301965357951E-2</c:v>
                </c:pt>
                <c:pt idx="448">
                  <c:v>-4.8855037458716215E-2</c:v>
                </c:pt>
                <c:pt idx="449">
                  <c:v>-4.818266837744712E-2</c:v>
                </c:pt>
                <c:pt idx="450">
                  <c:v>-4.7519086352697422E-2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C-4A4A-B947-4F7BFFF967D8}"/>
            </c:ext>
          </c:extLst>
        </c:ser>
        <c:ser>
          <c:idx val="1"/>
          <c:order val="1"/>
          <c:tx>
            <c:strRef>
              <c:f>fit_2NN_FCC!$K$18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fit_2NN_FCC!$G$19:$G$469</c:f>
              <c:numCache>
                <c:formatCode>General</c:formatCode>
                <c:ptCount val="451"/>
                <c:pt idx="0">
                  <c:v>2.0233851707271882</c:v>
                </c:pt>
                <c:pt idx="1">
                  <c:v>2.0343576186014261</c:v>
                </c:pt>
                <c:pt idx="2">
                  <c:v>2.045330066475664</c:v>
                </c:pt>
                <c:pt idx="3">
                  <c:v>2.0563025143499019</c:v>
                </c:pt>
                <c:pt idx="4">
                  <c:v>2.0672749622241398</c:v>
                </c:pt>
                <c:pt idx="5">
                  <c:v>2.0782474100983777</c:v>
                </c:pt>
                <c:pt idx="6">
                  <c:v>2.0892198579726156</c:v>
                </c:pt>
                <c:pt idx="7">
                  <c:v>2.1001923058468535</c:v>
                </c:pt>
                <c:pt idx="8">
                  <c:v>2.1111647537210914</c:v>
                </c:pt>
                <c:pt idx="9">
                  <c:v>2.1221372015953293</c:v>
                </c:pt>
                <c:pt idx="10">
                  <c:v>2.1331096494695672</c:v>
                </c:pt>
                <c:pt idx="11">
                  <c:v>2.1440820973438051</c:v>
                </c:pt>
                <c:pt idx="12">
                  <c:v>2.155054545218043</c:v>
                </c:pt>
                <c:pt idx="13">
                  <c:v>2.1660269930922809</c:v>
                </c:pt>
                <c:pt idx="14">
                  <c:v>2.1769994409665188</c:v>
                </c:pt>
                <c:pt idx="15">
                  <c:v>2.1879718888407567</c:v>
                </c:pt>
                <c:pt idx="16">
                  <c:v>2.1989443367149946</c:v>
                </c:pt>
                <c:pt idx="17">
                  <c:v>2.2099167845892325</c:v>
                </c:pt>
                <c:pt idx="18">
                  <c:v>2.2208892324634704</c:v>
                </c:pt>
                <c:pt idx="19">
                  <c:v>2.2318616803377083</c:v>
                </c:pt>
                <c:pt idx="20">
                  <c:v>2.2428341282119462</c:v>
                </c:pt>
                <c:pt idx="21">
                  <c:v>2.2538065760861841</c:v>
                </c:pt>
                <c:pt idx="22">
                  <c:v>2.264779023960422</c:v>
                </c:pt>
                <c:pt idx="23">
                  <c:v>2.2757514718346599</c:v>
                </c:pt>
                <c:pt idx="24">
                  <c:v>2.2867239197088978</c:v>
                </c:pt>
                <c:pt idx="25">
                  <c:v>2.2976963675831357</c:v>
                </c:pt>
                <c:pt idx="26">
                  <c:v>2.3086688154573736</c:v>
                </c:pt>
                <c:pt idx="27">
                  <c:v>2.3196412633316115</c:v>
                </c:pt>
                <c:pt idx="28">
                  <c:v>2.3306137112058494</c:v>
                </c:pt>
                <c:pt idx="29">
                  <c:v>2.3415861590800877</c:v>
                </c:pt>
                <c:pt idx="30">
                  <c:v>2.3525586069543256</c:v>
                </c:pt>
                <c:pt idx="31">
                  <c:v>2.3635310548285635</c:v>
                </c:pt>
                <c:pt idx="32">
                  <c:v>2.3745035027028014</c:v>
                </c:pt>
                <c:pt idx="33">
                  <c:v>2.3854759505770393</c:v>
                </c:pt>
                <c:pt idx="34">
                  <c:v>2.3964483984512772</c:v>
                </c:pt>
                <c:pt idx="35">
                  <c:v>2.4074208463255151</c:v>
                </c:pt>
                <c:pt idx="36">
                  <c:v>2.418393294199753</c:v>
                </c:pt>
                <c:pt idx="37">
                  <c:v>2.4293657420739909</c:v>
                </c:pt>
                <c:pt idx="38">
                  <c:v>2.4403381899482288</c:v>
                </c:pt>
                <c:pt idx="39">
                  <c:v>2.4513106378224667</c:v>
                </c:pt>
                <c:pt idx="40">
                  <c:v>2.4622830856967046</c:v>
                </c:pt>
                <c:pt idx="41">
                  <c:v>2.4732555335709425</c:v>
                </c:pt>
                <c:pt idx="42">
                  <c:v>2.4842279814451804</c:v>
                </c:pt>
                <c:pt idx="43">
                  <c:v>2.4952004293194188</c:v>
                </c:pt>
                <c:pt idx="44">
                  <c:v>2.5061728771936562</c:v>
                </c:pt>
                <c:pt idx="45">
                  <c:v>2.5171453250678946</c:v>
                </c:pt>
                <c:pt idx="46">
                  <c:v>2.528117772942132</c:v>
                </c:pt>
                <c:pt idx="47">
                  <c:v>2.5390902208163699</c:v>
                </c:pt>
                <c:pt idx="48">
                  <c:v>2.5500626686906078</c:v>
                </c:pt>
                <c:pt idx="49">
                  <c:v>2.5610351165648457</c:v>
                </c:pt>
                <c:pt idx="50">
                  <c:v>2.5720075644390832</c:v>
                </c:pt>
                <c:pt idx="51">
                  <c:v>2.5829800123133211</c:v>
                </c:pt>
                <c:pt idx="52">
                  <c:v>2.5939524601875585</c:v>
                </c:pt>
                <c:pt idx="53">
                  <c:v>2.6049249080617969</c:v>
                </c:pt>
                <c:pt idx="54">
                  <c:v>2.6158973559360348</c:v>
                </c:pt>
                <c:pt idx="55">
                  <c:v>2.6268698038102727</c:v>
                </c:pt>
                <c:pt idx="56">
                  <c:v>2.6378422516845101</c:v>
                </c:pt>
                <c:pt idx="57">
                  <c:v>2.6488146995587485</c:v>
                </c:pt>
                <c:pt idx="58">
                  <c:v>2.6597871474329864</c:v>
                </c:pt>
                <c:pt idx="59">
                  <c:v>2.6707595953072243</c:v>
                </c:pt>
                <c:pt idx="60">
                  <c:v>2.6817320431814622</c:v>
                </c:pt>
                <c:pt idx="61">
                  <c:v>2.6927044910557001</c:v>
                </c:pt>
                <c:pt idx="62">
                  <c:v>2.703676938929938</c:v>
                </c:pt>
                <c:pt idx="63">
                  <c:v>2.7146493868041759</c:v>
                </c:pt>
                <c:pt idx="64">
                  <c:v>2.7256218346784138</c:v>
                </c:pt>
                <c:pt idx="65">
                  <c:v>2.7365942825526521</c:v>
                </c:pt>
                <c:pt idx="66">
                  <c:v>2.7475667304268896</c:v>
                </c:pt>
                <c:pt idx="67">
                  <c:v>2.7585391783011275</c:v>
                </c:pt>
                <c:pt idx="68">
                  <c:v>2.7695116261753654</c:v>
                </c:pt>
                <c:pt idx="69">
                  <c:v>2.7804840740496037</c:v>
                </c:pt>
                <c:pt idx="70">
                  <c:v>2.7914565219238412</c:v>
                </c:pt>
                <c:pt idx="71">
                  <c:v>2.8024289697980791</c:v>
                </c:pt>
                <c:pt idx="72">
                  <c:v>2.813401417672317</c:v>
                </c:pt>
                <c:pt idx="73">
                  <c:v>2.8243738655465545</c:v>
                </c:pt>
                <c:pt idx="74">
                  <c:v>2.8353463134207928</c:v>
                </c:pt>
                <c:pt idx="75">
                  <c:v>2.8463187612950307</c:v>
                </c:pt>
                <c:pt idx="76">
                  <c:v>2.8572912091692686</c:v>
                </c:pt>
                <c:pt idx="77">
                  <c:v>2.8682636570435061</c:v>
                </c:pt>
                <c:pt idx="78">
                  <c:v>2.8792361049177444</c:v>
                </c:pt>
                <c:pt idx="79">
                  <c:v>2.8902085527919823</c:v>
                </c:pt>
                <c:pt idx="80">
                  <c:v>2.9011810006662202</c:v>
                </c:pt>
                <c:pt idx="81">
                  <c:v>2.9121534485404581</c:v>
                </c:pt>
                <c:pt idx="82">
                  <c:v>2.923125896414696</c:v>
                </c:pt>
                <c:pt idx="83">
                  <c:v>2.9340983442889339</c:v>
                </c:pt>
                <c:pt idx="84">
                  <c:v>2.9450707921631718</c:v>
                </c:pt>
                <c:pt idx="85">
                  <c:v>2.9560432400374097</c:v>
                </c:pt>
                <c:pt idx="86">
                  <c:v>2.9670156879116472</c:v>
                </c:pt>
                <c:pt idx="87">
                  <c:v>2.9779881357858855</c:v>
                </c:pt>
                <c:pt idx="88">
                  <c:v>2.9889605836601234</c:v>
                </c:pt>
                <c:pt idx="89">
                  <c:v>2.9999330315343613</c:v>
                </c:pt>
                <c:pt idx="90">
                  <c:v>3.0109054794085996</c:v>
                </c:pt>
                <c:pt idx="91">
                  <c:v>3.0218779272828371</c:v>
                </c:pt>
                <c:pt idx="92">
                  <c:v>3.032850375157075</c:v>
                </c:pt>
                <c:pt idx="93">
                  <c:v>3.0438228230313129</c:v>
                </c:pt>
                <c:pt idx="94">
                  <c:v>3.0547952709055504</c:v>
                </c:pt>
                <c:pt idx="95">
                  <c:v>3.0657677187797887</c:v>
                </c:pt>
                <c:pt idx="96">
                  <c:v>3.0767401666540266</c:v>
                </c:pt>
                <c:pt idx="97">
                  <c:v>3.0877126145282645</c:v>
                </c:pt>
                <c:pt idx="98">
                  <c:v>3.098685062402502</c:v>
                </c:pt>
                <c:pt idx="99">
                  <c:v>3.1096575102767403</c:v>
                </c:pt>
                <c:pt idx="100">
                  <c:v>3.1206299581509782</c:v>
                </c:pt>
                <c:pt idx="101">
                  <c:v>3.1316024060252161</c:v>
                </c:pt>
                <c:pt idx="102">
                  <c:v>3.1425748538994536</c:v>
                </c:pt>
                <c:pt idx="103">
                  <c:v>3.1535473017736919</c:v>
                </c:pt>
                <c:pt idx="104">
                  <c:v>3.1645197496479298</c:v>
                </c:pt>
                <c:pt idx="105">
                  <c:v>3.1754921975221677</c:v>
                </c:pt>
                <c:pt idx="106">
                  <c:v>3.1864646453964056</c:v>
                </c:pt>
                <c:pt idx="107">
                  <c:v>3.1974370932706431</c:v>
                </c:pt>
                <c:pt idx="108">
                  <c:v>3.2084095411448814</c:v>
                </c:pt>
                <c:pt idx="109">
                  <c:v>3.2193819890191193</c:v>
                </c:pt>
                <c:pt idx="110">
                  <c:v>3.2303544368933572</c:v>
                </c:pt>
                <c:pt idx="111">
                  <c:v>3.2413268847675956</c:v>
                </c:pt>
                <c:pt idx="112">
                  <c:v>3.252299332641833</c:v>
                </c:pt>
                <c:pt idx="113">
                  <c:v>3.2632717805160709</c:v>
                </c:pt>
                <c:pt idx="114">
                  <c:v>3.2742442283903088</c:v>
                </c:pt>
                <c:pt idx="115">
                  <c:v>3.2852166762645463</c:v>
                </c:pt>
                <c:pt idx="116">
                  <c:v>3.2961891241387846</c:v>
                </c:pt>
                <c:pt idx="117">
                  <c:v>3.3071615720130225</c:v>
                </c:pt>
                <c:pt idx="118">
                  <c:v>3.3181340198872604</c:v>
                </c:pt>
                <c:pt idx="119">
                  <c:v>3.3291064677614979</c:v>
                </c:pt>
                <c:pt idx="120">
                  <c:v>3.3400789156357358</c:v>
                </c:pt>
                <c:pt idx="121">
                  <c:v>3.3510513635099741</c:v>
                </c:pt>
                <c:pt idx="122">
                  <c:v>3.362023811384212</c:v>
                </c:pt>
                <c:pt idx="123">
                  <c:v>3.3729962592584495</c:v>
                </c:pt>
                <c:pt idx="124">
                  <c:v>3.3839687071326878</c:v>
                </c:pt>
                <c:pt idx="125">
                  <c:v>3.3949411550069257</c:v>
                </c:pt>
                <c:pt idx="126">
                  <c:v>3.4059136028811636</c:v>
                </c:pt>
                <c:pt idx="127">
                  <c:v>3.4168860507554015</c:v>
                </c:pt>
                <c:pt idx="128">
                  <c:v>3.427858498629639</c:v>
                </c:pt>
                <c:pt idx="129">
                  <c:v>3.4388309465038773</c:v>
                </c:pt>
                <c:pt idx="130">
                  <c:v>3.4498033943781152</c:v>
                </c:pt>
                <c:pt idx="131">
                  <c:v>3.4607758422523531</c:v>
                </c:pt>
                <c:pt idx="132">
                  <c:v>3.4717482901265906</c:v>
                </c:pt>
                <c:pt idx="133">
                  <c:v>3.4827207380008285</c:v>
                </c:pt>
                <c:pt idx="134">
                  <c:v>3.4936931858750668</c:v>
                </c:pt>
                <c:pt idx="135">
                  <c:v>3.5046656337493047</c:v>
                </c:pt>
                <c:pt idx="136">
                  <c:v>3.5156380816235422</c:v>
                </c:pt>
                <c:pt idx="137">
                  <c:v>3.5266105294977805</c:v>
                </c:pt>
                <c:pt idx="138">
                  <c:v>3.5375829773720184</c:v>
                </c:pt>
                <c:pt idx="139">
                  <c:v>3.5485554252462563</c:v>
                </c:pt>
                <c:pt idx="140">
                  <c:v>3.5595278731204938</c:v>
                </c:pt>
                <c:pt idx="141">
                  <c:v>3.5705003209947317</c:v>
                </c:pt>
                <c:pt idx="142">
                  <c:v>3.58147276886897</c:v>
                </c:pt>
                <c:pt idx="143">
                  <c:v>3.5924452167432079</c:v>
                </c:pt>
                <c:pt idx="144">
                  <c:v>3.6034176646174454</c:v>
                </c:pt>
                <c:pt idx="145">
                  <c:v>3.6143901124916837</c:v>
                </c:pt>
                <c:pt idx="146">
                  <c:v>3.6253625603659216</c:v>
                </c:pt>
                <c:pt idx="147">
                  <c:v>3.6363350082401595</c:v>
                </c:pt>
                <c:pt idx="148">
                  <c:v>3.6473074561143974</c:v>
                </c:pt>
                <c:pt idx="149">
                  <c:v>3.6582799039886349</c:v>
                </c:pt>
                <c:pt idx="150">
                  <c:v>3.6692523518628732</c:v>
                </c:pt>
                <c:pt idx="151">
                  <c:v>3.6802247997371111</c:v>
                </c:pt>
                <c:pt idx="152">
                  <c:v>3.691197247611349</c:v>
                </c:pt>
                <c:pt idx="153">
                  <c:v>3.7021696954855874</c:v>
                </c:pt>
                <c:pt idx="154">
                  <c:v>3.7131421433598248</c:v>
                </c:pt>
                <c:pt idx="155">
                  <c:v>3.7241145912340627</c:v>
                </c:pt>
                <c:pt idx="156">
                  <c:v>3.7350870391083006</c:v>
                </c:pt>
                <c:pt idx="157">
                  <c:v>3.7460594869825381</c:v>
                </c:pt>
                <c:pt idx="158">
                  <c:v>3.7570319348567764</c:v>
                </c:pt>
                <c:pt idx="159">
                  <c:v>3.7680043827310143</c:v>
                </c:pt>
                <c:pt idx="160">
                  <c:v>3.7789768306052522</c:v>
                </c:pt>
                <c:pt idx="161">
                  <c:v>3.7899492784794906</c:v>
                </c:pt>
                <c:pt idx="162">
                  <c:v>3.800921726353728</c:v>
                </c:pt>
                <c:pt idx="163">
                  <c:v>3.8118941742279659</c:v>
                </c:pt>
                <c:pt idx="164">
                  <c:v>3.8228666221022038</c:v>
                </c:pt>
                <c:pt idx="165">
                  <c:v>3.8338390699764413</c:v>
                </c:pt>
                <c:pt idx="166">
                  <c:v>3.8448115178506792</c:v>
                </c:pt>
                <c:pt idx="167">
                  <c:v>3.8557839657249171</c:v>
                </c:pt>
                <c:pt idx="168">
                  <c:v>3.8667564135991555</c:v>
                </c:pt>
                <c:pt idx="169">
                  <c:v>3.8777288614733934</c:v>
                </c:pt>
                <c:pt idx="170">
                  <c:v>3.8887013093476308</c:v>
                </c:pt>
                <c:pt idx="171">
                  <c:v>3.8996737572218692</c:v>
                </c:pt>
                <c:pt idx="172">
                  <c:v>3.9106462050961071</c:v>
                </c:pt>
                <c:pt idx="173">
                  <c:v>3.921618652970345</c:v>
                </c:pt>
                <c:pt idx="174">
                  <c:v>3.9325911008445833</c:v>
                </c:pt>
                <c:pt idx="175">
                  <c:v>3.9435635487188203</c:v>
                </c:pt>
                <c:pt idx="176">
                  <c:v>3.9545359965930587</c:v>
                </c:pt>
                <c:pt idx="177">
                  <c:v>3.9655084444672966</c:v>
                </c:pt>
                <c:pt idx="178">
                  <c:v>3.976480892341534</c:v>
                </c:pt>
                <c:pt idx="179">
                  <c:v>3.9874533402157724</c:v>
                </c:pt>
                <c:pt idx="180">
                  <c:v>3.9984257880900103</c:v>
                </c:pt>
                <c:pt idx="181">
                  <c:v>4.0093982359642482</c:v>
                </c:pt>
                <c:pt idx="182">
                  <c:v>4.0203706838384861</c:v>
                </c:pt>
                <c:pt idx="183">
                  <c:v>4.031343131712724</c:v>
                </c:pt>
                <c:pt idx="184">
                  <c:v>4.0423155795869619</c:v>
                </c:pt>
                <c:pt idx="185">
                  <c:v>4.0532880274611998</c:v>
                </c:pt>
                <c:pt idx="186">
                  <c:v>4.0642604753354377</c:v>
                </c:pt>
                <c:pt idx="187">
                  <c:v>4.0752329232096756</c:v>
                </c:pt>
                <c:pt idx="188">
                  <c:v>4.0862053710839126</c:v>
                </c:pt>
                <c:pt idx="189">
                  <c:v>4.0971778189581514</c:v>
                </c:pt>
                <c:pt idx="190">
                  <c:v>4.1081502668323893</c:v>
                </c:pt>
                <c:pt idx="191">
                  <c:v>4.1191227147066272</c:v>
                </c:pt>
                <c:pt idx="192">
                  <c:v>4.1300951625808651</c:v>
                </c:pt>
                <c:pt idx="193">
                  <c:v>4.141067610455103</c:v>
                </c:pt>
                <c:pt idx="194">
                  <c:v>4.1520400583293409</c:v>
                </c:pt>
                <c:pt idx="195">
                  <c:v>4.1630125062035788</c:v>
                </c:pt>
                <c:pt idx="196">
                  <c:v>4.1739849540778158</c:v>
                </c:pt>
                <c:pt idx="197">
                  <c:v>4.1849574019520546</c:v>
                </c:pt>
                <c:pt idx="198">
                  <c:v>4.1959298498262925</c:v>
                </c:pt>
                <c:pt idx="199">
                  <c:v>4.2069022977005304</c:v>
                </c:pt>
                <c:pt idx="200">
                  <c:v>4.2178747455747683</c:v>
                </c:pt>
                <c:pt idx="201">
                  <c:v>4.2288471934490062</c:v>
                </c:pt>
                <c:pt idx="202">
                  <c:v>4.2398196413232441</c:v>
                </c:pt>
                <c:pt idx="203">
                  <c:v>4.250792089197482</c:v>
                </c:pt>
                <c:pt idx="204">
                  <c:v>4.2617645370717199</c:v>
                </c:pt>
                <c:pt idx="205">
                  <c:v>4.2727369849459578</c:v>
                </c:pt>
                <c:pt idx="206">
                  <c:v>4.2837094328201957</c:v>
                </c:pt>
                <c:pt idx="207">
                  <c:v>4.2946818806944336</c:v>
                </c:pt>
                <c:pt idx="208">
                  <c:v>4.3056543285686715</c:v>
                </c:pt>
                <c:pt idx="209">
                  <c:v>4.3166267764429094</c:v>
                </c:pt>
                <c:pt idx="210">
                  <c:v>4.3275992243171473</c:v>
                </c:pt>
                <c:pt idx="211">
                  <c:v>4.3385716721913852</c:v>
                </c:pt>
                <c:pt idx="212">
                  <c:v>4.3495441200656231</c:v>
                </c:pt>
                <c:pt idx="213">
                  <c:v>4.360516567939861</c:v>
                </c:pt>
                <c:pt idx="214">
                  <c:v>4.371489015814098</c:v>
                </c:pt>
                <c:pt idx="215">
                  <c:v>4.3824614636883368</c:v>
                </c:pt>
                <c:pt idx="216">
                  <c:v>4.3934339115625747</c:v>
                </c:pt>
                <c:pt idx="217">
                  <c:v>4.4044063594368117</c:v>
                </c:pt>
                <c:pt idx="218">
                  <c:v>4.4153788073110505</c:v>
                </c:pt>
                <c:pt idx="219">
                  <c:v>4.4263512551852884</c:v>
                </c:pt>
                <c:pt idx="220">
                  <c:v>4.4373237030595263</c:v>
                </c:pt>
                <c:pt idx="221">
                  <c:v>4.4482961509337642</c:v>
                </c:pt>
                <c:pt idx="222">
                  <c:v>4.4592685988080012</c:v>
                </c:pt>
                <c:pt idx="223">
                  <c:v>4.47024104668224</c:v>
                </c:pt>
                <c:pt idx="224">
                  <c:v>4.4812134945564779</c:v>
                </c:pt>
                <c:pt idx="225">
                  <c:v>4.4921859424307158</c:v>
                </c:pt>
                <c:pt idx="226">
                  <c:v>4.5031583903049537</c:v>
                </c:pt>
                <c:pt idx="227">
                  <c:v>4.5141308381791916</c:v>
                </c:pt>
                <c:pt idx="228">
                  <c:v>4.5251032860534295</c:v>
                </c:pt>
                <c:pt idx="229">
                  <c:v>4.5360757339276674</c:v>
                </c:pt>
                <c:pt idx="230">
                  <c:v>4.5470481818019044</c:v>
                </c:pt>
                <c:pt idx="231">
                  <c:v>4.5580206296761432</c:v>
                </c:pt>
                <c:pt idx="232">
                  <c:v>4.5689930775503811</c:v>
                </c:pt>
                <c:pt idx="233">
                  <c:v>4.579965525424619</c:v>
                </c:pt>
                <c:pt idx="234">
                  <c:v>4.5909379732988569</c:v>
                </c:pt>
                <c:pt idx="235">
                  <c:v>4.6019104211730948</c:v>
                </c:pt>
                <c:pt idx="236">
                  <c:v>4.6128828690473327</c:v>
                </c:pt>
                <c:pt idx="237">
                  <c:v>4.6238553169215706</c:v>
                </c:pt>
                <c:pt idx="238">
                  <c:v>4.6348277647958076</c:v>
                </c:pt>
                <c:pt idx="239">
                  <c:v>4.6458002126700464</c:v>
                </c:pt>
                <c:pt idx="240">
                  <c:v>4.6567726605442843</c:v>
                </c:pt>
                <c:pt idx="241">
                  <c:v>4.6677451084185222</c:v>
                </c:pt>
                <c:pt idx="242">
                  <c:v>4.6787175562927601</c:v>
                </c:pt>
                <c:pt idx="243">
                  <c:v>4.6896900041669971</c:v>
                </c:pt>
                <c:pt idx="244">
                  <c:v>4.7006624520412359</c:v>
                </c:pt>
                <c:pt idx="245">
                  <c:v>4.7116348999154738</c:v>
                </c:pt>
                <c:pt idx="246">
                  <c:v>4.7226073477897117</c:v>
                </c:pt>
                <c:pt idx="247">
                  <c:v>4.7335797956639496</c:v>
                </c:pt>
                <c:pt idx="248">
                  <c:v>4.7445522435381875</c:v>
                </c:pt>
                <c:pt idx="249">
                  <c:v>4.7555246914124254</c:v>
                </c:pt>
                <c:pt idx="250">
                  <c:v>4.7664971392866633</c:v>
                </c:pt>
                <c:pt idx="251">
                  <c:v>4.7774695871609003</c:v>
                </c:pt>
                <c:pt idx="252">
                  <c:v>4.7884420350351391</c:v>
                </c:pt>
                <c:pt idx="253">
                  <c:v>4.7994144829093761</c:v>
                </c:pt>
                <c:pt idx="254">
                  <c:v>4.8103869307836149</c:v>
                </c:pt>
                <c:pt idx="255">
                  <c:v>4.8213593786578519</c:v>
                </c:pt>
                <c:pt idx="256">
                  <c:v>4.8323318265320907</c:v>
                </c:pt>
                <c:pt idx="257">
                  <c:v>4.8433042744063286</c:v>
                </c:pt>
                <c:pt idx="258">
                  <c:v>4.8542767222805665</c:v>
                </c:pt>
                <c:pt idx="259">
                  <c:v>4.8652491701548097</c:v>
                </c:pt>
                <c:pt idx="260">
                  <c:v>4.8762216180290423</c:v>
                </c:pt>
                <c:pt idx="261">
                  <c:v>4.8871940659032802</c:v>
                </c:pt>
                <c:pt idx="262">
                  <c:v>4.8981665137775181</c:v>
                </c:pt>
                <c:pt idx="263">
                  <c:v>4.9091389616517604</c:v>
                </c:pt>
                <c:pt idx="264">
                  <c:v>4.9201114095259939</c:v>
                </c:pt>
                <c:pt idx="265">
                  <c:v>4.9310838574002318</c:v>
                </c:pt>
                <c:pt idx="266">
                  <c:v>4.9420563052744697</c:v>
                </c:pt>
                <c:pt idx="267">
                  <c:v>4.9530287531487129</c:v>
                </c:pt>
                <c:pt idx="268">
                  <c:v>4.9640012010229455</c:v>
                </c:pt>
                <c:pt idx="269">
                  <c:v>4.9749736488971834</c:v>
                </c:pt>
                <c:pt idx="270">
                  <c:v>4.9859460967714213</c:v>
                </c:pt>
                <c:pt idx="271">
                  <c:v>4.9969185446456637</c:v>
                </c:pt>
                <c:pt idx="272">
                  <c:v>5.0078909925198971</c:v>
                </c:pt>
                <c:pt idx="273">
                  <c:v>5.018863440394135</c:v>
                </c:pt>
                <c:pt idx="274">
                  <c:v>5.0298358882683729</c:v>
                </c:pt>
                <c:pt idx="275">
                  <c:v>5.0408083361426161</c:v>
                </c:pt>
                <c:pt idx="276">
                  <c:v>5.0517807840168478</c:v>
                </c:pt>
                <c:pt idx="277">
                  <c:v>5.0627532318910866</c:v>
                </c:pt>
                <c:pt idx="278">
                  <c:v>5.0737256797653245</c:v>
                </c:pt>
                <c:pt idx="279">
                  <c:v>5.0846981276395669</c:v>
                </c:pt>
                <c:pt idx="280">
                  <c:v>5.0956705755137994</c:v>
                </c:pt>
                <c:pt idx="281">
                  <c:v>5.1066430233880382</c:v>
                </c:pt>
                <c:pt idx="282">
                  <c:v>5.1176154712622814</c:v>
                </c:pt>
                <c:pt idx="283">
                  <c:v>5.1285879191365193</c:v>
                </c:pt>
                <c:pt idx="284">
                  <c:v>5.1395603670107581</c:v>
                </c:pt>
                <c:pt idx="285">
                  <c:v>5.1505328148849907</c:v>
                </c:pt>
                <c:pt idx="286">
                  <c:v>5.161505262759233</c:v>
                </c:pt>
                <c:pt idx="287">
                  <c:v>5.1724777106334718</c:v>
                </c:pt>
                <c:pt idx="288">
                  <c:v>5.1834501585077088</c:v>
                </c:pt>
                <c:pt idx="289">
                  <c:v>5.1944226063819414</c:v>
                </c:pt>
                <c:pt idx="290">
                  <c:v>5.2053950542561847</c:v>
                </c:pt>
                <c:pt idx="291">
                  <c:v>5.2163675021304226</c:v>
                </c:pt>
                <c:pt idx="292">
                  <c:v>5.2273399500046596</c:v>
                </c:pt>
                <c:pt idx="293">
                  <c:v>5.2383123978788921</c:v>
                </c:pt>
                <c:pt idx="294">
                  <c:v>5.2492848457531363</c:v>
                </c:pt>
                <c:pt idx="295">
                  <c:v>5.2602572936273742</c:v>
                </c:pt>
                <c:pt idx="296">
                  <c:v>5.2712297415016121</c:v>
                </c:pt>
                <c:pt idx="297">
                  <c:v>5.2822021893758446</c:v>
                </c:pt>
                <c:pt idx="298">
                  <c:v>5.2931746372500879</c:v>
                </c:pt>
                <c:pt idx="299">
                  <c:v>5.3041470851243258</c:v>
                </c:pt>
                <c:pt idx="300">
                  <c:v>5.3151195329985645</c:v>
                </c:pt>
                <c:pt idx="301">
                  <c:v>5.3260919808727953</c:v>
                </c:pt>
                <c:pt idx="302">
                  <c:v>5.3370644287470386</c:v>
                </c:pt>
                <c:pt idx="303">
                  <c:v>5.3480368766212782</c:v>
                </c:pt>
                <c:pt idx="304">
                  <c:v>5.3590093244955153</c:v>
                </c:pt>
                <c:pt idx="305">
                  <c:v>5.3699817723697478</c:v>
                </c:pt>
                <c:pt idx="306">
                  <c:v>5.3809542202439911</c:v>
                </c:pt>
                <c:pt idx="307">
                  <c:v>5.391926668118229</c:v>
                </c:pt>
                <c:pt idx="308">
                  <c:v>5.402899115992466</c:v>
                </c:pt>
                <c:pt idx="309">
                  <c:v>5.4138715638667048</c:v>
                </c:pt>
                <c:pt idx="310">
                  <c:v>5.4248440117409427</c:v>
                </c:pt>
                <c:pt idx="311">
                  <c:v>5.4358164596151806</c:v>
                </c:pt>
                <c:pt idx="312">
                  <c:v>5.4467889074894185</c:v>
                </c:pt>
                <c:pt idx="313">
                  <c:v>5.4577613553636555</c:v>
                </c:pt>
                <c:pt idx="314">
                  <c:v>5.4687338032378943</c:v>
                </c:pt>
                <c:pt idx="315">
                  <c:v>5.4797062511121313</c:v>
                </c:pt>
                <c:pt idx="316">
                  <c:v>5.490678698986371</c:v>
                </c:pt>
                <c:pt idx="317">
                  <c:v>5.501651146860608</c:v>
                </c:pt>
                <c:pt idx="318">
                  <c:v>5.512623594734845</c:v>
                </c:pt>
                <c:pt idx="319">
                  <c:v>5.5235960426090838</c:v>
                </c:pt>
                <c:pt idx="320">
                  <c:v>5.5345684904833217</c:v>
                </c:pt>
                <c:pt idx="321">
                  <c:v>5.5455409383575587</c:v>
                </c:pt>
                <c:pt idx="322">
                  <c:v>5.5565133862317975</c:v>
                </c:pt>
                <c:pt idx="323">
                  <c:v>5.5674858341060354</c:v>
                </c:pt>
                <c:pt idx="324">
                  <c:v>5.5784582819802733</c:v>
                </c:pt>
                <c:pt idx="325">
                  <c:v>5.5894307298545112</c:v>
                </c:pt>
                <c:pt idx="326">
                  <c:v>5.60040317772875</c:v>
                </c:pt>
                <c:pt idx="327">
                  <c:v>5.611375625602987</c:v>
                </c:pt>
                <c:pt idx="328">
                  <c:v>5.6223480734772249</c:v>
                </c:pt>
                <c:pt idx="329">
                  <c:v>5.6333205213514637</c:v>
                </c:pt>
                <c:pt idx="330">
                  <c:v>5.6442929692257007</c:v>
                </c:pt>
                <c:pt idx="331">
                  <c:v>5.6552654170999377</c:v>
                </c:pt>
                <c:pt idx="332">
                  <c:v>5.6662378649741774</c:v>
                </c:pt>
                <c:pt idx="333">
                  <c:v>5.6772103128484144</c:v>
                </c:pt>
                <c:pt idx="334">
                  <c:v>5.6881827607226514</c:v>
                </c:pt>
                <c:pt idx="335">
                  <c:v>5.6991552085968902</c:v>
                </c:pt>
                <c:pt idx="336">
                  <c:v>5.7101276564711281</c:v>
                </c:pt>
                <c:pt idx="337">
                  <c:v>5.721100104345366</c:v>
                </c:pt>
                <c:pt idx="338">
                  <c:v>5.732072552219603</c:v>
                </c:pt>
                <c:pt idx="339">
                  <c:v>5.7430450000938427</c:v>
                </c:pt>
                <c:pt idx="340">
                  <c:v>5.7540174479680797</c:v>
                </c:pt>
                <c:pt idx="341">
                  <c:v>5.7649898958423176</c:v>
                </c:pt>
                <c:pt idx="342">
                  <c:v>5.7759623437165546</c:v>
                </c:pt>
                <c:pt idx="343">
                  <c:v>5.7869347915907934</c:v>
                </c:pt>
                <c:pt idx="344">
                  <c:v>5.7979072394650304</c:v>
                </c:pt>
                <c:pt idx="345">
                  <c:v>5.8088796873392701</c:v>
                </c:pt>
                <c:pt idx="346">
                  <c:v>5.8198521352135071</c:v>
                </c:pt>
                <c:pt idx="347">
                  <c:v>5.8308245830877441</c:v>
                </c:pt>
                <c:pt idx="348">
                  <c:v>5.8417970309619829</c:v>
                </c:pt>
                <c:pt idx="349">
                  <c:v>5.8527694788362208</c:v>
                </c:pt>
                <c:pt idx="350">
                  <c:v>5.8637419267104578</c:v>
                </c:pt>
                <c:pt idx="351">
                  <c:v>5.8747143745846966</c:v>
                </c:pt>
                <c:pt idx="352">
                  <c:v>5.8856868224589345</c:v>
                </c:pt>
                <c:pt idx="353">
                  <c:v>5.8966592703331724</c:v>
                </c:pt>
                <c:pt idx="354">
                  <c:v>5.9076317182074094</c:v>
                </c:pt>
                <c:pt idx="355">
                  <c:v>5.9186041660816491</c:v>
                </c:pt>
                <c:pt idx="356">
                  <c:v>5.9295766139558861</c:v>
                </c:pt>
                <c:pt idx="357">
                  <c:v>5.940549061830124</c:v>
                </c:pt>
                <c:pt idx="358">
                  <c:v>5.9515215097043619</c:v>
                </c:pt>
                <c:pt idx="359">
                  <c:v>5.9624939575785998</c:v>
                </c:pt>
                <c:pt idx="360">
                  <c:v>5.9734664054528368</c:v>
                </c:pt>
                <c:pt idx="361">
                  <c:v>5.9844388533270765</c:v>
                </c:pt>
                <c:pt idx="362">
                  <c:v>5.9954113012013135</c:v>
                </c:pt>
                <c:pt idx="363">
                  <c:v>6.0063837490755505</c:v>
                </c:pt>
                <c:pt idx="364">
                  <c:v>6.0173561969497893</c:v>
                </c:pt>
                <c:pt idx="365">
                  <c:v>6.0283286448240272</c:v>
                </c:pt>
                <c:pt idx="366">
                  <c:v>6.0393010926982651</c:v>
                </c:pt>
                <c:pt idx="367">
                  <c:v>6.0502735405725021</c:v>
                </c:pt>
                <c:pt idx="368">
                  <c:v>6.0612459884467418</c:v>
                </c:pt>
                <c:pt idx="369">
                  <c:v>6.0722184363209788</c:v>
                </c:pt>
                <c:pt idx="370">
                  <c:v>6.0831908841952167</c:v>
                </c:pt>
                <c:pt idx="371">
                  <c:v>6.0941633320694537</c:v>
                </c:pt>
                <c:pt idx="372">
                  <c:v>6.1051357799436925</c:v>
                </c:pt>
                <c:pt idx="373">
                  <c:v>6.1161082278179295</c:v>
                </c:pt>
                <c:pt idx="374">
                  <c:v>6.1270806756921692</c:v>
                </c:pt>
                <c:pt idx="375">
                  <c:v>6.1380531235664062</c:v>
                </c:pt>
                <c:pt idx="376">
                  <c:v>6.1490255714406432</c:v>
                </c:pt>
                <c:pt idx="377">
                  <c:v>6.159998019314882</c:v>
                </c:pt>
                <c:pt idx="378">
                  <c:v>6.1709704671891199</c:v>
                </c:pt>
                <c:pt idx="379">
                  <c:v>6.1819429150633578</c:v>
                </c:pt>
                <c:pt idx="380">
                  <c:v>6.1929153629375957</c:v>
                </c:pt>
                <c:pt idx="381">
                  <c:v>6.2038878108118345</c:v>
                </c:pt>
                <c:pt idx="382">
                  <c:v>6.2148602586860715</c:v>
                </c:pt>
                <c:pt idx="383">
                  <c:v>6.2258327065603085</c:v>
                </c:pt>
                <c:pt idx="384">
                  <c:v>6.2368051544345482</c:v>
                </c:pt>
                <c:pt idx="385">
                  <c:v>6.2477776023087852</c:v>
                </c:pt>
                <c:pt idx="386">
                  <c:v>6.2587500501830231</c:v>
                </c:pt>
                <c:pt idx="387">
                  <c:v>6.269722498057261</c:v>
                </c:pt>
                <c:pt idx="388">
                  <c:v>6.2806949459314989</c:v>
                </c:pt>
                <c:pt idx="389">
                  <c:v>6.2916673938057359</c:v>
                </c:pt>
                <c:pt idx="390">
                  <c:v>6.3026398416799747</c:v>
                </c:pt>
                <c:pt idx="391">
                  <c:v>6.3136122895542126</c:v>
                </c:pt>
                <c:pt idx="392">
                  <c:v>6.3245847374284496</c:v>
                </c:pt>
                <c:pt idx="393">
                  <c:v>6.3355571853026884</c:v>
                </c:pt>
                <c:pt idx="394">
                  <c:v>6.3465296331769263</c:v>
                </c:pt>
                <c:pt idx="395">
                  <c:v>6.3575020810511642</c:v>
                </c:pt>
                <c:pt idx="396">
                  <c:v>6.3684745289254012</c:v>
                </c:pt>
                <c:pt idx="397">
                  <c:v>6.3794469767996409</c:v>
                </c:pt>
                <c:pt idx="398">
                  <c:v>6.3904194246738779</c:v>
                </c:pt>
                <c:pt idx="399">
                  <c:v>6.4013918725481149</c:v>
                </c:pt>
                <c:pt idx="400">
                  <c:v>6.4123643204223537</c:v>
                </c:pt>
                <c:pt idx="401">
                  <c:v>6.4233367682965916</c:v>
                </c:pt>
                <c:pt idx="402">
                  <c:v>6.4343092161708286</c:v>
                </c:pt>
                <c:pt idx="403">
                  <c:v>6.4452816640450674</c:v>
                </c:pt>
                <c:pt idx="404">
                  <c:v>6.4562541119193053</c:v>
                </c:pt>
                <c:pt idx="405">
                  <c:v>6.4672265597935423</c:v>
                </c:pt>
                <c:pt idx="406">
                  <c:v>6.4781990076677811</c:v>
                </c:pt>
                <c:pt idx="407">
                  <c:v>6.489171455542019</c:v>
                </c:pt>
                <c:pt idx="408">
                  <c:v>6.5001439034162569</c:v>
                </c:pt>
                <c:pt idx="409">
                  <c:v>6.5111163512904948</c:v>
                </c:pt>
                <c:pt idx="410">
                  <c:v>6.5220887991647336</c:v>
                </c:pt>
                <c:pt idx="411">
                  <c:v>6.5330612470389706</c:v>
                </c:pt>
                <c:pt idx="412">
                  <c:v>6.5440336949132076</c:v>
                </c:pt>
                <c:pt idx="413">
                  <c:v>6.5550061427874455</c:v>
                </c:pt>
                <c:pt idx="414">
                  <c:v>6.5659785906616843</c:v>
                </c:pt>
                <c:pt idx="415">
                  <c:v>6.5769510385359213</c:v>
                </c:pt>
                <c:pt idx="416">
                  <c:v>6.5879234864101601</c:v>
                </c:pt>
                <c:pt idx="417">
                  <c:v>6.598895934284398</c:v>
                </c:pt>
                <c:pt idx="418">
                  <c:v>6.609868382158635</c:v>
                </c:pt>
                <c:pt idx="419">
                  <c:v>6.6208408300328738</c:v>
                </c:pt>
                <c:pt idx="420">
                  <c:v>6.6318132779071117</c:v>
                </c:pt>
                <c:pt idx="421">
                  <c:v>6.6427857257813496</c:v>
                </c:pt>
                <c:pt idx="422">
                  <c:v>6.6537581736555875</c:v>
                </c:pt>
                <c:pt idx="423">
                  <c:v>6.6647306215298263</c:v>
                </c:pt>
                <c:pt idx="424">
                  <c:v>6.6757030694040633</c:v>
                </c:pt>
                <c:pt idx="425">
                  <c:v>6.6866755172783003</c:v>
                </c:pt>
                <c:pt idx="426">
                  <c:v>6.69764796515254</c:v>
                </c:pt>
                <c:pt idx="427">
                  <c:v>6.708620413026777</c:v>
                </c:pt>
                <c:pt idx="428">
                  <c:v>6.719592860901014</c:v>
                </c:pt>
                <c:pt idx="429">
                  <c:v>6.7305653087752528</c:v>
                </c:pt>
                <c:pt idx="430">
                  <c:v>6.7415377566494907</c:v>
                </c:pt>
                <c:pt idx="431">
                  <c:v>6.7525102045237277</c:v>
                </c:pt>
                <c:pt idx="432">
                  <c:v>6.7634826523979665</c:v>
                </c:pt>
                <c:pt idx="433">
                  <c:v>6.7744551002722044</c:v>
                </c:pt>
                <c:pt idx="434">
                  <c:v>6.7854275481464414</c:v>
                </c:pt>
                <c:pt idx="435">
                  <c:v>6.7963999960206802</c:v>
                </c:pt>
                <c:pt idx="436">
                  <c:v>6.8073724438949181</c:v>
                </c:pt>
                <c:pt idx="437">
                  <c:v>6.818344891769156</c:v>
                </c:pt>
                <c:pt idx="438">
                  <c:v>6.829317339643393</c:v>
                </c:pt>
                <c:pt idx="439">
                  <c:v>6.8402897875176327</c:v>
                </c:pt>
                <c:pt idx="440">
                  <c:v>6.8512622353918697</c:v>
                </c:pt>
                <c:pt idx="441">
                  <c:v>6.8622346832661067</c:v>
                </c:pt>
                <c:pt idx="442">
                  <c:v>6.8732071311403455</c:v>
                </c:pt>
                <c:pt idx="443">
                  <c:v>6.8841795790145834</c:v>
                </c:pt>
                <c:pt idx="444">
                  <c:v>6.8951520268888205</c:v>
                </c:pt>
                <c:pt idx="445">
                  <c:v>6.9061244747630592</c:v>
                </c:pt>
                <c:pt idx="446">
                  <c:v>6.9170969226372971</c:v>
                </c:pt>
                <c:pt idx="447">
                  <c:v>6.9280693705115342</c:v>
                </c:pt>
                <c:pt idx="448">
                  <c:v>6.9390418183857729</c:v>
                </c:pt>
                <c:pt idx="449">
                  <c:v>6.9500142662600108</c:v>
                </c:pt>
                <c:pt idx="450">
                  <c:v>6.9609867141342487</c:v>
                </c:pt>
              </c:numCache>
            </c:numRef>
          </c:xVal>
          <c:yVal>
            <c:numRef>
              <c:f>fit_2NN_FCC!$K$19:$K$469</c:f>
              <c:numCache>
                <c:formatCode>General</c:formatCode>
                <c:ptCount val="451"/>
                <c:pt idx="0">
                  <c:v>4.309118615982408</c:v>
                </c:pt>
                <c:pt idx="1">
                  <c:v>3.8384338402950977</c:v>
                </c:pt>
                <c:pt idx="2">
                  <c:v>3.3937709704904009</c:v>
                </c:pt>
                <c:pt idx="3">
                  <c:v>2.9738263339366116</c:v>
                </c:pt>
                <c:pt idx="4">
                  <c:v>2.5773602815378895</c:v>
                </c:pt>
                <c:pt idx="5">
                  <c:v>2.2031940475929899</c:v>
                </c:pt>
                <c:pt idx="6">
                  <c:v>1.8502067643919169</c:v>
                </c:pt>
                <c:pt idx="7">
                  <c:v>1.5173326238642337</c:v>
                </c:pt>
                <c:pt idx="8">
                  <c:v>1.2035581789795273</c:v>
                </c:pt>
                <c:pt idx="9">
                  <c:v>0.90791977796608858</c:v>
                </c:pt>
                <c:pt idx="10">
                  <c:v>0.62950112476211384</c:v>
                </c:pt>
                <c:pt idx="11">
                  <c:v>0.36743095944325521</c:v>
                </c:pt>
                <c:pt idx="12">
                  <c:v>0.12088085268374371</c:v>
                </c:pt>
                <c:pt idx="13">
                  <c:v>-0.11093689139429053</c:v>
                </c:pt>
                <c:pt idx="14">
                  <c:v>-0.32877122934665959</c:v>
                </c:pt>
                <c:pt idx="15">
                  <c:v>-0.53333427460322991</c:v>
                </c:pt>
                <c:pt idx="16">
                  <c:v>-0.7253031005753412</c:v>
                </c:pt>
                <c:pt idx="17">
                  <c:v>-0.90532145527370833</c:v>
                </c:pt>
                <c:pt idx="18">
                  <c:v>-1.0740013918069291</c:v>
                </c:pt>
                <c:pt idx="19">
                  <c:v>-1.2319248189127121</c:v>
                </c:pt>
                <c:pt idx="20">
                  <c:v>-1.3796449754674356</c:v>
                </c:pt>
                <c:pt idx="21">
                  <c:v>-1.5176878327229506</c:v>
                </c:pt>
                <c:pt idx="22">
                  <c:v>-1.6465534278334282</c:v>
                </c:pt>
                <c:pt idx="23">
                  <c:v>-1.76671713205763</c:v>
                </c:pt>
                <c:pt idx="24">
                  <c:v>-1.8786308568540799</c:v>
                </c:pt>
                <c:pt idx="25">
                  <c:v>-1.9827242009265897</c:v>
                </c:pt>
                <c:pt idx="26">
                  <c:v>-2.0794055411261505</c:v>
                </c:pt>
                <c:pt idx="27">
                  <c:v>-2.1690630699708353</c:v>
                </c:pt>
                <c:pt idx="28">
                  <c:v>-2.2520657824086472</c:v>
                </c:pt>
                <c:pt idx="29">
                  <c:v>-2.328764414318095</c:v>
                </c:pt>
                <c:pt idx="30">
                  <c:v>-2.3994923351178246</c:v>
                </c:pt>
                <c:pt idx="31">
                  <c:v>-2.4645663967392522</c:v>
                </c:pt>
                <c:pt idx="32">
                  <c:v>-2.5242877411046152</c:v>
                </c:pt>
                <c:pt idx="33">
                  <c:v>-2.5789425681470513</c:v>
                </c:pt>
                <c:pt idx="34">
                  <c:v>-2.628802866308555</c:v>
                </c:pt>
                <c:pt idx="35">
                  <c:v>-2.6741271073561306</c:v>
                </c:pt>
                <c:pt idx="36">
                  <c:v>-2.7151609072656053</c:v>
                </c:pt>
                <c:pt idx="37">
                  <c:v>-2.7521376548361944</c:v>
                </c:pt>
                <c:pt idx="38">
                  <c:v>-2.7852791096169498</c:v>
                </c:pt>
                <c:pt idx="39">
                  <c:v>-2.814795970648218</c:v>
                </c:pt>
                <c:pt idx="40">
                  <c:v>-2.8408884174472342</c:v>
                </c:pt>
                <c:pt idx="41">
                  <c:v>-2.8637466245965157</c:v>
                </c:pt>
                <c:pt idx="42">
                  <c:v>-2.8835512512268786</c:v>
                </c:pt>
                <c:pt idx="43">
                  <c:v>-2.9004739066233087</c:v>
                </c:pt>
                <c:pt idx="44">
                  <c:v>-2.9146775931215085</c:v>
                </c:pt>
                <c:pt idx="45">
                  <c:v>-2.9263171274055004</c:v>
                </c:pt>
                <c:pt idx="46">
                  <c:v>-2.9355395412621004</c:v>
                </c:pt>
                <c:pt idx="47">
                  <c:v>-2.9424844627962172</c:v>
                </c:pt>
                <c:pt idx="48">
                  <c:v>-2.9472844790615849</c:v>
                </c:pt>
                <c:pt idx="49">
                  <c:v>-2.9500654810147009</c:v>
                </c:pt>
                <c:pt idx="50">
                  <c:v>-2.9509469916551869</c:v>
                </c:pt>
                <c:pt idx="51">
                  <c:v>-2.950042478173422</c:v>
                </c:pt>
                <c:pt idx="52">
                  <c:v>-2.9474596488860634</c:v>
                </c:pt>
                <c:pt idx="53">
                  <c:v>-2.9433007357017842</c:v>
                </c:pt>
                <c:pt idx="54">
                  <c:v>-2.9376627628231873</c:v>
                </c:pt>
                <c:pt idx="55">
                  <c:v>-2.9306378023562587</c:v>
                </c:pt>
                <c:pt idx="56">
                  <c:v>-2.9223132174658559</c:v>
                </c:pt>
                <c:pt idx="57">
                  <c:v>-2.9127718936844422</c:v>
                </c:pt>
                <c:pt idx="58">
                  <c:v>-2.9020924589515986</c:v>
                </c:pt>
                <c:pt idx="59">
                  <c:v>-2.8903494929335301</c:v>
                </c:pt>
                <c:pt idx="60">
                  <c:v>-2.8776137261449781</c:v>
                </c:pt>
                <c:pt idx="61">
                  <c:v>-2.8639522293703519</c:v>
                </c:pt>
                <c:pt idx="62">
                  <c:v>-2.8494285938566515</c:v>
                </c:pt>
                <c:pt idx="63">
                  <c:v>-2.8341031027276089</c:v>
                </c:pt>
                <c:pt idx="64">
                  <c:v>-2.8180328940465662</c:v>
                </c:pt>
                <c:pt idx="65">
                  <c:v>-2.8012721159346889</c:v>
                </c:pt>
                <c:pt idx="66">
                  <c:v>-2.7838720741312803</c:v>
                </c:pt>
                <c:pt idx="67">
                  <c:v>-2.7658813723640558</c:v>
                </c:pt>
                <c:pt idx="68">
                  <c:v>-2.7473460458793282</c:v>
                </c:pt>
                <c:pt idx="69">
                  <c:v>-2.7283096884649116</c:v>
                </c:pt>
                <c:pt idx="70">
                  <c:v>-2.7088135732823906</c:v>
                </c:pt>
                <c:pt idx="71">
                  <c:v>-2.6888967678098834</c:v>
                </c:pt>
                <c:pt idx="72">
                  <c:v>-2.6685962431818218</c:v>
                </c:pt>
                <c:pt idx="73">
                  <c:v>-2.6479469781982266</c:v>
                </c:pt>
                <c:pt idx="74">
                  <c:v>-2.6269820582627377</c:v>
                </c:pt>
                <c:pt idx="75">
                  <c:v>-2.6057327694959951</c:v>
                </c:pt>
                <c:pt idx="76">
                  <c:v>-2.584228688258948</c:v>
                </c:pt>
                <c:pt idx="77">
                  <c:v>-2.5624977663092712</c:v>
                </c:pt>
                <c:pt idx="78">
                  <c:v>-2.5405664118031752</c:v>
                </c:pt>
                <c:pt idx="79">
                  <c:v>-2.5184595663445726</c:v>
                </c:pt>
                <c:pt idx="80">
                  <c:v>-2.4962007782737108</c:v>
                </c:pt>
                <c:pt idx="81">
                  <c:v>-2.4738122723780842</c:v>
                </c:pt>
                <c:pt idx="82">
                  <c:v>-2.4513150161994695</c:v>
                </c:pt>
                <c:pt idx="83">
                  <c:v>-2.4287287831025388</c:v>
                </c:pt>
                <c:pt idx="84">
                  <c:v>-2.4060722122623974</c:v>
                </c:pt>
                <c:pt idx="85">
                  <c:v>-2.3833628657207995</c:v>
                </c:pt>
                <c:pt idx="86">
                  <c:v>-2.3606172826534602</c:v>
                </c:pt>
                <c:pt idx="87">
                  <c:v>-2.3378510309839853</c:v>
                </c:pt>
                <c:pt idx="88">
                  <c:v>-2.3150787564733646</c:v>
                </c:pt>
                <c:pt idx="89">
                  <c:v>-2.2923142294076562</c:v>
                </c:pt>
                <c:pt idx="90">
                  <c:v>-2.2695703890005929</c:v>
                </c:pt>
                <c:pt idx="91">
                  <c:v>-2.246859385622141</c:v>
                </c:pt>
                <c:pt idx="92">
                  <c:v>-2.2241926209586125</c:v>
                </c:pt>
                <c:pt idx="93">
                  <c:v>-2.2015807862048806</c:v>
                </c:pt>
                <c:pt idx="94">
                  <c:v>-2.1790338983842905</c:v>
                </c:pt>
                <c:pt idx="95">
                  <c:v>-2.1565613348872548</c:v>
                </c:pt>
                <c:pt idx="96">
                  <c:v>-2.1341718663150964</c:v>
                </c:pt>
                <c:pt idx="97">
                  <c:v>-2.1118736877114803</c:v>
                </c:pt>
                <c:pt idx="98">
                  <c:v>-2.0896744482598231</c:v>
                </c:pt>
                <c:pt idx="99">
                  <c:v>-2.0675812795212023</c:v>
                </c:pt>
                <c:pt idx="100">
                  <c:v>-2.0456008222837365</c:v>
                </c:pt>
                <c:pt idx="101">
                  <c:v>-2.0237392520908846</c:v>
                </c:pt>
                <c:pt idx="102">
                  <c:v>-2.0020023035129331</c:v>
                </c:pt>
                <c:pt idx="103">
                  <c:v>-1.9803952932227347</c:v>
                </c:pt>
                <c:pt idx="104">
                  <c:v>-1.9589231419338593</c:v>
                </c:pt>
                <c:pt idx="105">
                  <c:v>-1.9375903952564473</c:v>
                </c:pt>
                <c:pt idx="106">
                  <c:v>-1.9164012435234279</c:v>
                </c:pt>
                <c:pt idx="107">
                  <c:v>-1.8953595406371613</c:v>
                </c:pt>
                <c:pt idx="108">
                  <c:v>-1.8744688219841581</c:v>
                </c:pt>
                <c:pt idx="109">
                  <c:v>-1.8537323214632244</c:v>
                </c:pt>
                <c:pt idx="110">
                  <c:v>-1.8331529876701516</c:v>
                </c:pt>
                <c:pt idx="111">
                  <c:v>-1.8127334992800199</c:v>
                </c:pt>
                <c:pt idx="112">
                  <c:v>-1.7924762796661653</c:v>
                </c:pt>
                <c:pt idx="113">
                  <c:v>-1.7723835107929558</c:v>
                </c:pt>
                <c:pt idx="114">
                  <c:v>-1.7524571464177632</c:v>
                </c:pt>
                <c:pt idx="115">
                  <c:v>-1.7326989246357589</c:v>
                </c:pt>
                <c:pt idx="116">
                  <c:v>-1.7131103797995499</c:v>
                </c:pt>
                <c:pt idx="117">
                  <c:v>-1.6936928538441212</c:v>
                </c:pt>
                <c:pt idx="118">
                  <c:v>-1.6744475070460612</c:v>
                </c:pt>
                <c:pt idx="119">
                  <c:v>-1.6553753282446571</c:v>
                </c:pt>
                <c:pt idx="120">
                  <c:v>-1.6364771445510964</c:v>
                </c:pt>
                <c:pt idx="121">
                  <c:v>-1.6177536305707436</c:v>
                </c:pt>
                <c:pt idx="122">
                  <c:v>-1.5992053171622573</c:v>
                </c:pt>
                <c:pt idx="123">
                  <c:v>-1.5808325997561379</c:v>
                </c:pt>
                <c:pt idx="124">
                  <c:v>-1.5626357462542337</c:v>
                </c:pt>
                <c:pt idx="125">
                  <c:v>-1.5446149045306685</c:v>
                </c:pt>
                <c:pt idx="126">
                  <c:v>-1.5267701095536468</c:v>
                </c:pt>
                <c:pt idx="127">
                  <c:v>-1.5091012901466958</c:v>
                </c:pt>
                <c:pt idx="128">
                  <c:v>-1.491608275406952</c:v>
                </c:pt>
                <c:pt idx="129">
                  <c:v>-1.4742908007972793</c:v>
                </c:pt>
                <c:pt idx="130">
                  <c:v>-1.4571485139281815</c:v>
                </c:pt>
                <c:pt idx="131">
                  <c:v>-1.4401809800446861</c:v>
                </c:pt>
                <c:pt idx="132">
                  <c:v>-1.4233876872326692</c:v>
                </c:pt>
                <c:pt idx="133">
                  <c:v>-1.4067680513583567</c:v>
                </c:pt>
                <c:pt idx="134">
                  <c:v>-1.3903214207540875</c:v>
                </c:pt>
                <c:pt idx="135">
                  <c:v>-1.3740470806627987</c:v>
                </c:pt>
                <c:pt idx="136">
                  <c:v>-1.3579442574530565</c:v>
                </c:pt>
                <c:pt idx="137">
                  <c:v>-1.342012122615921</c:v>
                </c:pt>
                <c:pt idx="138">
                  <c:v>-1.3262497965543645</c:v>
                </c:pt>
                <c:pt idx="139">
                  <c:v>-1.3106563521754278</c:v>
                </c:pt>
                <c:pt idx="140">
                  <c:v>-1.2952308182948493</c:v>
                </c:pt>
                <c:pt idx="141">
                  <c:v>-1.2799721828633788</c:v>
                </c:pt>
                <c:pt idx="142">
                  <c:v>-1.2648793960235751</c:v>
                </c:pt>
                <c:pt idx="143">
                  <c:v>-1.2499513730054486</c:v>
                </c:pt>
                <c:pt idx="144">
                  <c:v>-1.23518699686889</c:v>
                </c:pt>
                <c:pt idx="145">
                  <c:v>-1.2205851211004721</c:v>
                </c:pt>
                <c:pt idx="146">
                  <c:v>-1.2061445720718096</c:v>
                </c:pt>
                <c:pt idx="147">
                  <c:v>-1.1918641513663324</c:v>
                </c:pt>
                <c:pt idx="148">
                  <c:v>-1.1777426379809899</c:v>
                </c:pt>
                <c:pt idx="149">
                  <c:v>-1.1637787904090897</c:v>
                </c:pt>
                <c:pt idx="150">
                  <c:v>-1.1499713486101575</c:v>
                </c:pt>
                <c:pt idx="151">
                  <c:v>-1.1363190358724509</c:v>
                </c:pt>
                <c:pt idx="152">
                  <c:v>-1.1228205605734376</c:v>
                </c:pt>
                <c:pt idx="153">
                  <c:v>-1.1094746178433488</c:v>
                </c:pt>
                <c:pt idx="154">
                  <c:v>-1.0962798911366123</c:v>
                </c:pt>
                <c:pt idx="155">
                  <c:v>-1.0832350537157787</c:v>
                </c:pt>
                <c:pt idx="156">
                  <c:v>-1.0703387700523053</c:v>
                </c:pt>
                <c:pt idx="157">
                  <c:v>-1.0575896971483627</c:v>
                </c:pt>
                <c:pt idx="158">
                  <c:v>-1.044986485783614</c:v>
                </c:pt>
                <c:pt idx="159">
                  <c:v>-1.0325277816907419</c:v>
                </c:pt>
                <c:pt idx="160">
                  <c:v>-1.0202122266632856</c:v>
                </c:pt>
                <c:pt idx="161">
                  <c:v>-1.0080384595992173</c:v>
                </c:pt>
                <c:pt idx="162">
                  <c:v>-0.9960051174834782</c:v>
                </c:pt>
                <c:pt idx="163">
                  <c:v>-0.98411083631256235</c:v>
                </c:pt>
                <c:pt idx="164">
                  <c:v>-0.97235425196408387</c:v>
                </c:pt>
                <c:pt idx="165">
                  <c:v>-0.96073400101410578</c:v>
                </c:pt>
                <c:pt idx="166">
                  <c:v>-0.94924872150489226</c:v>
                </c:pt>
                <c:pt idx="167">
                  <c:v>-0.93789705366559595</c:v>
                </c:pt>
                <c:pt idx="168">
                  <c:v>-0.92667764058828739</c:v>
                </c:pt>
                <c:pt idx="169">
                  <c:v>-0.9155891288616036</c:v>
                </c:pt>
                <c:pt idx="170">
                  <c:v>-0.90463016916418149</c:v>
                </c:pt>
                <c:pt idx="171">
                  <c:v>-0.89379941681994723</c:v>
                </c:pt>
                <c:pt idx="172">
                  <c:v>-0.88309553231722071</c:v>
                </c:pt>
                <c:pt idx="173">
                  <c:v>-0.87251718179349047</c:v>
                </c:pt>
                <c:pt idx="174">
                  <c:v>-0.86206303748765267</c:v>
                </c:pt>
                <c:pt idx="175">
                  <c:v>-0.85173177816138412</c:v>
                </c:pt>
                <c:pt idx="176">
                  <c:v>-0.84152208949125695</c:v>
                </c:pt>
                <c:pt idx="177">
                  <c:v>-0.83143266443313169</c:v>
                </c:pt>
                <c:pt idx="178">
                  <c:v>-0.8214622035602589</c:v>
                </c:pt>
                <c:pt idx="179">
                  <c:v>-0.81160941537648468</c:v>
                </c:pt>
                <c:pt idx="180">
                  <c:v>-0.80187301660586541</c:v>
                </c:pt>
                <c:pt idx="181">
                  <c:v>-0.79225173245993141</c:v>
                </c:pt>
                <c:pt idx="182">
                  <c:v>-0.78274429688379443</c:v>
                </c:pt>
                <c:pt idx="183">
                  <c:v>-0.77334945278221834</c:v>
                </c:pt>
                <c:pt idx="184">
                  <c:v>-0.76406595222672546</c:v>
                </c:pt>
                <c:pt idx="185">
                  <c:v>-0.7548925566447533</c:v>
                </c:pt>
                <c:pt idx="186">
                  <c:v>-0.7458280369918322</c:v>
                </c:pt>
                <c:pt idx="187">
                  <c:v>-0.73687117390770107</c:v>
                </c:pt>
                <c:pt idx="188">
                  <c:v>-0.72802075785723652</c:v>
                </c:pt>
                <c:pt idx="189">
                  <c:v>-0.7192755892570134</c:v>
                </c:pt>
                <c:pt idx="190">
                  <c:v>-0.71063447858831397</c:v>
                </c:pt>
                <c:pt idx="191">
                  <c:v>-0.70209624649729507</c:v>
                </c:pt>
                <c:pt idx="192">
                  <c:v>-0.69365972388306252</c:v>
                </c:pt>
                <c:pt idx="193">
                  <c:v>-0.68532375197430329</c:v>
                </c:pt>
                <c:pt idx="194">
                  <c:v>-0.67708718239513188</c:v>
                </c:pt>
                <c:pt idx="195">
                  <c:v>-0.66894887722075747</c:v>
                </c:pt>
                <c:pt idx="196">
                  <c:v>-0.66090770902354934</c:v>
                </c:pt>
                <c:pt idx="197">
                  <c:v>-0.65296256091004967</c:v>
                </c:pt>
                <c:pt idx="198">
                  <c:v>-0.64511232654947137</c:v>
                </c:pt>
                <c:pt idx="199">
                  <c:v>-0.63735591019415105</c:v>
                </c:pt>
                <c:pt idx="200">
                  <c:v>-0.62969222669245573</c:v>
                </c:pt>
                <c:pt idx="201">
                  <c:v>-0.62212020149457159</c:v>
                </c:pt>
                <c:pt idx="202">
                  <c:v>-0.61463877065161221</c:v>
                </c:pt>
                <c:pt idx="203">
                  <c:v>-0.60724688080844036</c:v>
                </c:pt>
                <c:pt idx="204">
                  <c:v>-0.59994348919059415</c:v>
                </c:pt>
                <c:pt idx="205">
                  <c:v>-0.59272756358567591</c:v>
                </c:pt>
                <c:pt idx="206">
                  <c:v>-0.58559808231954957</c:v>
                </c:pt>
                <c:pt idx="207">
                  <c:v>-0.57855403422767493</c:v>
                </c:pt>
                <c:pt idx="208">
                  <c:v>-0.57159441862189031</c:v>
                </c:pt>
                <c:pt idx="209">
                  <c:v>-0.5647182452529349</c:v>
                </c:pt>
                <c:pt idx="210">
                  <c:v>-0.55792453426899113</c:v>
                </c:pt>
                <c:pt idx="211">
                  <c:v>-0.55121231617051447</c:v>
                </c:pt>
                <c:pt idx="212">
                  <c:v>-0.54458063176159932</c:v>
                </c:pt>
                <c:pt idx="213">
                  <c:v>-0.53802853209811996</c:v>
                </c:pt>
                <c:pt idx="214">
                  <c:v>-0.53155507843287142</c:v>
                </c:pt>
                <c:pt idx="215">
                  <c:v>-0.52515934215792415</c:v>
                </c:pt>
                <c:pt idx="216">
                  <c:v>-0.5188404047444003</c:v>
                </c:pt>
                <c:pt idx="217">
                  <c:v>-0.51259735767985526</c:v>
                </c:pt>
                <c:pt idx="218">
                  <c:v>-0.5064293024034473</c:v>
                </c:pt>
                <c:pt idx="219">
                  <c:v>-0.50033535023908271</c:v>
                </c:pt>
                <c:pt idx="220">
                  <c:v>-0.49431462232667339</c:v>
                </c:pt>
                <c:pt idx="221">
                  <c:v>-0.48836624955168573</c:v>
                </c:pt>
                <c:pt idx="222">
                  <c:v>-0.48248937247311258</c:v>
                </c:pt>
                <c:pt idx="223">
                  <c:v>-0.47668314125000827</c:v>
                </c:pt>
                <c:pt idx="224">
                  <c:v>-0.4709467155667304</c:v>
                </c:pt>
                <c:pt idx="225">
                  <c:v>-0.46527926455698643</c:v>
                </c:pt>
                <c:pt idx="226">
                  <c:v>-0.45967996672683215</c:v>
                </c:pt>
                <c:pt idx="227">
                  <c:v>-0.45414800987670606</c:v>
                </c:pt>
                <c:pt idx="228">
                  <c:v>-0.44868259102262453</c:v>
                </c:pt>
                <c:pt idx="229">
                  <c:v>-0.44328291631662203</c:v>
                </c:pt>
                <c:pt idx="230">
                  <c:v>-0.4379482009665393</c:v>
                </c:pt>
                <c:pt idx="231">
                  <c:v>-0.43267766915523731</c:v>
                </c:pt>
                <c:pt idx="232">
                  <c:v>-0.42747055395933686</c:v>
                </c:pt>
                <c:pt idx="233">
                  <c:v>-0.42232609726753734</c:v>
                </c:pt>
                <c:pt idx="234">
                  <c:v>-0.41724354969861549</c:v>
                </c:pt>
                <c:pt idx="235">
                  <c:v>-0.41222217051915011</c:v>
                </c:pt>
                <c:pt idx="236">
                  <c:v>-0.40726122756105593</c:v>
                </c:pt>
                <c:pt idx="237">
                  <c:v>-0.40235999713897691</c:v>
                </c:pt>
                <c:pt idx="238">
                  <c:v>-0.39751776396760408</c:v>
                </c:pt>
                <c:pt idx="239">
                  <c:v>-0.39273382107896349</c:v>
                </c:pt>
                <c:pt idx="240">
                  <c:v>-0.38800746973974232</c:v>
                </c:pt>
                <c:pt idx="241">
                  <c:v>-0.38333801936867801</c:v>
                </c:pt>
                <c:pt idx="242">
                  <c:v>-0.37872478745407728</c:v>
                </c:pt>
                <c:pt idx="243">
                  <c:v>-0.37416709947149435</c:v>
                </c:pt>
                <c:pt idx="244">
                  <c:v>-0.36966428880161062</c:v>
                </c:pt>
                <c:pt idx="245">
                  <c:v>-0.36521569664836112</c:v>
                </c:pt>
                <c:pt idx="246">
                  <c:v>-0.36082067195732637</c:v>
                </c:pt>
                <c:pt idx="247">
                  <c:v>-0.35647857133443961</c:v>
                </c:pt>
                <c:pt idx="248">
                  <c:v>-0.35218875896502699</c:v>
                </c:pt>
                <c:pt idx="249">
                  <c:v>-0.34795060653321647</c:v>
                </c:pt>
                <c:pt idx="250">
                  <c:v>-0.34376349314173749</c:v>
                </c:pt>
                <c:pt idx="251">
                  <c:v>-0.33962680523214134</c:v>
                </c:pt>
                <c:pt idx="252">
                  <c:v>-0.33553993650545394</c:v>
                </c:pt>
                <c:pt idx="253">
                  <c:v>-0.3315022878433006</c:v>
                </c:pt>
                <c:pt idx="254">
                  <c:v>-0.32751326722950075</c:v>
                </c:pt>
                <c:pt idx="255">
                  <c:v>-0.32357228967217055</c:v>
                </c:pt>
                <c:pt idx="256">
                  <c:v>-0.31967877712633241</c:v>
                </c:pt>
                <c:pt idx="257">
                  <c:v>-0.31583215841706602</c:v>
                </c:pt>
                <c:pt idx="258">
                  <c:v>-0.3120318691631942</c:v>
                </c:pt>
                <c:pt idx="259">
                  <c:v>-0.30827735170153253</c:v>
                </c:pt>
                <c:pt idx="260">
                  <c:v>-0.3045680550117158</c:v>
                </c:pt>
                <c:pt idx="261">
                  <c:v>-0.30090343464158087</c:v>
                </c:pt>
                <c:pt idx="262">
                  <c:v>-0.29728295263317434</c:v>
                </c:pt>
                <c:pt idx="263">
                  <c:v>-0.29370607744933241</c:v>
                </c:pt>
                <c:pt idx="264">
                  <c:v>-0.29017228390088662</c:v>
                </c:pt>
                <c:pt idx="265">
                  <c:v>-0.28668105307446129</c:v>
                </c:pt>
                <c:pt idx="266">
                  <c:v>-0.28323187226092061</c:v>
                </c:pt>
                <c:pt idx="267">
                  <c:v>-0.27982423488441788</c:v>
                </c:pt>
                <c:pt idx="268">
                  <c:v>-0.27645764043209581</c:v>
                </c:pt>
                <c:pt idx="269">
                  <c:v>-0.27313159438439422</c:v>
                </c:pt>
                <c:pt idx="270">
                  <c:v>-0.26984560814603042</c:v>
                </c:pt>
                <c:pt idx="271">
                  <c:v>-0.26659919897759493</c:v>
                </c:pt>
                <c:pt idx="272">
                  <c:v>-0.26339188992780843</c:v>
                </c:pt>
                <c:pt idx="273">
                  <c:v>-0.26022320976640423</c:v>
                </c:pt>
                <c:pt idx="274">
                  <c:v>-0.25709269291768205</c:v>
                </c:pt>
                <c:pt idx="275">
                  <c:v>-0.25399987939469049</c:v>
                </c:pt>
                <c:pt idx="276">
                  <c:v>-0.25094431473407353</c:v>
                </c:pt>
                <c:pt idx="277">
                  <c:v>-0.24792554993153981</c:v>
                </c:pt>
                <c:pt idx="278">
                  <c:v>-0.24494314137801457</c:v>
                </c:pt>
                <c:pt idx="279">
                  <c:v>-0.24199665079640834</c:v>
                </c:pt>
                <c:pt idx="280">
                  <c:v>-0.23908564517905234</c:v>
                </c:pt>
                <c:pt idx="281">
                  <c:v>-0.23620969672575587</c:v>
                </c:pt>
                <c:pt idx="282">
                  <c:v>-0.23336838278253233</c:v>
                </c:pt>
                <c:pt idx="283">
                  <c:v>-0.23056128578094981</c:v>
                </c:pt>
                <c:pt idx="284">
                  <c:v>-0.22778799317811688</c:v>
                </c:pt>
                <c:pt idx="285">
                  <c:v>-0.22504809739731724</c:v>
                </c:pt>
                <c:pt idx="286">
                  <c:v>-0.22234119576926065</c:v>
                </c:pt>
                <c:pt idx="287">
                  <c:v>-0.21966689047398638</c:v>
                </c:pt>
                <c:pt idx="288">
                  <c:v>-0.21702478848336784</c:v>
                </c:pt>
                <c:pt idx="289">
                  <c:v>-0.21441450150425742</c:v>
                </c:pt>
                <c:pt idx="290">
                  <c:v>-0.21183564592224038</c:v>
                </c:pt>
                <c:pt idx="291">
                  <c:v>-0.20928784274602097</c:v>
                </c:pt>
                <c:pt idx="292">
                  <c:v>-0.2067707175523979</c:v>
                </c:pt>
                <c:pt idx="293">
                  <c:v>-0.20428390043186531</c:v>
                </c:pt>
                <c:pt idx="294">
                  <c:v>-0.20182702593480567</c:v>
                </c:pt>
                <c:pt idx="295">
                  <c:v>-0.19939973301829955</c:v>
                </c:pt>
                <c:pt idx="296">
                  <c:v>-0.19700166499350646</c:v>
                </c:pt>
                <c:pt idx="297">
                  <c:v>-0.194632469473657</c:v>
                </c:pt>
                <c:pt idx="298">
                  <c:v>-0.19229179832261589</c:v>
                </c:pt>
                <c:pt idx="299">
                  <c:v>-0.18997930760404486</c:v>
                </c:pt>
                <c:pt idx="300">
                  <c:v>-0.18769465753112077</c:v>
                </c:pt>
                <c:pt idx="301">
                  <c:v>-0.18543751241684284</c:v>
                </c:pt>
                <c:pt idx="302">
                  <c:v>-0.183207540624893</c:v>
                </c:pt>
                <c:pt idx="303">
                  <c:v>-0.18100441452107832</c:v>
                </c:pt>
                <c:pt idx="304">
                  <c:v>-0.17882781042530876</c:v>
                </c:pt>
                <c:pt idx="305">
                  <c:v>-0.17667740856414102</c:v>
                </c:pt>
                <c:pt idx="306">
                  <c:v>-0.17455289302386257</c:v>
                </c:pt>
                <c:pt idx="307">
                  <c:v>-0.17245395170413094</c:v>
                </c:pt>
                <c:pt idx="308">
                  <c:v>-0.17038027627213168</c:v>
                </c:pt>
                <c:pt idx="309">
                  <c:v>-0.16833156211728209</c:v>
                </c:pt>
                <c:pt idx="310">
                  <c:v>-0.16630750830645891</c:v>
                </c:pt>
                <c:pt idx="311">
                  <c:v>-0.16430781753974683</c:v>
                </c:pt>
                <c:pt idx="312">
                  <c:v>-0.16233219610670391</c:v>
                </c:pt>
                <c:pt idx="313">
                  <c:v>-0.16038035384314148</c:v>
                </c:pt>
                <c:pt idx="314">
                  <c:v>-0.15845200408840757</c:v>
                </c:pt>
                <c:pt idx="315">
                  <c:v>-0.15654686364317497</c:v>
                </c:pt>
                <c:pt idx="316">
                  <c:v>-0.15466465272772287</c:v>
                </c:pt>
                <c:pt idx="317">
                  <c:v>-0.15280509494071409</c:v>
                </c:pt>
                <c:pt idx="318">
                  <c:v>-0.1509679172184539</c:v>
                </c:pt>
                <c:pt idx="319">
                  <c:v>-0.14915284979463367</c:v>
                </c:pt>
                <c:pt idx="320">
                  <c:v>-0.14735962616055034</c:v>
                </c:pt>
                <c:pt idx="321">
                  <c:v>-0.14558798302579598</c:v>
                </c:pt>
                <c:pt idx="322">
                  <c:v>-0.143837660279414</c:v>
                </c:pt>
                <c:pt idx="323">
                  <c:v>-0.14210840095151756</c:v>
                </c:pt>
                <c:pt idx="324">
                  <c:v>-0.14039995117536347</c:v>
                </c:pt>
                <c:pt idx="325">
                  <c:v>-0.13871206014987678</c:v>
                </c:pt>
                <c:pt idx="326">
                  <c:v>-0.13704448010262385</c:v>
                </c:pt>
                <c:pt idx="327">
                  <c:v>-0.13539696625322509</c:v>
                </c:pt>
                <c:pt idx="328">
                  <c:v>-0.13376927677720438</c:v>
                </c:pt>
                <c:pt idx="329">
                  <c:v>-0.13216117277027234</c:v>
                </c:pt>
                <c:pt idx="330">
                  <c:v>-0.13057241821303467</c:v>
                </c:pt>
                <c:pt idx="331">
                  <c:v>-0.12900277993612291</c:v>
                </c:pt>
                <c:pt idx="332">
                  <c:v>-0.12745202758574384</c:v>
                </c:pt>
                <c:pt idx="333">
                  <c:v>-0.12591993358964199</c:v>
                </c:pt>
                <c:pt idx="334">
                  <c:v>-0.12440627312346811</c:v>
                </c:pt>
                <c:pt idx="335">
                  <c:v>-0.12291082407755323</c:v>
                </c:pt>
                <c:pt idx="336">
                  <c:v>-0.12143336702408182</c:v>
                </c:pt>
                <c:pt idx="337">
                  <c:v>-0.11997368518465842</c:v>
                </c:pt>
                <c:pt idx="338">
                  <c:v>-0.11853156439826404</c:v>
                </c:pt>
                <c:pt idx="339">
                  <c:v>-0.11710679308959876</c:v>
                </c:pt>
                <c:pt idx="340">
                  <c:v>-0.11569916223780637</c:v>
                </c:pt>
                <c:pt idx="341">
                  <c:v>-0.11430846534557242</c:v>
                </c:pt>
                <c:pt idx="342">
                  <c:v>-0.11293449840859811</c:v>
                </c:pt>
                <c:pt idx="343">
                  <c:v>-0.11157705988543942</c:v>
                </c:pt>
                <c:pt idx="344">
                  <c:v>-0.11023595066771215</c:v>
                </c:pt>
                <c:pt idx="345">
                  <c:v>-0.10891097405065417</c:v>
                </c:pt>
                <c:pt idx="346">
                  <c:v>-0.10760193570404548</c:v>
                </c:pt>
                <c:pt idx="347">
                  <c:v>-0.1063086436434762</c:v>
                </c:pt>
                <c:pt idx="348">
                  <c:v>-0.10503090820196441</c:v>
                </c:pt>
                <c:pt idx="349">
                  <c:v>-0.10376854200191549</c:v>
                </c:pt>
                <c:pt idx="350">
                  <c:v>-0.10252135992742056</c:v>
                </c:pt>
                <c:pt idx="351">
                  <c:v>-0.10128917909688918</c:v>
                </c:pt>
                <c:pt idx="352">
                  <c:v>-0.10007181883601454</c:v>
                </c:pt>
                <c:pt idx="353">
                  <c:v>-9.886910065106401E-2</c:v>
                </c:pt>
                <c:pt idx="354">
                  <c:v>-9.7680848202493203E-2</c:v>
                </c:pt>
                <c:pt idx="355">
                  <c:v>-9.6506887278879835E-2</c:v>
                </c:pt>
                <c:pt idx="356">
                  <c:v>-9.534704577117363E-2</c:v>
                </c:pt>
                <c:pt idx="357">
                  <c:v>-9.4201153647255398E-2</c:v>
                </c:pt>
                <c:pt idx="358">
                  <c:v>-9.3069042926807413E-2</c:v>
                </c:pt>
                <c:pt idx="359">
                  <c:v>-9.1950547656485457E-2</c:v>
                </c:pt>
                <c:pt idx="360">
                  <c:v>-9.0845503885393877E-2</c:v>
                </c:pt>
                <c:pt idx="361">
                  <c:v>-8.9753749640855307E-2</c:v>
                </c:pt>
                <c:pt idx="362">
                  <c:v>-8.8675124904476779E-2</c:v>
                </c:pt>
                <c:pt idx="363">
                  <c:v>-8.760947158850281E-2</c:v>
                </c:pt>
                <c:pt idx="364">
                  <c:v>-8.6556633512457654E-2</c:v>
                </c:pt>
                <c:pt idx="365">
                  <c:v>-8.551645638006948E-2</c:v>
                </c:pt>
                <c:pt idx="366">
                  <c:v>-8.4488787756474407E-2</c:v>
                </c:pt>
                <c:pt idx="367">
                  <c:v>-8.3473477045696867E-2</c:v>
                </c:pt>
                <c:pt idx="368">
                  <c:v>-8.2470375468403079E-2</c:v>
                </c:pt>
                <c:pt idx="369">
                  <c:v>-8.147933603992516E-2</c:v>
                </c:pt>
                <c:pt idx="370">
                  <c:v>-8.0500213548549623E-2</c:v>
                </c:pt>
                <c:pt idx="371">
                  <c:v>-7.953286453407174E-2</c:v>
                </c:pt>
                <c:pt idx="372">
                  <c:v>-7.8577147266607861E-2</c:v>
                </c:pt>
                <c:pt idx="373">
                  <c:v>-7.7632921725666382E-2</c:v>
                </c:pt>
                <c:pt idx="374">
                  <c:v>-7.6700049579471102E-2</c:v>
                </c:pt>
                <c:pt idx="375">
                  <c:v>-7.5778394164537327E-2</c:v>
                </c:pt>
                <c:pt idx="376">
                  <c:v>-7.4867820465493271E-2</c:v>
                </c:pt>
                <c:pt idx="377">
                  <c:v>-7.3968195095148306E-2</c:v>
                </c:pt>
                <c:pt idx="378">
                  <c:v>-7.3079386274802302E-2</c:v>
                </c:pt>
                <c:pt idx="379">
                  <c:v>-7.2201263814793928E-2</c:v>
                </c:pt>
                <c:pt idx="380">
                  <c:v>-7.1333699095284309E-2</c:v>
                </c:pt>
                <c:pt idx="381">
                  <c:v>-7.0476565047275147E-2</c:v>
                </c:pt>
                <c:pt idx="382">
                  <c:v>-6.9629736133856174E-2</c:v>
                </c:pt>
                <c:pt idx="383">
                  <c:v>-6.8793088331680061E-2</c:v>
                </c:pt>
                <c:pt idx="384">
                  <c:v>-6.7966499112662837E-2</c:v>
                </c:pt>
                <c:pt idx="385">
                  <c:v>-6.7149847425906184E-2</c:v>
                </c:pt>
                <c:pt idx="386">
                  <c:v>-6.6343013679837887E-2</c:v>
                </c:pt>
                <c:pt idx="387">
                  <c:v>-6.5545879724570835E-2</c:v>
                </c:pt>
                <c:pt idx="388">
                  <c:v>-6.4758328834474715E-2</c:v>
                </c:pt>
                <c:pt idx="389">
                  <c:v>-6.3980245690959725E-2</c:v>
                </c:pt>
                <c:pt idx="390">
                  <c:v>-6.3211516365468762E-2</c:v>
                </c:pt>
                <c:pt idx="391">
                  <c:v>-6.2452028302676724E-2</c:v>
                </c:pt>
                <c:pt idx="392">
                  <c:v>-6.1701670303892897E-2</c:v>
                </c:pt>
                <c:pt idx="393">
                  <c:v>-6.0960332510664628E-2</c:v>
                </c:pt>
                <c:pt idx="394">
                  <c:v>-6.0227906388580686E-2</c:v>
                </c:pt>
                <c:pt idx="395">
                  <c:v>-5.9504284711270679E-2</c:v>
                </c:pt>
                <c:pt idx="396">
                  <c:v>-5.8789361544598087E-2</c:v>
                </c:pt>
                <c:pt idx="397">
                  <c:v>-5.8083032231045745E-2</c:v>
                </c:pt>
                <c:pt idx="398">
                  <c:v>-5.738519337429096E-2</c:v>
                </c:pt>
                <c:pt idx="399">
                  <c:v>-5.6695742823966326E-2</c:v>
                </c:pt>
                <c:pt idx="400">
                  <c:v>-5.6014579660607015E-2</c:v>
                </c:pt>
                <c:pt idx="401">
                  <c:v>-5.5341604180779568E-2</c:v>
                </c:pt>
                <c:pt idx="402">
                  <c:v>-5.4676717882391694E-2</c:v>
                </c:pt>
                <c:pt idx="403">
                  <c:v>-5.4019823450179423E-2</c:v>
                </c:pt>
                <c:pt idx="404">
                  <c:v>-5.3370824741371344E-2</c:v>
                </c:pt>
                <c:pt idx="405">
                  <c:v>-5.2729626771525671E-2</c:v>
                </c:pt>
                <c:pt idx="406">
                  <c:v>-5.2096135700539434E-2</c:v>
                </c:pt>
                <c:pt idx="407">
                  <c:v>-5.1470258818827747E-2</c:v>
                </c:pt>
                <c:pt idx="408">
                  <c:v>-5.0851904533669938E-2</c:v>
                </c:pt>
                <c:pt idx="409">
                  <c:v>-5.0240982355721324E-2</c:v>
                </c:pt>
                <c:pt idx="410">
                  <c:v>-4.9637402885689061E-2</c:v>
                </c:pt>
                <c:pt idx="411">
                  <c:v>-4.9041077801169092E-2</c:v>
                </c:pt>
                <c:pt idx="412">
                  <c:v>-4.845191984364243E-2</c:v>
                </c:pt>
                <c:pt idx="413">
                  <c:v>-4.7869842805629483E-2</c:v>
                </c:pt>
                <c:pt idx="414">
                  <c:v>-4.7294761518000127E-2</c:v>
                </c:pt>
                <c:pt idx="415">
                  <c:v>-4.6726591837437229E-2</c:v>
                </c:pt>
                <c:pt idx="416">
                  <c:v>-4.616525063405201E-2</c:v>
                </c:pt>
                <c:pt idx="417">
                  <c:v>-4.5610655779150036E-2</c:v>
                </c:pt>
                <c:pt idx="418">
                  <c:v>-4.5062726133145221E-2</c:v>
                </c:pt>
                <c:pt idx="419">
                  <c:v>-4.4521381533619682E-2</c:v>
                </c:pt>
                <c:pt idx="420">
                  <c:v>-4.3986542783529439E-2</c:v>
                </c:pt>
                <c:pt idx="421">
                  <c:v>-4.3458131639551832E-2</c:v>
                </c:pt>
                <c:pt idx="422">
                  <c:v>-4.2936070800574849E-2</c:v>
                </c:pt>
                <c:pt idx="423">
                  <c:v>-4.2420283896325586E-2</c:v>
                </c:pt>
                <c:pt idx="424">
                  <c:v>-4.1910695476136656E-2</c:v>
                </c:pt>
                <c:pt idx="425">
                  <c:v>-4.1407230997848272E-2</c:v>
                </c:pt>
                <c:pt idx="426">
                  <c:v>-4.0909816816845093E-2</c:v>
                </c:pt>
                <c:pt idx="427">
                  <c:v>-4.0418380175226101E-2</c:v>
                </c:pt>
                <c:pt idx="428">
                  <c:v>-3.9932849191104701E-2</c:v>
                </c:pt>
                <c:pt idx="429">
                  <c:v>-3.945315284803922E-2</c:v>
                </c:pt>
                <c:pt idx="430">
                  <c:v>-3.8979220984591341E-2</c:v>
                </c:pt>
                <c:pt idx="431">
                  <c:v>-3.8510984284010542E-2</c:v>
                </c:pt>
                <c:pt idx="432">
                  <c:v>-3.8048374264043457E-2</c:v>
                </c:pt>
                <c:pt idx="433">
                  <c:v>-3.7591323266867122E-2</c:v>
                </c:pt>
                <c:pt idx="434">
                  <c:v>-3.7139764449143665E-2</c:v>
                </c:pt>
                <c:pt idx="435">
                  <c:v>-3.669363177219518E-2</c:v>
                </c:pt>
                <c:pt idx="436">
                  <c:v>-3.6252859992298228E-2</c:v>
                </c:pt>
                <c:pt idx="437">
                  <c:v>-3.5817384651095033E-2</c:v>
                </c:pt>
                <c:pt idx="438">
                  <c:v>-3.5387142066121272E-2</c:v>
                </c:pt>
                <c:pt idx="439">
                  <c:v>-3.4962069321448047E-2</c:v>
                </c:pt>
                <c:pt idx="440">
                  <c:v>-3.454210425843781E-2</c:v>
                </c:pt>
                <c:pt idx="441">
                  <c:v>-3.4127185466611087E-2</c:v>
                </c:pt>
                <c:pt idx="442">
                  <c:v>-3.3717252274624625E-2</c:v>
                </c:pt>
                <c:pt idx="443">
                  <c:v>-3.331224474135841E-2</c:v>
                </c:pt>
                <c:pt idx="444">
                  <c:v>-3.2912103647110245E-2</c:v>
                </c:pt>
                <c:pt idx="445">
                  <c:v>-3.2516770484897164E-2</c:v>
                </c:pt>
                <c:pt idx="446">
                  <c:v>-3.2126187451861951E-2</c:v>
                </c:pt>
                <c:pt idx="447">
                  <c:v>-3.1740297440783716E-2</c:v>
                </c:pt>
                <c:pt idx="448">
                  <c:v>-3.1359044031690701E-2</c:v>
                </c:pt>
                <c:pt idx="449">
                  <c:v>-3.0982371483575341E-2</c:v>
                </c:pt>
                <c:pt idx="450">
                  <c:v>-3.0610224726208664E-2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C-4A4A-B947-4F7BFFF967D8}"/>
            </c:ext>
          </c:extLst>
        </c:ser>
        <c:ser>
          <c:idx val="2"/>
          <c:order val="2"/>
          <c:tx>
            <c:strRef>
              <c:f>fit_2NN_FCC!$M$18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fit_2NN_FCC!$G$19:$G$469</c:f>
              <c:numCache>
                <c:formatCode>General</c:formatCode>
                <c:ptCount val="451"/>
                <c:pt idx="0">
                  <c:v>2.0233851707271882</c:v>
                </c:pt>
                <c:pt idx="1">
                  <c:v>2.0343576186014261</c:v>
                </c:pt>
                <c:pt idx="2">
                  <c:v>2.045330066475664</c:v>
                </c:pt>
                <c:pt idx="3">
                  <c:v>2.0563025143499019</c:v>
                </c:pt>
                <c:pt idx="4">
                  <c:v>2.0672749622241398</c:v>
                </c:pt>
                <c:pt idx="5">
                  <c:v>2.0782474100983777</c:v>
                </c:pt>
                <c:pt idx="6">
                  <c:v>2.0892198579726156</c:v>
                </c:pt>
                <c:pt idx="7">
                  <c:v>2.1001923058468535</c:v>
                </c:pt>
                <c:pt idx="8">
                  <c:v>2.1111647537210914</c:v>
                </c:pt>
                <c:pt idx="9">
                  <c:v>2.1221372015953293</c:v>
                </c:pt>
                <c:pt idx="10">
                  <c:v>2.1331096494695672</c:v>
                </c:pt>
                <c:pt idx="11">
                  <c:v>2.1440820973438051</c:v>
                </c:pt>
                <c:pt idx="12">
                  <c:v>2.155054545218043</c:v>
                </c:pt>
                <c:pt idx="13">
                  <c:v>2.1660269930922809</c:v>
                </c:pt>
                <c:pt idx="14">
                  <c:v>2.1769994409665188</c:v>
                </c:pt>
                <c:pt idx="15">
                  <c:v>2.1879718888407567</c:v>
                </c:pt>
                <c:pt idx="16">
                  <c:v>2.1989443367149946</c:v>
                </c:pt>
                <c:pt idx="17">
                  <c:v>2.2099167845892325</c:v>
                </c:pt>
                <c:pt idx="18">
                  <c:v>2.2208892324634704</c:v>
                </c:pt>
                <c:pt idx="19">
                  <c:v>2.2318616803377083</c:v>
                </c:pt>
                <c:pt idx="20">
                  <c:v>2.2428341282119462</c:v>
                </c:pt>
                <c:pt idx="21">
                  <c:v>2.2538065760861841</c:v>
                </c:pt>
                <c:pt idx="22">
                  <c:v>2.264779023960422</c:v>
                </c:pt>
                <c:pt idx="23">
                  <c:v>2.2757514718346599</c:v>
                </c:pt>
                <c:pt idx="24">
                  <c:v>2.2867239197088978</c:v>
                </c:pt>
                <c:pt idx="25">
                  <c:v>2.2976963675831357</c:v>
                </c:pt>
                <c:pt idx="26">
                  <c:v>2.3086688154573736</c:v>
                </c:pt>
                <c:pt idx="27">
                  <c:v>2.3196412633316115</c:v>
                </c:pt>
                <c:pt idx="28">
                  <c:v>2.3306137112058494</c:v>
                </c:pt>
                <c:pt idx="29">
                  <c:v>2.3415861590800877</c:v>
                </c:pt>
                <c:pt idx="30">
                  <c:v>2.3525586069543256</c:v>
                </c:pt>
                <c:pt idx="31">
                  <c:v>2.3635310548285635</c:v>
                </c:pt>
                <c:pt idx="32">
                  <c:v>2.3745035027028014</c:v>
                </c:pt>
                <c:pt idx="33">
                  <c:v>2.3854759505770393</c:v>
                </c:pt>
                <c:pt idx="34">
                  <c:v>2.3964483984512772</c:v>
                </c:pt>
                <c:pt idx="35">
                  <c:v>2.4074208463255151</c:v>
                </c:pt>
                <c:pt idx="36">
                  <c:v>2.418393294199753</c:v>
                </c:pt>
                <c:pt idx="37">
                  <c:v>2.4293657420739909</c:v>
                </c:pt>
                <c:pt idx="38">
                  <c:v>2.4403381899482288</c:v>
                </c:pt>
                <c:pt idx="39">
                  <c:v>2.4513106378224667</c:v>
                </c:pt>
                <c:pt idx="40">
                  <c:v>2.4622830856967046</c:v>
                </c:pt>
                <c:pt idx="41">
                  <c:v>2.4732555335709425</c:v>
                </c:pt>
                <c:pt idx="42">
                  <c:v>2.4842279814451804</c:v>
                </c:pt>
                <c:pt idx="43">
                  <c:v>2.4952004293194188</c:v>
                </c:pt>
                <c:pt idx="44">
                  <c:v>2.5061728771936562</c:v>
                </c:pt>
                <c:pt idx="45">
                  <c:v>2.5171453250678946</c:v>
                </c:pt>
                <c:pt idx="46">
                  <c:v>2.528117772942132</c:v>
                </c:pt>
                <c:pt idx="47">
                  <c:v>2.5390902208163699</c:v>
                </c:pt>
                <c:pt idx="48">
                  <c:v>2.5500626686906078</c:v>
                </c:pt>
                <c:pt idx="49">
                  <c:v>2.5610351165648457</c:v>
                </c:pt>
                <c:pt idx="50">
                  <c:v>2.5720075644390832</c:v>
                </c:pt>
                <c:pt idx="51">
                  <c:v>2.5829800123133211</c:v>
                </c:pt>
                <c:pt idx="52">
                  <c:v>2.5939524601875585</c:v>
                </c:pt>
                <c:pt idx="53">
                  <c:v>2.6049249080617969</c:v>
                </c:pt>
                <c:pt idx="54">
                  <c:v>2.6158973559360348</c:v>
                </c:pt>
                <c:pt idx="55">
                  <c:v>2.6268698038102727</c:v>
                </c:pt>
                <c:pt idx="56">
                  <c:v>2.6378422516845101</c:v>
                </c:pt>
                <c:pt idx="57">
                  <c:v>2.6488146995587485</c:v>
                </c:pt>
                <c:pt idx="58">
                  <c:v>2.6597871474329864</c:v>
                </c:pt>
                <c:pt idx="59">
                  <c:v>2.6707595953072243</c:v>
                </c:pt>
                <c:pt idx="60">
                  <c:v>2.6817320431814622</c:v>
                </c:pt>
                <c:pt idx="61">
                  <c:v>2.6927044910557001</c:v>
                </c:pt>
                <c:pt idx="62">
                  <c:v>2.703676938929938</c:v>
                </c:pt>
                <c:pt idx="63">
                  <c:v>2.7146493868041759</c:v>
                </c:pt>
                <c:pt idx="64">
                  <c:v>2.7256218346784138</c:v>
                </c:pt>
                <c:pt idx="65">
                  <c:v>2.7365942825526521</c:v>
                </c:pt>
                <c:pt idx="66">
                  <c:v>2.7475667304268896</c:v>
                </c:pt>
                <c:pt idx="67">
                  <c:v>2.7585391783011275</c:v>
                </c:pt>
                <c:pt idx="68">
                  <c:v>2.7695116261753654</c:v>
                </c:pt>
                <c:pt idx="69">
                  <c:v>2.7804840740496037</c:v>
                </c:pt>
                <c:pt idx="70">
                  <c:v>2.7914565219238412</c:v>
                </c:pt>
                <c:pt idx="71">
                  <c:v>2.8024289697980791</c:v>
                </c:pt>
                <c:pt idx="72">
                  <c:v>2.813401417672317</c:v>
                </c:pt>
                <c:pt idx="73">
                  <c:v>2.8243738655465545</c:v>
                </c:pt>
                <c:pt idx="74">
                  <c:v>2.8353463134207928</c:v>
                </c:pt>
                <c:pt idx="75">
                  <c:v>2.8463187612950307</c:v>
                </c:pt>
                <c:pt idx="76">
                  <c:v>2.8572912091692686</c:v>
                </c:pt>
                <c:pt idx="77">
                  <c:v>2.8682636570435061</c:v>
                </c:pt>
                <c:pt idx="78">
                  <c:v>2.8792361049177444</c:v>
                </c:pt>
                <c:pt idx="79">
                  <c:v>2.8902085527919823</c:v>
                </c:pt>
                <c:pt idx="80">
                  <c:v>2.9011810006662202</c:v>
                </c:pt>
                <c:pt idx="81">
                  <c:v>2.9121534485404581</c:v>
                </c:pt>
                <c:pt idx="82">
                  <c:v>2.923125896414696</c:v>
                </c:pt>
                <c:pt idx="83">
                  <c:v>2.9340983442889339</c:v>
                </c:pt>
                <c:pt idx="84">
                  <c:v>2.9450707921631718</c:v>
                </c:pt>
                <c:pt idx="85">
                  <c:v>2.9560432400374097</c:v>
                </c:pt>
                <c:pt idx="86">
                  <c:v>2.9670156879116472</c:v>
                </c:pt>
                <c:pt idx="87">
                  <c:v>2.9779881357858855</c:v>
                </c:pt>
                <c:pt idx="88">
                  <c:v>2.9889605836601234</c:v>
                </c:pt>
                <c:pt idx="89">
                  <c:v>2.9999330315343613</c:v>
                </c:pt>
                <c:pt idx="90">
                  <c:v>3.0109054794085996</c:v>
                </c:pt>
                <c:pt idx="91">
                  <c:v>3.0218779272828371</c:v>
                </c:pt>
                <c:pt idx="92">
                  <c:v>3.032850375157075</c:v>
                </c:pt>
                <c:pt idx="93">
                  <c:v>3.0438228230313129</c:v>
                </c:pt>
                <c:pt idx="94">
                  <c:v>3.0547952709055504</c:v>
                </c:pt>
                <c:pt idx="95">
                  <c:v>3.0657677187797887</c:v>
                </c:pt>
                <c:pt idx="96">
                  <c:v>3.0767401666540266</c:v>
                </c:pt>
                <c:pt idx="97">
                  <c:v>3.0877126145282645</c:v>
                </c:pt>
                <c:pt idx="98">
                  <c:v>3.098685062402502</c:v>
                </c:pt>
                <c:pt idx="99">
                  <c:v>3.1096575102767403</c:v>
                </c:pt>
                <c:pt idx="100">
                  <c:v>3.1206299581509782</c:v>
                </c:pt>
                <c:pt idx="101">
                  <c:v>3.1316024060252161</c:v>
                </c:pt>
                <c:pt idx="102">
                  <c:v>3.1425748538994536</c:v>
                </c:pt>
                <c:pt idx="103">
                  <c:v>3.1535473017736919</c:v>
                </c:pt>
                <c:pt idx="104">
                  <c:v>3.1645197496479298</c:v>
                </c:pt>
                <c:pt idx="105">
                  <c:v>3.1754921975221677</c:v>
                </c:pt>
                <c:pt idx="106">
                  <c:v>3.1864646453964056</c:v>
                </c:pt>
                <c:pt idx="107">
                  <c:v>3.1974370932706431</c:v>
                </c:pt>
                <c:pt idx="108">
                  <c:v>3.2084095411448814</c:v>
                </c:pt>
                <c:pt idx="109">
                  <c:v>3.2193819890191193</c:v>
                </c:pt>
                <c:pt idx="110">
                  <c:v>3.2303544368933572</c:v>
                </c:pt>
                <c:pt idx="111">
                  <c:v>3.2413268847675956</c:v>
                </c:pt>
                <c:pt idx="112">
                  <c:v>3.252299332641833</c:v>
                </c:pt>
                <c:pt idx="113">
                  <c:v>3.2632717805160709</c:v>
                </c:pt>
                <c:pt idx="114">
                  <c:v>3.2742442283903088</c:v>
                </c:pt>
                <c:pt idx="115">
                  <c:v>3.2852166762645463</c:v>
                </c:pt>
                <c:pt idx="116">
                  <c:v>3.2961891241387846</c:v>
                </c:pt>
                <c:pt idx="117">
                  <c:v>3.3071615720130225</c:v>
                </c:pt>
                <c:pt idx="118">
                  <c:v>3.3181340198872604</c:v>
                </c:pt>
                <c:pt idx="119">
                  <c:v>3.3291064677614979</c:v>
                </c:pt>
                <c:pt idx="120">
                  <c:v>3.3400789156357358</c:v>
                </c:pt>
                <c:pt idx="121">
                  <c:v>3.3510513635099741</c:v>
                </c:pt>
                <c:pt idx="122">
                  <c:v>3.362023811384212</c:v>
                </c:pt>
                <c:pt idx="123">
                  <c:v>3.3729962592584495</c:v>
                </c:pt>
                <c:pt idx="124">
                  <c:v>3.3839687071326878</c:v>
                </c:pt>
                <c:pt idx="125">
                  <c:v>3.3949411550069257</c:v>
                </c:pt>
                <c:pt idx="126">
                  <c:v>3.4059136028811636</c:v>
                </c:pt>
                <c:pt idx="127">
                  <c:v>3.4168860507554015</c:v>
                </c:pt>
                <c:pt idx="128">
                  <c:v>3.427858498629639</c:v>
                </c:pt>
                <c:pt idx="129">
                  <c:v>3.4388309465038773</c:v>
                </c:pt>
                <c:pt idx="130">
                  <c:v>3.4498033943781152</c:v>
                </c:pt>
                <c:pt idx="131">
                  <c:v>3.4607758422523531</c:v>
                </c:pt>
                <c:pt idx="132">
                  <c:v>3.4717482901265906</c:v>
                </c:pt>
                <c:pt idx="133">
                  <c:v>3.4827207380008285</c:v>
                </c:pt>
                <c:pt idx="134">
                  <c:v>3.4936931858750668</c:v>
                </c:pt>
                <c:pt idx="135">
                  <c:v>3.5046656337493047</c:v>
                </c:pt>
                <c:pt idx="136">
                  <c:v>3.5156380816235422</c:v>
                </c:pt>
                <c:pt idx="137">
                  <c:v>3.5266105294977805</c:v>
                </c:pt>
                <c:pt idx="138">
                  <c:v>3.5375829773720184</c:v>
                </c:pt>
                <c:pt idx="139">
                  <c:v>3.5485554252462563</c:v>
                </c:pt>
                <c:pt idx="140">
                  <c:v>3.5595278731204938</c:v>
                </c:pt>
                <c:pt idx="141">
                  <c:v>3.5705003209947317</c:v>
                </c:pt>
                <c:pt idx="142">
                  <c:v>3.58147276886897</c:v>
                </c:pt>
                <c:pt idx="143">
                  <c:v>3.5924452167432079</c:v>
                </c:pt>
                <c:pt idx="144">
                  <c:v>3.6034176646174454</c:v>
                </c:pt>
                <c:pt idx="145">
                  <c:v>3.6143901124916837</c:v>
                </c:pt>
                <c:pt idx="146">
                  <c:v>3.6253625603659216</c:v>
                </c:pt>
                <c:pt idx="147">
                  <c:v>3.6363350082401595</c:v>
                </c:pt>
                <c:pt idx="148">
                  <c:v>3.6473074561143974</c:v>
                </c:pt>
                <c:pt idx="149">
                  <c:v>3.6582799039886349</c:v>
                </c:pt>
                <c:pt idx="150">
                  <c:v>3.6692523518628732</c:v>
                </c:pt>
                <c:pt idx="151">
                  <c:v>3.6802247997371111</c:v>
                </c:pt>
                <c:pt idx="152">
                  <c:v>3.691197247611349</c:v>
                </c:pt>
                <c:pt idx="153">
                  <c:v>3.7021696954855874</c:v>
                </c:pt>
                <c:pt idx="154">
                  <c:v>3.7131421433598248</c:v>
                </c:pt>
                <c:pt idx="155">
                  <c:v>3.7241145912340627</c:v>
                </c:pt>
                <c:pt idx="156">
                  <c:v>3.7350870391083006</c:v>
                </c:pt>
                <c:pt idx="157">
                  <c:v>3.7460594869825381</c:v>
                </c:pt>
                <c:pt idx="158">
                  <c:v>3.7570319348567764</c:v>
                </c:pt>
                <c:pt idx="159">
                  <c:v>3.7680043827310143</c:v>
                </c:pt>
                <c:pt idx="160">
                  <c:v>3.7789768306052522</c:v>
                </c:pt>
                <c:pt idx="161">
                  <c:v>3.7899492784794906</c:v>
                </c:pt>
                <c:pt idx="162">
                  <c:v>3.800921726353728</c:v>
                </c:pt>
                <c:pt idx="163">
                  <c:v>3.8118941742279659</c:v>
                </c:pt>
                <c:pt idx="164">
                  <c:v>3.8228666221022038</c:v>
                </c:pt>
                <c:pt idx="165">
                  <c:v>3.8338390699764413</c:v>
                </c:pt>
                <c:pt idx="166">
                  <c:v>3.8448115178506792</c:v>
                </c:pt>
                <c:pt idx="167">
                  <c:v>3.8557839657249171</c:v>
                </c:pt>
                <c:pt idx="168">
                  <c:v>3.8667564135991555</c:v>
                </c:pt>
                <c:pt idx="169">
                  <c:v>3.8777288614733934</c:v>
                </c:pt>
                <c:pt idx="170">
                  <c:v>3.8887013093476308</c:v>
                </c:pt>
                <c:pt idx="171">
                  <c:v>3.8996737572218692</c:v>
                </c:pt>
                <c:pt idx="172">
                  <c:v>3.9106462050961071</c:v>
                </c:pt>
                <c:pt idx="173">
                  <c:v>3.921618652970345</c:v>
                </c:pt>
                <c:pt idx="174">
                  <c:v>3.9325911008445833</c:v>
                </c:pt>
                <c:pt idx="175">
                  <c:v>3.9435635487188203</c:v>
                </c:pt>
                <c:pt idx="176">
                  <c:v>3.9545359965930587</c:v>
                </c:pt>
                <c:pt idx="177">
                  <c:v>3.9655084444672966</c:v>
                </c:pt>
                <c:pt idx="178">
                  <c:v>3.976480892341534</c:v>
                </c:pt>
                <c:pt idx="179">
                  <c:v>3.9874533402157724</c:v>
                </c:pt>
                <c:pt idx="180">
                  <c:v>3.9984257880900103</c:v>
                </c:pt>
                <c:pt idx="181">
                  <c:v>4.0093982359642482</c:v>
                </c:pt>
                <c:pt idx="182">
                  <c:v>4.0203706838384861</c:v>
                </c:pt>
                <c:pt idx="183">
                  <c:v>4.031343131712724</c:v>
                </c:pt>
                <c:pt idx="184">
                  <c:v>4.0423155795869619</c:v>
                </c:pt>
                <c:pt idx="185">
                  <c:v>4.0532880274611998</c:v>
                </c:pt>
                <c:pt idx="186">
                  <c:v>4.0642604753354377</c:v>
                </c:pt>
                <c:pt idx="187">
                  <c:v>4.0752329232096756</c:v>
                </c:pt>
                <c:pt idx="188">
                  <c:v>4.0862053710839126</c:v>
                </c:pt>
                <c:pt idx="189">
                  <c:v>4.0971778189581514</c:v>
                </c:pt>
                <c:pt idx="190">
                  <c:v>4.1081502668323893</c:v>
                </c:pt>
                <c:pt idx="191">
                  <c:v>4.1191227147066272</c:v>
                </c:pt>
                <c:pt idx="192">
                  <c:v>4.1300951625808651</c:v>
                </c:pt>
                <c:pt idx="193">
                  <c:v>4.141067610455103</c:v>
                </c:pt>
                <c:pt idx="194">
                  <c:v>4.1520400583293409</c:v>
                </c:pt>
                <c:pt idx="195">
                  <c:v>4.1630125062035788</c:v>
                </c:pt>
                <c:pt idx="196">
                  <c:v>4.1739849540778158</c:v>
                </c:pt>
                <c:pt idx="197">
                  <c:v>4.1849574019520546</c:v>
                </c:pt>
                <c:pt idx="198">
                  <c:v>4.1959298498262925</c:v>
                </c:pt>
                <c:pt idx="199">
                  <c:v>4.2069022977005304</c:v>
                </c:pt>
                <c:pt idx="200">
                  <c:v>4.2178747455747683</c:v>
                </c:pt>
                <c:pt idx="201">
                  <c:v>4.2288471934490062</c:v>
                </c:pt>
                <c:pt idx="202">
                  <c:v>4.2398196413232441</c:v>
                </c:pt>
                <c:pt idx="203">
                  <c:v>4.250792089197482</c:v>
                </c:pt>
                <c:pt idx="204">
                  <c:v>4.2617645370717199</c:v>
                </c:pt>
                <c:pt idx="205">
                  <c:v>4.2727369849459578</c:v>
                </c:pt>
                <c:pt idx="206">
                  <c:v>4.2837094328201957</c:v>
                </c:pt>
                <c:pt idx="207">
                  <c:v>4.2946818806944336</c:v>
                </c:pt>
                <c:pt idx="208">
                  <c:v>4.3056543285686715</c:v>
                </c:pt>
                <c:pt idx="209">
                  <c:v>4.3166267764429094</c:v>
                </c:pt>
                <c:pt idx="210">
                  <c:v>4.3275992243171473</c:v>
                </c:pt>
                <c:pt idx="211">
                  <c:v>4.3385716721913852</c:v>
                </c:pt>
                <c:pt idx="212">
                  <c:v>4.3495441200656231</c:v>
                </c:pt>
                <c:pt idx="213">
                  <c:v>4.360516567939861</c:v>
                </c:pt>
                <c:pt idx="214">
                  <c:v>4.371489015814098</c:v>
                </c:pt>
                <c:pt idx="215">
                  <c:v>4.3824614636883368</c:v>
                </c:pt>
                <c:pt idx="216">
                  <c:v>4.3934339115625747</c:v>
                </c:pt>
                <c:pt idx="217">
                  <c:v>4.4044063594368117</c:v>
                </c:pt>
                <c:pt idx="218">
                  <c:v>4.4153788073110505</c:v>
                </c:pt>
                <c:pt idx="219">
                  <c:v>4.4263512551852884</c:v>
                </c:pt>
                <c:pt idx="220">
                  <c:v>4.4373237030595263</c:v>
                </c:pt>
                <c:pt idx="221">
                  <c:v>4.4482961509337642</c:v>
                </c:pt>
                <c:pt idx="222">
                  <c:v>4.4592685988080012</c:v>
                </c:pt>
                <c:pt idx="223">
                  <c:v>4.47024104668224</c:v>
                </c:pt>
                <c:pt idx="224">
                  <c:v>4.4812134945564779</c:v>
                </c:pt>
                <c:pt idx="225">
                  <c:v>4.4921859424307158</c:v>
                </c:pt>
                <c:pt idx="226">
                  <c:v>4.5031583903049537</c:v>
                </c:pt>
                <c:pt idx="227">
                  <c:v>4.5141308381791916</c:v>
                </c:pt>
                <c:pt idx="228">
                  <c:v>4.5251032860534295</c:v>
                </c:pt>
                <c:pt idx="229">
                  <c:v>4.5360757339276674</c:v>
                </c:pt>
                <c:pt idx="230">
                  <c:v>4.5470481818019044</c:v>
                </c:pt>
                <c:pt idx="231">
                  <c:v>4.5580206296761432</c:v>
                </c:pt>
                <c:pt idx="232">
                  <c:v>4.5689930775503811</c:v>
                </c:pt>
                <c:pt idx="233">
                  <c:v>4.579965525424619</c:v>
                </c:pt>
                <c:pt idx="234">
                  <c:v>4.5909379732988569</c:v>
                </c:pt>
                <c:pt idx="235">
                  <c:v>4.6019104211730948</c:v>
                </c:pt>
                <c:pt idx="236">
                  <c:v>4.6128828690473327</c:v>
                </c:pt>
                <c:pt idx="237">
                  <c:v>4.6238553169215706</c:v>
                </c:pt>
                <c:pt idx="238">
                  <c:v>4.6348277647958076</c:v>
                </c:pt>
                <c:pt idx="239">
                  <c:v>4.6458002126700464</c:v>
                </c:pt>
                <c:pt idx="240">
                  <c:v>4.6567726605442843</c:v>
                </c:pt>
                <c:pt idx="241">
                  <c:v>4.6677451084185222</c:v>
                </c:pt>
                <c:pt idx="242">
                  <c:v>4.6787175562927601</c:v>
                </c:pt>
                <c:pt idx="243">
                  <c:v>4.6896900041669971</c:v>
                </c:pt>
                <c:pt idx="244">
                  <c:v>4.7006624520412359</c:v>
                </c:pt>
                <c:pt idx="245">
                  <c:v>4.7116348999154738</c:v>
                </c:pt>
                <c:pt idx="246">
                  <c:v>4.7226073477897117</c:v>
                </c:pt>
                <c:pt idx="247">
                  <c:v>4.7335797956639496</c:v>
                </c:pt>
                <c:pt idx="248">
                  <c:v>4.7445522435381875</c:v>
                </c:pt>
                <c:pt idx="249">
                  <c:v>4.7555246914124254</c:v>
                </c:pt>
                <c:pt idx="250">
                  <c:v>4.7664971392866633</c:v>
                </c:pt>
                <c:pt idx="251">
                  <c:v>4.7774695871609003</c:v>
                </c:pt>
                <c:pt idx="252">
                  <c:v>4.7884420350351391</c:v>
                </c:pt>
                <c:pt idx="253">
                  <c:v>4.7994144829093761</c:v>
                </c:pt>
                <c:pt idx="254">
                  <c:v>4.8103869307836149</c:v>
                </c:pt>
                <c:pt idx="255">
                  <c:v>4.8213593786578519</c:v>
                </c:pt>
                <c:pt idx="256">
                  <c:v>4.8323318265320907</c:v>
                </c:pt>
                <c:pt idx="257">
                  <c:v>4.8433042744063286</c:v>
                </c:pt>
                <c:pt idx="258">
                  <c:v>4.8542767222805665</c:v>
                </c:pt>
                <c:pt idx="259">
                  <c:v>4.8652491701548097</c:v>
                </c:pt>
                <c:pt idx="260">
                  <c:v>4.8762216180290423</c:v>
                </c:pt>
                <c:pt idx="261">
                  <c:v>4.8871940659032802</c:v>
                </c:pt>
                <c:pt idx="262">
                  <c:v>4.8981665137775181</c:v>
                </c:pt>
                <c:pt idx="263">
                  <c:v>4.9091389616517604</c:v>
                </c:pt>
                <c:pt idx="264">
                  <c:v>4.9201114095259939</c:v>
                </c:pt>
                <c:pt idx="265">
                  <c:v>4.9310838574002318</c:v>
                </c:pt>
                <c:pt idx="266">
                  <c:v>4.9420563052744697</c:v>
                </c:pt>
                <c:pt idx="267">
                  <c:v>4.9530287531487129</c:v>
                </c:pt>
                <c:pt idx="268">
                  <c:v>4.9640012010229455</c:v>
                </c:pt>
                <c:pt idx="269">
                  <c:v>4.9749736488971834</c:v>
                </c:pt>
                <c:pt idx="270">
                  <c:v>4.9859460967714213</c:v>
                </c:pt>
                <c:pt idx="271">
                  <c:v>4.9969185446456637</c:v>
                </c:pt>
                <c:pt idx="272">
                  <c:v>5.0078909925198971</c:v>
                </c:pt>
                <c:pt idx="273">
                  <c:v>5.018863440394135</c:v>
                </c:pt>
                <c:pt idx="274">
                  <c:v>5.0298358882683729</c:v>
                </c:pt>
                <c:pt idx="275">
                  <c:v>5.0408083361426161</c:v>
                </c:pt>
                <c:pt idx="276">
                  <c:v>5.0517807840168478</c:v>
                </c:pt>
                <c:pt idx="277">
                  <c:v>5.0627532318910866</c:v>
                </c:pt>
                <c:pt idx="278">
                  <c:v>5.0737256797653245</c:v>
                </c:pt>
                <c:pt idx="279">
                  <c:v>5.0846981276395669</c:v>
                </c:pt>
                <c:pt idx="280">
                  <c:v>5.0956705755137994</c:v>
                </c:pt>
                <c:pt idx="281">
                  <c:v>5.1066430233880382</c:v>
                </c:pt>
                <c:pt idx="282">
                  <c:v>5.1176154712622814</c:v>
                </c:pt>
                <c:pt idx="283">
                  <c:v>5.1285879191365193</c:v>
                </c:pt>
                <c:pt idx="284">
                  <c:v>5.1395603670107581</c:v>
                </c:pt>
                <c:pt idx="285">
                  <c:v>5.1505328148849907</c:v>
                </c:pt>
                <c:pt idx="286">
                  <c:v>5.161505262759233</c:v>
                </c:pt>
                <c:pt idx="287">
                  <c:v>5.1724777106334718</c:v>
                </c:pt>
                <c:pt idx="288">
                  <c:v>5.1834501585077088</c:v>
                </c:pt>
                <c:pt idx="289">
                  <c:v>5.1944226063819414</c:v>
                </c:pt>
                <c:pt idx="290">
                  <c:v>5.2053950542561847</c:v>
                </c:pt>
                <c:pt idx="291">
                  <c:v>5.2163675021304226</c:v>
                </c:pt>
                <c:pt idx="292">
                  <c:v>5.2273399500046596</c:v>
                </c:pt>
                <c:pt idx="293">
                  <c:v>5.2383123978788921</c:v>
                </c:pt>
                <c:pt idx="294">
                  <c:v>5.2492848457531363</c:v>
                </c:pt>
                <c:pt idx="295">
                  <c:v>5.2602572936273742</c:v>
                </c:pt>
                <c:pt idx="296">
                  <c:v>5.2712297415016121</c:v>
                </c:pt>
                <c:pt idx="297">
                  <c:v>5.2822021893758446</c:v>
                </c:pt>
                <c:pt idx="298">
                  <c:v>5.2931746372500879</c:v>
                </c:pt>
                <c:pt idx="299">
                  <c:v>5.3041470851243258</c:v>
                </c:pt>
                <c:pt idx="300">
                  <c:v>5.3151195329985645</c:v>
                </c:pt>
                <c:pt idx="301">
                  <c:v>5.3260919808727953</c:v>
                </c:pt>
                <c:pt idx="302">
                  <c:v>5.3370644287470386</c:v>
                </c:pt>
                <c:pt idx="303">
                  <c:v>5.3480368766212782</c:v>
                </c:pt>
                <c:pt idx="304">
                  <c:v>5.3590093244955153</c:v>
                </c:pt>
                <c:pt idx="305">
                  <c:v>5.3699817723697478</c:v>
                </c:pt>
                <c:pt idx="306">
                  <c:v>5.3809542202439911</c:v>
                </c:pt>
                <c:pt idx="307">
                  <c:v>5.391926668118229</c:v>
                </c:pt>
                <c:pt idx="308">
                  <c:v>5.402899115992466</c:v>
                </c:pt>
                <c:pt idx="309">
                  <c:v>5.4138715638667048</c:v>
                </c:pt>
                <c:pt idx="310">
                  <c:v>5.4248440117409427</c:v>
                </c:pt>
                <c:pt idx="311">
                  <c:v>5.4358164596151806</c:v>
                </c:pt>
                <c:pt idx="312">
                  <c:v>5.4467889074894185</c:v>
                </c:pt>
                <c:pt idx="313">
                  <c:v>5.4577613553636555</c:v>
                </c:pt>
                <c:pt idx="314">
                  <c:v>5.4687338032378943</c:v>
                </c:pt>
                <c:pt idx="315">
                  <c:v>5.4797062511121313</c:v>
                </c:pt>
                <c:pt idx="316">
                  <c:v>5.490678698986371</c:v>
                </c:pt>
                <c:pt idx="317">
                  <c:v>5.501651146860608</c:v>
                </c:pt>
                <c:pt idx="318">
                  <c:v>5.512623594734845</c:v>
                </c:pt>
                <c:pt idx="319">
                  <c:v>5.5235960426090838</c:v>
                </c:pt>
                <c:pt idx="320">
                  <c:v>5.5345684904833217</c:v>
                </c:pt>
                <c:pt idx="321">
                  <c:v>5.5455409383575587</c:v>
                </c:pt>
                <c:pt idx="322">
                  <c:v>5.5565133862317975</c:v>
                </c:pt>
                <c:pt idx="323">
                  <c:v>5.5674858341060354</c:v>
                </c:pt>
                <c:pt idx="324">
                  <c:v>5.5784582819802733</c:v>
                </c:pt>
                <c:pt idx="325">
                  <c:v>5.5894307298545112</c:v>
                </c:pt>
                <c:pt idx="326">
                  <c:v>5.60040317772875</c:v>
                </c:pt>
                <c:pt idx="327">
                  <c:v>5.611375625602987</c:v>
                </c:pt>
                <c:pt idx="328">
                  <c:v>5.6223480734772249</c:v>
                </c:pt>
                <c:pt idx="329">
                  <c:v>5.6333205213514637</c:v>
                </c:pt>
                <c:pt idx="330">
                  <c:v>5.6442929692257007</c:v>
                </c:pt>
                <c:pt idx="331">
                  <c:v>5.6552654170999377</c:v>
                </c:pt>
                <c:pt idx="332">
                  <c:v>5.6662378649741774</c:v>
                </c:pt>
                <c:pt idx="333">
                  <c:v>5.6772103128484144</c:v>
                </c:pt>
                <c:pt idx="334">
                  <c:v>5.6881827607226514</c:v>
                </c:pt>
                <c:pt idx="335">
                  <c:v>5.6991552085968902</c:v>
                </c:pt>
                <c:pt idx="336">
                  <c:v>5.7101276564711281</c:v>
                </c:pt>
                <c:pt idx="337">
                  <c:v>5.721100104345366</c:v>
                </c:pt>
                <c:pt idx="338">
                  <c:v>5.732072552219603</c:v>
                </c:pt>
                <c:pt idx="339">
                  <c:v>5.7430450000938427</c:v>
                </c:pt>
                <c:pt idx="340">
                  <c:v>5.7540174479680797</c:v>
                </c:pt>
                <c:pt idx="341">
                  <c:v>5.7649898958423176</c:v>
                </c:pt>
                <c:pt idx="342">
                  <c:v>5.7759623437165546</c:v>
                </c:pt>
                <c:pt idx="343">
                  <c:v>5.7869347915907934</c:v>
                </c:pt>
                <c:pt idx="344">
                  <c:v>5.7979072394650304</c:v>
                </c:pt>
                <c:pt idx="345">
                  <c:v>5.8088796873392701</c:v>
                </c:pt>
                <c:pt idx="346">
                  <c:v>5.8198521352135071</c:v>
                </c:pt>
                <c:pt idx="347">
                  <c:v>5.8308245830877441</c:v>
                </c:pt>
                <c:pt idx="348">
                  <c:v>5.8417970309619829</c:v>
                </c:pt>
                <c:pt idx="349">
                  <c:v>5.8527694788362208</c:v>
                </c:pt>
                <c:pt idx="350">
                  <c:v>5.8637419267104578</c:v>
                </c:pt>
                <c:pt idx="351">
                  <c:v>5.8747143745846966</c:v>
                </c:pt>
                <c:pt idx="352">
                  <c:v>5.8856868224589345</c:v>
                </c:pt>
                <c:pt idx="353">
                  <c:v>5.8966592703331724</c:v>
                </c:pt>
                <c:pt idx="354">
                  <c:v>5.9076317182074094</c:v>
                </c:pt>
                <c:pt idx="355">
                  <c:v>5.9186041660816491</c:v>
                </c:pt>
                <c:pt idx="356">
                  <c:v>5.9295766139558861</c:v>
                </c:pt>
                <c:pt idx="357">
                  <c:v>5.940549061830124</c:v>
                </c:pt>
                <c:pt idx="358">
                  <c:v>5.9515215097043619</c:v>
                </c:pt>
                <c:pt idx="359">
                  <c:v>5.9624939575785998</c:v>
                </c:pt>
                <c:pt idx="360">
                  <c:v>5.9734664054528368</c:v>
                </c:pt>
                <c:pt idx="361">
                  <c:v>5.9844388533270765</c:v>
                </c:pt>
                <c:pt idx="362">
                  <c:v>5.9954113012013135</c:v>
                </c:pt>
                <c:pt idx="363">
                  <c:v>6.0063837490755505</c:v>
                </c:pt>
                <c:pt idx="364">
                  <c:v>6.0173561969497893</c:v>
                </c:pt>
                <c:pt idx="365">
                  <c:v>6.0283286448240272</c:v>
                </c:pt>
                <c:pt idx="366">
                  <c:v>6.0393010926982651</c:v>
                </c:pt>
                <c:pt idx="367">
                  <c:v>6.0502735405725021</c:v>
                </c:pt>
                <c:pt idx="368">
                  <c:v>6.0612459884467418</c:v>
                </c:pt>
                <c:pt idx="369">
                  <c:v>6.0722184363209788</c:v>
                </c:pt>
                <c:pt idx="370">
                  <c:v>6.0831908841952167</c:v>
                </c:pt>
                <c:pt idx="371">
                  <c:v>6.0941633320694537</c:v>
                </c:pt>
                <c:pt idx="372">
                  <c:v>6.1051357799436925</c:v>
                </c:pt>
                <c:pt idx="373">
                  <c:v>6.1161082278179295</c:v>
                </c:pt>
                <c:pt idx="374">
                  <c:v>6.1270806756921692</c:v>
                </c:pt>
                <c:pt idx="375">
                  <c:v>6.1380531235664062</c:v>
                </c:pt>
                <c:pt idx="376">
                  <c:v>6.1490255714406432</c:v>
                </c:pt>
                <c:pt idx="377">
                  <c:v>6.159998019314882</c:v>
                </c:pt>
                <c:pt idx="378">
                  <c:v>6.1709704671891199</c:v>
                </c:pt>
                <c:pt idx="379">
                  <c:v>6.1819429150633578</c:v>
                </c:pt>
                <c:pt idx="380">
                  <c:v>6.1929153629375957</c:v>
                </c:pt>
                <c:pt idx="381">
                  <c:v>6.2038878108118345</c:v>
                </c:pt>
                <c:pt idx="382">
                  <c:v>6.2148602586860715</c:v>
                </c:pt>
                <c:pt idx="383">
                  <c:v>6.2258327065603085</c:v>
                </c:pt>
                <c:pt idx="384">
                  <c:v>6.2368051544345482</c:v>
                </c:pt>
                <c:pt idx="385">
                  <c:v>6.2477776023087852</c:v>
                </c:pt>
                <c:pt idx="386">
                  <c:v>6.2587500501830231</c:v>
                </c:pt>
                <c:pt idx="387">
                  <c:v>6.269722498057261</c:v>
                </c:pt>
                <c:pt idx="388">
                  <c:v>6.2806949459314989</c:v>
                </c:pt>
                <c:pt idx="389">
                  <c:v>6.2916673938057359</c:v>
                </c:pt>
                <c:pt idx="390">
                  <c:v>6.3026398416799747</c:v>
                </c:pt>
                <c:pt idx="391">
                  <c:v>6.3136122895542126</c:v>
                </c:pt>
                <c:pt idx="392">
                  <c:v>6.3245847374284496</c:v>
                </c:pt>
                <c:pt idx="393">
                  <c:v>6.3355571853026884</c:v>
                </c:pt>
                <c:pt idx="394">
                  <c:v>6.3465296331769263</c:v>
                </c:pt>
                <c:pt idx="395">
                  <c:v>6.3575020810511642</c:v>
                </c:pt>
                <c:pt idx="396">
                  <c:v>6.3684745289254012</c:v>
                </c:pt>
                <c:pt idx="397">
                  <c:v>6.3794469767996409</c:v>
                </c:pt>
                <c:pt idx="398">
                  <c:v>6.3904194246738779</c:v>
                </c:pt>
                <c:pt idx="399">
                  <c:v>6.4013918725481149</c:v>
                </c:pt>
                <c:pt idx="400">
                  <c:v>6.4123643204223537</c:v>
                </c:pt>
                <c:pt idx="401">
                  <c:v>6.4233367682965916</c:v>
                </c:pt>
                <c:pt idx="402">
                  <c:v>6.4343092161708286</c:v>
                </c:pt>
                <c:pt idx="403">
                  <c:v>6.4452816640450674</c:v>
                </c:pt>
                <c:pt idx="404">
                  <c:v>6.4562541119193053</c:v>
                </c:pt>
                <c:pt idx="405">
                  <c:v>6.4672265597935423</c:v>
                </c:pt>
                <c:pt idx="406">
                  <c:v>6.4781990076677811</c:v>
                </c:pt>
                <c:pt idx="407">
                  <c:v>6.489171455542019</c:v>
                </c:pt>
                <c:pt idx="408">
                  <c:v>6.5001439034162569</c:v>
                </c:pt>
                <c:pt idx="409">
                  <c:v>6.5111163512904948</c:v>
                </c:pt>
                <c:pt idx="410">
                  <c:v>6.5220887991647336</c:v>
                </c:pt>
                <c:pt idx="411">
                  <c:v>6.5330612470389706</c:v>
                </c:pt>
                <c:pt idx="412">
                  <c:v>6.5440336949132076</c:v>
                </c:pt>
                <c:pt idx="413">
                  <c:v>6.5550061427874455</c:v>
                </c:pt>
                <c:pt idx="414">
                  <c:v>6.5659785906616843</c:v>
                </c:pt>
                <c:pt idx="415">
                  <c:v>6.5769510385359213</c:v>
                </c:pt>
                <c:pt idx="416">
                  <c:v>6.5879234864101601</c:v>
                </c:pt>
                <c:pt idx="417">
                  <c:v>6.598895934284398</c:v>
                </c:pt>
                <c:pt idx="418">
                  <c:v>6.609868382158635</c:v>
                </c:pt>
                <c:pt idx="419">
                  <c:v>6.6208408300328738</c:v>
                </c:pt>
                <c:pt idx="420">
                  <c:v>6.6318132779071117</c:v>
                </c:pt>
                <c:pt idx="421">
                  <c:v>6.6427857257813496</c:v>
                </c:pt>
                <c:pt idx="422">
                  <c:v>6.6537581736555875</c:v>
                </c:pt>
                <c:pt idx="423">
                  <c:v>6.6647306215298263</c:v>
                </c:pt>
                <c:pt idx="424">
                  <c:v>6.6757030694040633</c:v>
                </c:pt>
                <c:pt idx="425">
                  <c:v>6.6866755172783003</c:v>
                </c:pt>
                <c:pt idx="426">
                  <c:v>6.69764796515254</c:v>
                </c:pt>
                <c:pt idx="427">
                  <c:v>6.708620413026777</c:v>
                </c:pt>
                <c:pt idx="428">
                  <c:v>6.719592860901014</c:v>
                </c:pt>
                <c:pt idx="429">
                  <c:v>6.7305653087752528</c:v>
                </c:pt>
                <c:pt idx="430">
                  <c:v>6.7415377566494907</c:v>
                </c:pt>
                <c:pt idx="431">
                  <c:v>6.7525102045237277</c:v>
                </c:pt>
                <c:pt idx="432">
                  <c:v>6.7634826523979665</c:v>
                </c:pt>
                <c:pt idx="433">
                  <c:v>6.7744551002722044</c:v>
                </c:pt>
                <c:pt idx="434">
                  <c:v>6.7854275481464414</c:v>
                </c:pt>
                <c:pt idx="435">
                  <c:v>6.7963999960206802</c:v>
                </c:pt>
                <c:pt idx="436">
                  <c:v>6.8073724438949181</c:v>
                </c:pt>
                <c:pt idx="437">
                  <c:v>6.818344891769156</c:v>
                </c:pt>
                <c:pt idx="438">
                  <c:v>6.829317339643393</c:v>
                </c:pt>
                <c:pt idx="439">
                  <c:v>6.8402897875176327</c:v>
                </c:pt>
                <c:pt idx="440">
                  <c:v>6.8512622353918697</c:v>
                </c:pt>
                <c:pt idx="441">
                  <c:v>6.8622346832661067</c:v>
                </c:pt>
                <c:pt idx="442">
                  <c:v>6.8732071311403455</c:v>
                </c:pt>
                <c:pt idx="443">
                  <c:v>6.8841795790145834</c:v>
                </c:pt>
                <c:pt idx="444">
                  <c:v>6.8951520268888205</c:v>
                </c:pt>
                <c:pt idx="445">
                  <c:v>6.9061244747630592</c:v>
                </c:pt>
                <c:pt idx="446">
                  <c:v>6.9170969226372971</c:v>
                </c:pt>
                <c:pt idx="447">
                  <c:v>6.9280693705115342</c:v>
                </c:pt>
                <c:pt idx="448">
                  <c:v>6.9390418183857729</c:v>
                </c:pt>
                <c:pt idx="449">
                  <c:v>6.9500142662600108</c:v>
                </c:pt>
                <c:pt idx="450">
                  <c:v>6.9609867141342487</c:v>
                </c:pt>
              </c:numCache>
            </c:numRef>
          </c:xVal>
          <c:yVal>
            <c:numRef>
              <c:f>fit_2NN_FCC!$M$19:$M$469</c:f>
              <c:numCache>
                <c:formatCode>General</c:formatCode>
                <c:ptCount val="451"/>
                <c:pt idx="0">
                  <c:v>0.59135297815863375</c:v>
                </c:pt>
                <c:pt idx="1">
                  <c:v>0.32461327281219177</c:v>
                </c:pt>
                <c:pt idx="2">
                  <c:v>6.9822788346179721E-2</c:v>
                </c:pt>
                <c:pt idx="3">
                  <c:v>-0.17346171587503179</c:v>
                </c:pt>
                <c:pt idx="4">
                  <c:v>-0.40566774516732629</c:v>
                </c:pt>
                <c:pt idx="5">
                  <c:v>-0.62720762557495036</c:v>
                </c:pt>
                <c:pt idx="6">
                  <c:v>-0.83847904006654161</c:v>
                </c:pt>
                <c:pt idx="7">
                  <c:v>-1.0398655456008914</c:v>
                </c:pt>
                <c:pt idx="8">
                  <c:v>-1.2317370717567826</c:v>
                </c:pt>
                <c:pt idx="9">
                  <c:v>-1.4144504015960599</c:v>
                </c:pt>
                <c:pt idx="10">
                  <c:v>-1.5883496354037447</c:v>
                </c:pt>
                <c:pt idx="11">
                  <c:v>-1.7537666379255334</c:v>
                </c:pt>
                <c:pt idx="12">
                  <c:v>-1.9110214696998193</c:v>
                </c:pt>
                <c:pt idx="13">
                  <c:v>-2.0604228030593532</c:v>
                </c:pt>
                <c:pt idx="14">
                  <c:v>-2.2022683233564324</c:v>
                </c:pt>
                <c:pt idx="15">
                  <c:v>-2.3368451159450165</c:v>
                </c:pt>
                <c:pt idx="16">
                  <c:v>-2.4644300394335374</c:v>
                </c:pt>
                <c:pt idx="17">
                  <c:v>-2.5852900857031731</c:v>
                </c:pt>
                <c:pt idx="18">
                  <c:v>-2.6996827271682404</c:v>
                </c:pt>
                <c:pt idx="19">
                  <c:v>-2.8078562517377144</c:v>
                </c:pt>
                <c:pt idx="20">
                  <c:v>-2.9100500859201608</c:v>
                </c:pt>
                <c:pt idx="21">
                  <c:v>-3.0064951064979599</c:v>
                </c:pt>
                <c:pt idx="22">
                  <c:v>-3.0974139411812933</c:v>
                </c:pt>
                <c:pt idx="23">
                  <c:v>-3.1830212586370763</c:v>
                </c:pt>
                <c:pt idx="24">
                  <c:v>-3.2635240482738395</c:v>
                </c:pt>
                <c:pt idx="25">
                  <c:v>-3.3391218901493565</c:v>
                </c:pt>
                <c:pt idx="26">
                  <c:v>-3.4100072153546348</c:v>
                </c:pt>
                <c:pt idx="27">
                  <c:v>-3.4763655572148089</c:v>
                </c:pt>
                <c:pt idx="28">
                  <c:v>-3.5383757936352236</c:v>
                </c:pt>
                <c:pt idx="29">
                  <c:v>-3.5962103809088646</c:v>
                </c:pt>
                <c:pt idx="30">
                  <c:v>-3.6500355792898977</c:v>
                </c:pt>
                <c:pt idx="31">
                  <c:v>-3.7000116706270152</c:v>
                </c:pt>
                <c:pt idx="32">
                  <c:v>-3.7462931683394656</c:v>
                </c:pt>
                <c:pt idx="33">
                  <c:v>-3.7890290200085674</c:v>
                </c:pt>
                <c:pt idx="34">
                  <c:v>-3.8283628028474652</c:v>
                </c:pt>
                <c:pt idx="35">
                  <c:v>-3.8644329123024392</c:v>
                </c:pt>
                <c:pt idx="36">
                  <c:v>-3.8973727440298886</c:v>
                </c:pt>
                <c:pt idx="37">
                  <c:v>-3.92731086948426</c:v>
                </c:pt>
                <c:pt idx="38">
                  <c:v>-3.9543712053437252</c:v>
                </c:pt>
                <c:pt idx="39">
                  <c:v>-3.9786731769921784</c:v>
                </c:pt>
                <c:pt idx="40">
                  <c:v>-4.000331876268274</c:v>
                </c:pt>
                <c:pt idx="41">
                  <c:v>-4.0194582136846009</c:v>
                </c:pt>
                <c:pt idx="42">
                  <c:v>-4.0361590653127832</c:v>
                </c:pt>
                <c:pt idx="43">
                  <c:v>-4.0505374145232533</c:v>
                </c:pt>
                <c:pt idx="44">
                  <c:v>-4.0626924887616394</c:v>
                </c:pt>
                <c:pt idx="45">
                  <c:v>-4.0727198915372034</c:v>
                </c:pt>
                <c:pt idx="46">
                  <c:v>-4.0807117297924016</c:v>
                </c:pt>
                <c:pt idx="47">
                  <c:v>-4.0867567368166666</c:v>
                </c:pt>
                <c:pt idx="48">
                  <c:v>-4.0909403908615545</c:v>
                </c:pt>
                <c:pt idx="49">
                  <c:v>-4.0933450296088694</c:v>
                </c:pt>
                <c:pt idx="50">
                  <c:v>-4.094049960637884</c:v>
                </c:pt>
                <c:pt idx="51">
                  <c:v>-4.0931315680325611</c:v>
                </c:pt>
                <c:pt idx="52">
                  <c:v>-4.0906634152646868</c:v>
                </c:pt>
                <c:pt idx="53">
                  <c:v>-4.0867163444838894</c:v>
                </c:pt>
                <c:pt idx="54">
                  <c:v>-4.0813585723409354</c:v>
                </c:pt>
                <c:pt idx="55">
                  <c:v>-4.0746557824661132</c:v>
                </c:pt>
                <c:pt idx="56">
                  <c:v>-4.0666712147201993</c:v>
                </c:pt>
                <c:pt idx="57">
                  <c:v>-4.0574657513313568</c:v>
                </c:pt>
                <c:pt idx="58">
                  <c:v>-4.0470980000271908</c:v>
                </c:pt>
                <c:pt idx="59">
                  <c:v>-4.0356243742673952</c:v>
                </c:pt>
                <c:pt idx="60">
                  <c:v>-4.0230991706786137</c:v>
                </c:pt>
                <c:pt idx="61">
                  <c:v>-4.0095746437895716</c:v>
                </c:pt>
                <c:pt idx="62">
                  <c:v>-3.9951010781610181</c:v>
                </c:pt>
                <c:pt idx="63">
                  <c:v>-3.9797268580016834</c:v>
                </c:pt>
                <c:pt idx="64">
                  <c:v>-3.9634985343582407</c:v>
                </c:pt>
                <c:pt idx="65">
                  <c:v>-3.9464608899640949</c:v>
                </c:pt>
                <c:pt idx="66">
                  <c:v>-3.9286570018288867</c:v>
                </c:pt>
                <c:pt idx="67">
                  <c:v>-3.9101283016476232</c:v>
                </c:pt>
                <c:pt idx="68">
                  <c:v>-3.8909146341056529</c:v>
                </c:pt>
                <c:pt idx="69">
                  <c:v>-3.8710543131528947</c:v>
                </c:pt>
                <c:pt idx="70">
                  <c:v>-3.8505841763182653</c:v>
                </c:pt>
                <c:pt idx="71">
                  <c:v>-3.8295396371326209</c:v>
                </c:pt>
                <c:pt idx="72">
                  <c:v>-3.8079547357262289</c:v>
                </c:pt>
                <c:pt idx="73">
                  <c:v>-3.785862187664379</c:v>
                </c:pt>
                <c:pt idx="74">
                  <c:v>-3.7632934310825492</c:v>
                </c:pt>
                <c:pt idx="75">
                  <c:v>-3.7402786721803603</c:v>
                </c:pt>
                <c:pt idx="76">
                  <c:v>-3.7168469291314672</c:v>
                </c:pt>
                <c:pt idx="77">
                  <c:v>-3.6930260744645382</c:v>
                </c:pt>
                <c:pt idx="78">
                  <c:v>-3.6688428759685348</c:v>
                </c:pt>
                <c:pt idx="79">
                  <c:v>-3.6443230361736103</c:v>
                </c:pt>
                <c:pt idx="80">
                  <c:v>-3.6194912304571782</c:v>
                </c:pt>
                <c:pt idx="81">
                  <c:v>-3.5943711438229502</c:v>
                </c:pt>
                <c:pt idx="82">
                  <c:v>-3.5689855063990494</c:v>
                </c:pt>
                <c:pt idx="83">
                  <c:v>-3.5433561276997216</c:v>
                </c:pt>
                <c:pt idx="84">
                  <c:v>-3.5175039296935755</c:v>
                </c:pt>
                <c:pt idx="85">
                  <c:v>-3.4914489787198106</c:v>
                </c:pt>
                <c:pt idx="86">
                  <c:v>-3.4652105162924132</c:v>
                </c:pt>
                <c:pt idx="87">
                  <c:v>-3.4388069888309141</c:v>
                </c:pt>
                <c:pt idx="88">
                  <c:v>-3.4122560763549639</c:v>
                </c:pt>
                <c:pt idx="89">
                  <c:v>-3.3855747201786595</c:v>
                </c:pt>
                <c:pt idx="90">
                  <c:v>-3.3587791496393073</c:v>
                </c:pt>
                <c:pt idx="91">
                  <c:v>-3.33188490789412</c:v>
                </c:pt>
                <c:pt idx="92">
                  <c:v>-3.3049068768171219</c:v>
                </c:pt>
                <c:pt idx="93">
                  <c:v>-3.277859301027485</c:v>
                </c:pt>
                <c:pt idx="94">
                  <c:v>-3.2507558110793613</c:v>
                </c:pt>
                <c:pt idx="95">
                  <c:v>-3.2236094458422704</c:v>
                </c:pt>
                <c:pt idx="96">
                  <c:v>-3.196432674100083</c:v>
                </c:pt>
                <c:pt idx="97">
                  <c:v>-3.1692374153956413</c:v>
                </c:pt>
                <c:pt idx="98">
                  <c:v>-3.1420350601471592</c:v>
                </c:pt>
                <c:pt idx="99">
                  <c:v>-3.1148364890615881</c:v>
                </c:pt>
                <c:pt idx="100">
                  <c:v>-3.0876520918693027</c:v>
                </c:pt>
                <c:pt idx="101">
                  <c:v>-3.06049178540357</c:v>
                </c:pt>
                <c:pt idx="102">
                  <c:v>-3.0333650310474987</c:v>
                </c:pt>
                <c:pt idx="103">
                  <c:v>-3.006280851570331</c:v>
                </c:pt>
                <c:pt idx="104">
                  <c:v>-2.9792478473742197</c:v>
                </c:pt>
                <c:pt idx="105">
                  <c:v>-2.9522742121718619</c:v>
                </c:pt>
                <c:pt idx="106">
                  <c:v>-2.9253677481146951</c:v>
                </c:pt>
                <c:pt idx="107">
                  <c:v>-2.8985358803906389</c:v>
                </c:pt>
                <c:pt idx="108">
                  <c:v>-2.8717856713097349</c:v>
                </c:pt>
                <c:pt idx="109">
                  <c:v>-2.8451238338953986</c:v>
                </c:pt>
                <c:pt idx="110">
                  <c:v>-2.8185567449983497</c:v>
                </c:pt>
                <c:pt idx="111">
                  <c:v>-2.7920904579497599</c:v>
                </c:pt>
                <c:pt idx="112">
                  <c:v>-2.7657307147695276</c:v>
                </c:pt>
                <c:pt idx="113">
                  <c:v>-2.7394829579450519</c:v>
                </c:pt>
                <c:pt idx="114">
                  <c:v>-2.7133523417953791</c:v>
                </c:pt>
                <c:pt idx="115">
                  <c:v>-2.6873437434350294</c:v>
                </c:pt>
                <c:pt idx="116">
                  <c:v>-2.6614617733513608</c:v>
                </c:pt>
                <c:pt idx="117">
                  <c:v>-2.635710785608826</c:v>
                </c:pt>
                <c:pt idx="118">
                  <c:v>-2.6100948876930055</c:v>
                </c:pt>
                <c:pt idx="119">
                  <c:v>-2.5846179500069004</c:v>
                </c:pt>
                <c:pt idx="120">
                  <c:v>-2.5592836150314788</c:v>
                </c:pt>
                <c:pt idx="121">
                  <c:v>-2.5340953061621008</c:v>
                </c:pt>
                <c:pt idx="122">
                  <c:v>-2.5090562362320288</c:v>
                </c:pt>
                <c:pt idx="123">
                  <c:v>-2.4841694157338274</c:v>
                </c:pt>
                <c:pt idx="124">
                  <c:v>-2.4594376607491237</c:v>
                </c:pt>
                <c:pt idx="125">
                  <c:v>-2.4348636005968047</c:v>
                </c:pt>
                <c:pt idx="126">
                  <c:v>-2.410449685209382</c:v>
                </c:pt>
                <c:pt idx="127">
                  <c:v>-2.3861981922469391</c:v>
                </c:pt>
                <c:pt idx="128">
                  <c:v>-2.3621112339577435</c:v>
                </c:pt>
                <c:pt idx="129">
                  <c:v>-2.3381907637942754</c:v>
                </c:pt>
                <c:pt idx="130">
                  <c:v>-2.3144385827931555</c:v>
                </c:pt>
                <c:pt idx="131">
                  <c:v>-2.2908563457271236</c:v>
                </c:pt>
                <c:pt idx="132">
                  <c:v>-2.2674455670369844</c:v>
                </c:pt>
                <c:pt idx="133">
                  <c:v>-2.2442076265511197</c:v>
                </c:pt>
                <c:pt idx="134">
                  <c:v>-2.2211437749999319</c:v>
                </c:pt>
                <c:pt idx="135">
                  <c:v>-2.1982551393323386</c:v>
                </c:pt>
                <c:pt idx="136">
                  <c:v>-2.175542727841135</c:v>
                </c:pt>
                <c:pt idx="137">
                  <c:v>-2.1530074351039015</c:v>
                </c:pt>
                <c:pt idx="138">
                  <c:v>-2.1306500467458167</c:v>
                </c:pt>
                <c:pt idx="139">
                  <c:v>-2.1084712440305604</c:v>
                </c:pt>
                <c:pt idx="140">
                  <c:v>-2.0864716082852741</c:v>
                </c:pt>
                <c:pt idx="141">
                  <c:v>-2.0646516251653328</c:v>
                </c:pt>
                <c:pt idx="142">
                  <c:v>-2.0430116887644916</c:v>
                </c:pt>
                <c:pt idx="143">
                  <c:v>-2.0215521055757777</c:v>
                </c:pt>
                <c:pt idx="144">
                  <c:v>-2.0002730983082992</c:v>
                </c:pt>
                <c:pt idx="145">
                  <c:v>-1.9791748095649959</c:v>
                </c:pt>
                <c:pt idx="146">
                  <c:v>-1.9582573053861616</c:v>
                </c:pt>
                <c:pt idx="147">
                  <c:v>-1.9375205786633847</c:v>
                </c:pt>
                <c:pt idx="148">
                  <c:v>-1.9169645524284507</c:v>
                </c:pt>
                <c:pt idx="149">
                  <c:v>-1.8965890830215288</c:v>
                </c:pt>
                <c:pt idx="150">
                  <c:v>-1.8763939631428612</c:v>
                </c:pt>
                <c:pt idx="151">
                  <c:v>-1.8563789247920117</c:v>
                </c:pt>
                <c:pt idx="152">
                  <c:v>-1.8365436420985832</c:v>
                </c:pt>
                <c:pt idx="153">
                  <c:v>-1.8168877340482039</c:v>
                </c:pt>
                <c:pt idx="154">
                  <c:v>-1.7974107671074309</c:v>
                </c:pt>
                <c:pt idx="155">
                  <c:v>-1.7781122577510842</c:v>
                </c:pt>
                <c:pt idx="156">
                  <c:v>-1.7589916748954477</c:v>
                </c:pt>
                <c:pt idx="157">
                  <c:v>-1.7400484422406071</c:v>
                </c:pt>
                <c:pt idx="158">
                  <c:v>-1.7212819405251023</c:v>
                </c:pt>
                <c:pt idx="159">
                  <c:v>-1.7026915096959796</c:v>
                </c:pt>
                <c:pt idx="160">
                  <c:v>-1.6842764509971808</c:v>
                </c:pt>
                <c:pt idx="161">
                  <c:v>-1.6660360289791518</c:v>
                </c:pt>
                <c:pt idx="162">
                  <c:v>-1.6479694734324304</c:v>
                </c:pt>
                <c:pt idx="163">
                  <c:v>-1.6300759812478616</c:v>
                </c:pt>
                <c:pt idx="164">
                  <c:v>-1.6123547182060434</c:v>
                </c:pt>
                <c:pt idx="165">
                  <c:v>-1.594804820698474</c:v>
                </c:pt>
                <c:pt idx="166">
                  <c:v>-1.5774253973828045</c:v>
                </c:pt>
                <c:pt idx="167">
                  <c:v>-1.5602155307745189</c:v>
                </c:pt>
                <c:pt idx="168">
                  <c:v>-1.5431742787772798</c:v>
                </c:pt>
                <c:pt idx="169">
                  <c:v>-1.5263006761541076</c:v>
                </c:pt>
                <c:pt idx="170">
                  <c:v>-1.509593735941464</c:v>
                </c:pt>
                <c:pt idx="171">
                  <c:v>-1.4930524508082819</c:v>
                </c:pt>
                <c:pt idx="172">
                  <c:v>-1.4766757943618676</c:v>
                </c:pt>
                <c:pt idx="173">
                  <c:v>-1.4604627224025606</c:v>
                </c:pt>
                <c:pt idx="174">
                  <c:v>-1.4444121741289757</c:v>
                </c:pt>
                <c:pt idx="175">
                  <c:v>-1.4285230732955667</c:v>
                </c:pt>
                <c:pt idx="176">
                  <c:v>-1.4127943293242067</c:v>
                </c:pt>
                <c:pt idx="177">
                  <c:v>-1.3972248383714347</c:v>
                </c:pt>
                <c:pt idx="178">
                  <c:v>-1.3818134843529193</c:v>
                </c:pt>
                <c:pt idx="179">
                  <c:v>-1.3665591399266845</c:v>
                </c:pt>
                <c:pt idx="180">
                  <c:v>-1.3514606674365632</c:v>
                </c:pt>
                <c:pt idx="181">
                  <c:v>-1.3365169198172886</c:v>
                </c:pt>
                <c:pt idx="182">
                  <c:v>-1.3217267414626104</c:v>
                </c:pt>
                <c:pt idx="183">
                  <c:v>-1.3070889690577481</c:v>
                </c:pt>
                <c:pt idx="184">
                  <c:v>-1.2926024323774663</c:v>
                </c:pt>
                <c:pt idx="185">
                  <c:v>-1.2782659550509969</c:v>
                </c:pt>
                <c:pt idx="186">
                  <c:v>-1.2640783552950132</c:v>
                </c:pt>
                <c:pt idx="187">
                  <c:v>-1.2500384466157934</c:v>
                </c:pt>
                <c:pt idx="188">
                  <c:v>-1.2361450384816983</c:v>
                </c:pt>
                <c:pt idx="189">
                  <c:v>-1.2223969369670054</c:v>
                </c:pt>
                <c:pt idx="190">
                  <c:v>-1.2087929453681912</c:v>
                </c:pt>
                <c:pt idx="191">
                  <c:v>-1.1953318647935871</c:v>
                </c:pt>
                <c:pt idx="192">
                  <c:v>-1.1820124947274411</c:v>
                </c:pt>
                <c:pt idx="193">
                  <c:v>-1.1688336335692708</c:v>
                </c:pt>
                <c:pt idx="194">
                  <c:v>-1.1557940791494301</c:v>
                </c:pt>
                <c:pt idx="195">
                  <c:v>-1.1428926292217507</c:v>
                </c:pt>
                <c:pt idx="196">
                  <c:v>-1.130128081934098</c:v>
                </c:pt>
                <c:pt idx="197">
                  <c:v>-1.1174992362776368</c:v>
                </c:pt>
                <c:pt idx="198">
                  <c:v>-1.1050048925156239</c:v>
                </c:pt>
                <c:pt idx="199">
                  <c:v>-1.0926438525924274</c:v>
                </c:pt>
                <c:pt idx="200">
                  <c:v>-1.08041492052355</c:v>
                </c:pt>
                <c:pt idx="201">
                  <c:v>-1.0683169027673287</c:v>
                </c:pt>
                <c:pt idx="202">
                  <c:v>-1.0563486085789997</c:v>
                </c:pt>
                <c:pt idx="203">
                  <c:v>-1.04450885034778</c:v>
                </c:pt>
                <c:pt idx="204">
                  <c:v>-1.0327964439175972</c:v>
                </c:pt>
                <c:pt idx="205">
                  <c:v>-1.0212102088920796</c:v>
                </c:pt>
                <c:pt idx="206">
                  <c:v>-1.0097489689243864</c:v>
                </c:pt>
                <c:pt idx="207">
                  <c:v>-0.99841155199245735</c:v>
                </c:pt>
                <c:pt idx="208">
                  <c:v>-0.98719679066021859</c:v>
                </c:pt>
                <c:pt idx="209">
                  <c:v>-0.97610352232528452</c:v>
                </c:pt>
                <c:pt idx="210">
                  <c:v>-0.96513058945365116</c:v>
                </c:pt>
                <c:pt idx="211">
                  <c:v>-0.95427683980188771</c:v>
                </c:pt>
                <c:pt idx="212">
                  <c:v>-0.94354112662729372</c:v>
                </c:pt>
                <c:pt idx="213">
                  <c:v>-0.93292230888648209</c:v>
                </c:pt>
                <c:pt idx="214">
                  <c:v>-0.92241925142282788</c:v>
                </c:pt>
                <c:pt idx="215">
                  <c:v>-0.9120308251432121</c:v>
                </c:pt>
                <c:pt idx="216">
                  <c:v>-0.90175590718447662</c:v>
                </c:pt>
                <c:pt idx="217">
                  <c:v>-0.89159338106997765</c:v>
                </c:pt>
                <c:pt idx="218">
                  <c:v>-0.88154213685662031</c:v>
                </c:pt>
                <c:pt idx="219">
                  <c:v>-0.8716010712727702</c:v>
                </c:pt>
                <c:pt idx="220">
                  <c:v>-0.86176908784735362</c:v>
                </c:pt>
                <c:pt idx="221">
                  <c:v>-0.85204509703053333</c:v>
                </c:pt>
                <c:pt idx="222">
                  <c:v>-0.84242801630626518</c:v>
                </c:pt>
                <c:pt idx="223">
                  <c:v>-0.83291677029706412</c:v>
                </c:pt>
                <c:pt idx="224">
                  <c:v>-0.82351029086130068</c:v>
                </c:pt>
                <c:pt idx="225">
                  <c:v>-0.81420751718329543</c:v>
                </c:pt>
                <c:pt idx="226">
                  <c:v>-0.80500739585653391</c:v>
                </c:pt>
                <c:pt idx="227">
                  <c:v>-0.79590888096025258</c:v>
                </c:pt>
                <c:pt idx="228">
                  <c:v>-0.78691093412967783</c:v>
                </c:pt>
                <c:pt idx="229">
                  <c:v>-0.77801252462017123</c:v>
                </c:pt>
                <c:pt idx="230">
                  <c:v>-0.7692126293655287</c:v>
                </c:pt>
                <c:pt idx="231">
                  <c:v>-0.76051023303066945</c:v>
                </c:pt>
                <c:pt idx="232">
                  <c:v>-0.75190432805896446</c:v>
                </c:pt>
                <c:pt idx="233">
                  <c:v>-0.74339391471439475</c:v>
                </c:pt>
                <c:pt idx="234">
                  <c:v>-0.73497800111878808</c:v>
                </c:pt>
                <c:pt idx="235">
                  <c:v>-0.72665560328431689</c:v>
                </c:pt>
                <c:pt idx="236">
                  <c:v>-0.71842574514147162</c:v>
                </c:pt>
                <c:pt idx="237">
                  <c:v>-0.71028745856269249</c:v>
                </c:pt>
                <c:pt idx="238">
                  <c:v>-0.70223978338185611</c:v>
                </c:pt>
                <c:pt idx="239">
                  <c:v>-0.69428176740977354</c:v>
                </c:pt>
                <c:pt idx="240">
                  <c:v>-0.68641246644591192</c:v>
                </c:pt>
                <c:pt idx="241">
                  <c:v>-0.67863094428645521</c:v>
                </c:pt>
                <c:pt idx="242">
                  <c:v>-0.67093627272890932</c:v>
                </c:pt>
                <c:pt idx="243">
                  <c:v>-0.6633275315733772</c:v>
                </c:pt>
                <c:pt idx="244">
                  <c:v>-0.65580380862066112</c:v>
                </c:pt>
                <c:pt idx="245">
                  <c:v>-0.64836419966734782</c:v>
                </c:pt>
                <c:pt idx="246">
                  <c:v>-0.64100780849798522</c:v>
                </c:pt>
                <c:pt idx="247">
                  <c:v>-0.63373374687451534</c:v>
                </c:pt>
                <c:pt idx="248">
                  <c:v>-0.62654113452306914</c:v>
                </c:pt>
                <c:pt idx="249">
                  <c:v>-0.61942909911825816</c:v>
                </c:pt>
                <c:pt idx="250">
                  <c:v>-0.61239677626507616</c:v>
                </c:pt>
                <c:pt idx="251">
                  <c:v>-0.60544330947852865</c:v>
                </c:pt>
                <c:pt idx="252">
                  <c:v>-0.59856785016109348</c:v>
                </c:pt>
                <c:pt idx="253">
                  <c:v>-0.59176955757813321</c:v>
                </c:pt>
                <c:pt idx="254">
                  <c:v>-0.58504759883133839</c:v>
                </c:pt>
                <c:pt idx="255">
                  <c:v>-0.57840114883032789</c:v>
                </c:pt>
                <c:pt idx="256">
                  <c:v>-0.5718293902624686</c:v>
                </c:pt>
                <c:pt idx="257">
                  <c:v>-0.56533151356104172</c:v>
                </c:pt>
                <c:pt idx="258">
                  <c:v>-0.55890671687180737</c:v>
                </c:pt>
                <c:pt idx="259">
                  <c:v>-0.55255420601807803</c:v>
                </c:pt>
                <c:pt idx="260">
                  <c:v>-0.54627319446438083</c:v>
                </c:pt>
                <c:pt idx="261">
                  <c:v>-0.54006290327874007</c:v>
                </c:pt>
                <c:pt idx="262">
                  <c:v>-0.53392256109374869</c:v>
                </c:pt>
                <c:pt idx="263">
                  <c:v>-0.52785140406640108</c:v>
                </c:pt>
                <c:pt idx="264">
                  <c:v>-0.52184867583682903</c:v>
                </c:pt>
                <c:pt idx="265">
                  <c:v>-0.51591362748594138</c:v>
                </c:pt>
                <c:pt idx="266">
                  <c:v>-0.5100455174921199</c:v>
                </c:pt>
                <c:pt idx="267">
                  <c:v>-0.50424361168693843</c:v>
                </c:pt>
                <c:pt idx="268">
                  <c:v>-0.49850718321004234</c:v>
                </c:pt>
                <c:pt idx="269">
                  <c:v>-0.49283551246316587</c:v>
                </c:pt>
                <c:pt idx="270">
                  <c:v>-0.48722788706344233</c:v>
                </c:pt>
                <c:pt idx="271">
                  <c:v>-0.4816836017959602</c:v>
                </c:pt>
                <c:pt idx="272">
                  <c:v>-0.47620195856569092</c:v>
                </c:pt>
                <c:pt idx="273">
                  <c:v>-0.47078226634876735</c:v>
                </c:pt>
                <c:pt idx="274">
                  <c:v>-0.46542384114324348</c:v>
                </c:pt>
                <c:pt idx="275">
                  <c:v>-0.46012600591929675</c:v>
                </c:pt>
                <c:pt idx="276">
                  <c:v>-0.45488809056898416</c:v>
                </c:pt>
                <c:pt idx="277">
                  <c:v>-0.44970943185551498</c:v>
                </c:pt>
                <c:pt idx="278">
                  <c:v>-0.4445893733621889</c:v>
                </c:pt>
                <c:pt idx="279">
                  <c:v>-0.4395272654409218</c:v>
                </c:pt>
                <c:pt idx="280">
                  <c:v>-0.43452246516048487</c:v>
                </c:pt>
                <c:pt idx="281">
                  <c:v>-0.4295743362544176</c:v>
                </c:pt>
                <c:pt idx="282">
                  <c:v>-0.42468224906872981</c:v>
                </c:pt>
                <c:pt idx="283">
                  <c:v>-0.41984558050935322</c:v>
                </c:pt>
                <c:pt idx="284">
                  <c:v>-0.41506371398939557</c:v>
                </c:pt>
                <c:pt idx="285">
                  <c:v>-0.41033603937625518</c:v>
                </c:pt>
                <c:pt idx="286">
                  <c:v>-0.40566195293856788</c:v>
                </c:pt>
                <c:pt idx="287">
                  <c:v>-0.40104085729309125</c:v>
                </c:pt>
                <c:pt idx="288">
                  <c:v>-0.3964721613514533</c:v>
                </c:pt>
                <c:pt idx="289">
                  <c:v>-0.39195528026688026</c:v>
                </c:pt>
                <c:pt idx="290">
                  <c:v>-0.38748963538086578</c:v>
                </c:pt>
                <c:pt idx="291">
                  <c:v>-0.38307465416985736</c:v>
                </c:pt>
                <c:pt idx="292">
                  <c:v>-0.37870977019191354</c:v>
                </c:pt>
                <c:pt idx="293">
                  <c:v>-0.37439442303341752</c:v>
                </c:pt>
                <c:pt idx="294">
                  <c:v>-0.37012805825582162</c:v>
                </c:pt>
                <c:pt idx="295">
                  <c:v>-0.36591012734248807</c:v>
                </c:pt>
                <c:pt idx="296">
                  <c:v>-0.36174008764557108</c:v>
                </c:pt>
                <c:pt idx="297">
                  <c:v>-0.35761740233303935</c:v>
                </c:pt>
                <c:pt idx="298">
                  <c:v>-0.35354154033578783</c:v>
                </c:pt>
                <c:pt idx="299">
                  <c:v>-0.34951197629491537</c:v>
                </c:pt>
                <c:pt idx="300">
                  <c:v>-0.34552819050911193</c:v>
                </c:pt>
                <c:pt idx="301">
                  <c:v>-0.34158966888223852</c:v>
                </c:pt>
                <c:pt idx="302">
                  <c:v>-0.33769590287105566</c:v>
                </c:pt>
                <c:pt idx="303">
                  <c:v>-0.33384638943317496</c:v>
                </c:pt>
                <c:pt idx="304">
                  <c:v>-0.33004063097517061</c:v>
                </c:pt>
                <c:pt idx="305">
                  <c:v>-0.32627813530092614</c:v>
                </c:pt>
                <c:pt idx="306">
                  <c:v>-0.32255841556018888</c:v>
                </c:pt>
                <c:pt idx="307">
                  <c:v>-0.31888099019737837</c:v>
                </c:pt>
                <c:pt idx="308">
                  <c:v>-0.31524538290060383</c:v>
                </c:pt>
                <c:pt idx="309">
                  <c:v>-0.31165112255095384</c:v>
                </c:pt>
                <c:pt idx="310">
                  <c:v>-0.30809774317204047</c:v>
                </c:pt>
                <c:pt idx="311">
                  <c:v>-0.30458478387980575</c:v>
                </c:pt>
                <c:pt idx="312">
                  <c:v>-0.30111178883260503</c:v>
                </c:pt>
                <c:pt idx="313">
                  <c:v>-0.29767830718157307</c:v>
                </c:pt>
                <c:pt idx="314">
                  <c:v>-0.294283893021275</c:v>
                </c:pt>
                <c:pt idx="315">
                  <c:v>-0.29092810534065533</c:v>
                </c:pt>
                <c:pt idx="316">
                  <c:v>-0.28761050797428306</c:v>
                </c:pt>
                <c:pt idx="317">
                  <c:v>-0.28433066955390907</c:v>
                </c:pt>
                <c:pt idx="318">
                  <c:v>-0.28108816346032611</c:v>
                </c:pt>
                <c:pt idx="319">
                  <c:v>-0.27788256777555154</c:v>
                </c:pt>
                <c:pt idx="320">
                  <c:v>-0.27471346523532808</c:v>
                </c:pt>
                <c:pt idx="321">
                  <c:v>-0.27158044318194835</c:v>
                </c:pt>
                <c:pt idx="322">
                  <c:v>-0.26848309351740712</c:v>
                </c:pt>
                <c:pt idx="323">
                  <c:v>-0.26542101265688789</c:v>
                </c:pt>
                <c:pt idx="324">
                  <c:v>-0.26239380148258284</c:v>
                </c:pt>
                <c:pt idx="325">
                  <c:v>-0.25940106529784884</c:v>
                </c:pt>
                <c:pt idx="326">
                  <c:v>-0.25644241378170884</c:v>
                </c:pt>
                <c:pt idx="327">
                  <c:v>-0.25351746094369226</c:v>
                </c:pt>
                <c:pt idx="328">
                  <c:v>-0.25062582507902126</c:v>
                </c:pt>
                <c:pt idx="329">
                  <c:v>-0.24776712872414694</c:v>
                </c:pt>
                <c:pt idx="330">
                  <c:v>-0.24494099861263136</c:v>
                </c:pt>
                <c:pt idx="331">
                  <c:v>-0.24214706563138153</c:v>
                </c:pt>
                <c:pt idx="332">
                  <c:v>-0.23938496477723437</c:v>
                </c:pt>
                <c:pt idx="333">
                  <c:v>-0.23665433511389808</c:v>
                </c:pt>
                <c:pt idx="334">
                  <c:v>-0.23395481972924095</c:v>
                </c:pt>
                <c:pt idx="335">
                  <c:v>-0.23128606569294041</c:v>
                </c:pt>
                <c:pt idx="336">
                  <c:v>-0.22864772401448552</c:v>
                </c:pt>
                <c:pt idx="337">
                  <c:v>-0.22603944960153427</c:v>
                </c:pt>
                <c:pt idx="338">
                  <c:v>-0.2234609012186273</c:v>
                </c:pt>
                <c:pt idx="339">
                  <c:v>-0.2209117414462575</c:v>
                </c:pt>
                <c:pt idx="340">
                  <c:v>-0.21839163664029784</c:v>
                </c:pt>
                <c:pt idx="341">
                  <c:v>-0.21590025689177894</c:v>
                </c:pt>
                <c:pt idx="342">
                  <c:v>-0.21343727598703008</c:v>
                </c:pt>
                <c:pt idx="343">
                  <c:v>-0.21100237136816771</c:v>
                </c:pt>
                <c:pt idx="344">
                  <c:v>-0.20859522409394501</c:v>
                </c:pt>
                <c:pt idx="345">
                  <c:v>-0.2062155188009489</c:v>
                </c:pt>
                <c:pt idx="346">
                  <c:v>-0.20386294366515681</c:v>
                </c:pt>
                <c:pt idx="347">
                  <c:v>-0.20153719036383891</c:v>
                </c:pt>
                <c:pt idx="348">
                  <c:v>-0.19923795403781586</c:v>
                </c:pt>
                <c:pt idx="349">
                  <c:v>-0.19696493325406655</c:v>
                </c:pt>
                <c:pt idx="350">
                  <c:v>-0.19471782996868237</c:v>
                </c:pt>
                <c:pt idx="351">
                  <c:v>-0.19249634949017036</c:v>
                </c:pt>
                <c:pt idx="352">
                  <c:v>-0.19030020044310397</c:v>
                </c:pt>
                <c:pt idx="353">
                  <c:v>-0.18812909473211706</c:v>
                </c:pt>
                <c:pt idx="354">
                  <c:v>-0.18598274750624186</c:v>
                </c:pt>
                <c:pt idx="355">
                  <c:v>-0.18386087712358887</c:v>
                </c:pt>
                <c:pt idx="356">
                  <c:v>-0.18176320511636901</c:v>
                </c:pt>
                <c:pt idx="357">
                  <c:v>-0.17968945615624984</c:v>
                </c:pt>
                <c:pt idx="358">
                  <c:v>-0.17763935802005459</c:v>
                </c:pt>
                <c:pt idx="359">
                  <c:v>-0.17561264155579084</c:v>
                </c:pt>
                <c:pt idx="360">
                  <c:v>-0.17360904064901728</c:v>
                </c:pt>
                <c:pt idx="361">
                  <c:v>-0.17162829218953801</c:v>
                </c:pt>
                <c:pt idx="362">
                  <c:v>-0.16967013603843034</c:v>
                </c:pt>
                <c:pt idx="363">
                  <c:v>-0.16773431499539565</c:v>
                </c:pt>
                <c:pt idx="364">
                  <c:v>-0.16582057476643922</c:v>
                </c:pt>
                <c:pt idx="365">
                  <c:v>-0.16392866393187336</c:v>
                </c:pt>
                <c:pt idx="366">
                  <c:v>-0.16205833391464036</c:v>
                </c:pt>
                <c:pt idx="367">
                  <c:v>-0.16020933894895559</c:v>
                </c:pt>
                <c:pt idx="368">
                  <c:v>-0.15838143604926772</c:v>
                </c:pt>
                <c:pt idx="369">
                  <c:v>-0.15657438497953591</c:v>
                </c:pt>
                <c:pt idx="370">
                  <c:v>-0.15478794822281539</c:v>
                </c:pt>
                <c:pt idx="371">
                  <c:v>-0.15302189095115865</c:v>
                </c:pt>
                <c:pt idx="372">
                  <c:v>-0.15127598099582121</c:v>
                </c:pt>
                <c:pt idx="373">
                  <c:v>-0.14954998881777645</c:v>
                </c:pt>
                <c:pt idx="374">
                  <c:v>-0.14784368747853135</c:v>
                </c:pt>
                <c:pt idx="375">
                  <c:v>-0.14615685261124758</c:v>
                </c:pt>
                <c:pt idx="376">
                  <c:v>-0.14448926239215718</c:v>
                </c:pt>
                <c:pt idx="377">
                  <c:v>-0.1428406975122791</c:v>
                </c:pt>
                <c:pt idx="378">
                  <c:v>-0.14121094114942892</c:v>
                </c:pt>
                <c:pt idx="379">
                  <c:v>-0.13959977894052084</c:v>
                </c:pt>
                <c:pt idx="380">
                  <c:v>-0.13800699895415822</c:v>
                </c:pt>
                <c:pt idx="381">
                  <c:v>-0.13643239166351515</c:v>
                </c:pt>
                <c:pt idx="382">
                  <c:v>-0.13487574991949947</c:v>
                </c:pt>
                <c:pt idx="383">
                  <c:v>-0.13333686892420077</c:v>
                </c:pt>
                <c:pt idx="384">
                  <c:v>-0.13181554620461777</c:v>
                </c:pt>
                <c:pt idx="385">
                  <c:v>-0.13031158158666573</c:v>
                </c:pt>
                <c:pt idx="386">
                  <c:v>-0.12882477716945595</c:v>
                </c:pt>
                <c:pt idx="387">
                  <c:v>-0.12735493729985239</c:v>
                </c:pt>
                <c:pt idx="388">
                  <c:v>-0.12590186854729635</c:v>
                </c:pt>
                <c:pt idx="389">
                  <c:v>-0.12446537967890187</c:v>
                </c:pt>
                <c:pt idx="390">
                  <c:v>-0.12304528163481519</c:v>
                </c:pt>
                <c:pt idx="391">
                  <c:v>-0.12164138750383999</c:v>
                </c:pt>
                <c:pt idx="392">
                  <c:v>-0.1202535124993228</c:v>
                </c:pt>
                <c:pt idx="393">
                  <c:v>-0.11888147393529731</c:v>
                </c:pt>
                <c:pt idx="394">
                  <c:v>-0.11752509120288671</c:v>
                </c:pt>
                <c:pt idx="395">
                  <c:v>-0.11618418574695921</c:v>
                </c:pt>
                <c:pt idx="396">
                  <c:v>-0.11485858104303526</c:v>
                </c:pt>
                <c:pt idx="397">
                  <c:v>-0.11354810257444557</c:v>
                </c:pt>
                <c:pt idx="398">
                  <c:v>-0.11225257780973652</c:v>
                </c:pt>
                <c:pt idx="399">
                  <c:v>-0.1109718361803184</c:v>
                </c:pt>
                <c:pt idx="400">
                  <c:v>-0.10970570905835893</c:v>
                </c:pt>
                <c:pt idx="401">
                  <c:v>-0.10845402973491572</c:v>
                </c:pt>
                <c:pt idx="402">
                  <c:v>-0.10721663339830752</c:v>
                </c:pt>
                <c:pt idx="403">
                  <c:v>-0.10599335711271991</c:v>
                </c:pt>
                <c:pt idx="404">
                  <c:v>-0.10478403979704665</c:v>
                </c:pt>
                <c:pt idx="405">
                  <c:v>-0.10358852220396043</c:v>
                </c:pt>
                <c:pt idx="406">
                  <c:v>-0.10240664689921276</c:v>
                </c:pt>
                <c:pt idx="407">
                  <c:v>-0.10123825824116232</c:v>
                </c:pt>
                <c:pt idx="408">
                  <c:v>-0.10008320236052558</c:v>
                </c:pt>
                <c:pt idx="409">
                  <c:v>-9.8941327140350782E-2</c:v>
                </c:pt>
                <c:pt idx="410">
                  <c:v>-9.7812482196212733E-2</c:v>
                </c:pt>
                <c:pt idx="411">
                  <c:v>-9.6696518856624183E-2</c:v>
                </c:pt>
                <c:pt idx="412">
                  <c:v>-9.5593290143663218E-2</c:v>
                </c:pt>
                <c:pt idx="413">
                  <c:v>-9.4502650753814782E-2</c:v>
                </c:pt>
                <c:pt idx="414">
                  <c:v>-9.3424457039023703E-2</c:v>
                </c:pt>
                <c:pt idx="415">
                  <c:v>-9.2358566987956192E-2</c:v>
                </c:pt>
                <c:pt idx="416">
                  <c:v>-9.1304840207468471E-2</c:v>
                </c:pt>
                <c:pt idx="417">
                  <c:v>-9.026313790428199E-2</c:v>
                </c:pt>
                <c:pt idx="418">
                  <c:v>-8.9233322866859532E-2</c:v>
                </c:pt>
                <c:pt idx="419">
                  <c:v>-8.821525944748361E-2</c:v>
                </c:pt>
                <c:pt idx="420">
                  <c:v>-8.7208813544533137E-2</c:v>
                </c:pt>
                <c:pt idx="421">
                  <c:v>-8.6213852584957326E-2</c:v>
                </c:pt>
                <c:pt idx="422">
                  <c:v>-8.5230245506943192E-2</c:v>
                </c:pt>
                <c:pt idx="423">
                  <c:v>-8.4257862742777467E-2</c:v>
                </c:pt>
                <c:pt idx="424">
                  <c:v>-8.3296576201897982E-2</c:v>
                </c:pt>
                <c:pt idx="425">
                  <c:v>-8.2346259254133886E-2</c:v>
                </c:pt>
                <c:pt idx="426">
                  <c:v>-8.140678671313302E-2</c:v>
                </c:pt>
                <c:pt idx="427">
                  <c:v>-8.0478034819974786E-2</c:v>
                </c:pt>
                <c:pt idx="428">
                  <c:v>-7.9559881226963933E-2</c:v>
                </c:pt>
                <c:pt idx="429">
                  <c:v>-7.8652204981606938E-2</c:v>
                </c:pt>
                <c:pt idx="430">
                  <c:v>-7.7754886510767382E-2</c:v>
                </c:pt>
                <c:pt idx="431">
                  <c:v>-7.6867807604997437E-2</c:v>
                </c:pt>
                <c:pt idx="432">
                  <c:v>-7.5990851403045637E-2</c:v>
                </c:pt>
                <c:pt idx="433">
                  <c:v>-7.512390237653753E-2</c:v>
                </c:pt>
                <c:pt idx="434">
                  <c:v>-7.4266846314828522E-2</c:v>
                </c:pt>
                <c:pt idx="435">
                  <c:v>-7.3419570310025162E-2</c:v>
                </c:pt>
                <c:pt idx="436">
                  <c:v>-7.2581962742176376E-2</c:v>
                </c:pt>
                <c:pt idx="437">
                  <c:v>-7.1753913264628891E-2</c:v>
                </c:pt>
                <c:pt idx="438">
                  <c:v>-7.093531278954833E-2</c:v>
                </c:pt>
                <c:pt idx="439">
                  <c:v>-7.0126053473601957E-2</c:v>
                </c:pt>
                <c:pt idx="440">
                  <c:v>-6.9326028703803874E-2</c:v>
                </c:pt>
                <c:pt idx="441">
                  <c:v>-6.85351330835169E-2</c:v>
                </c:pt>
                <c:pt idx="442">
                  <c:v>-6.775326241861418E-2</c:v>
                </c:pt>
                <c:pt idx="443">
                  <c:v>-6.6980313703795272E-2</c:v>
                </c:pt>
                <c:pt idx="444">
                  <c:v>-6.6216185109056774E-2</c:v>
                </c:pt>
                <c:pt idx="445">
                  <c:v>-6.5460775966314472E-2</c:v>
                </c:pt>
                <c:pt idx="446">
                  <c:v>-6.4713986756177733E-2</c:v>
                </c:pt>
                <c:pt idx="447">
                  <c:v>-6.3975719094871569E-2</c:v>
                </c:pt>
                <c:pt idx="448">
                  <c:v>-6.324587572130641E-2</c:v>
                </c:pt>
                <c:pt idx="449">
                  <c:v>-6.2524360484294689E-2</c:v>
                </c:pt>
                <c:pt idx="450">
                  <c:v>-6.1811078329910389E-2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C-4A4A-B947-4F7BFFF9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fit_2NN_BCC!$D$19:$D$469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fit_2NN_BCC!$E$19:$E$469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F-4167-BC78-27FC78A4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fit_2NN_BCC!$H$18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fit_2NN_BCC!$G$19:$G$469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fit_2NN_BCC!$H$19:$H$469</c:f>
              <c:numCache>
                <c:formatCode>0.0000</c:formatCode>
                <c:ptCount val="451"/>
                <c:pt idx="0">
                  <c:v>1.1510972144884097</c:v>
                </c:pt>
                <c:pt idx="1">
                  <c:v>0.61062907806715194</c:v>
                </c:pt>
                <c:pt idx="2">
                  <c:v>9.3714800024600295E-2</c:v>
                </c:pt>
                <c:pt idx="3">
                  <c:v>-0.4004700440674524</c:v>
                </c:pt>
                <c:pt idx="4">
                  <c:v>-0.87272338389031234</c:v>
                </c:pt>
                <c:pt idx="5">
                  <c:v>-1.3238174617933842</c:v>
                </c:pt>
                <c:pt idx="6">
                  <c:v>-1.7544996166058673</c:v>
                </c:pt>
                <c:pt idx="7">
                  <c:v>-2.1654930445112925</c:v>
                </c:pt>
                <c:pt idx="8">
                  <c:v>-2.5574975376327114</c:v>
                </c:pt>
                <c:pt idx="9">
                  <c:v>-2.9311902009586719</c:v>
                </c:pt>
                <c:pt idx="10">
                  <c:v>-3.2872261482228109</c:v>
                </c:pt>
                <c:pt idx="11">
                  <c:v>-3.6262391773330958</c:v>
                </c:pt>
                <c:pt idx="12">
                  <c:v>-3.9488424259303736</c:v>
                </c:pt>
                <c:pt idx="13">
                  <c:v>-4.2556290076399694</c:v>
                </c:pt>
                <c:pt idx="14">
                  <c:v>-4.5471726295645887</c:v>
                </c:pt>
                <c:pt idx="15">
                  <c:v>-4.8240281915516512</c:v>
                </c:pt>
                <c:pt idx="16">
                  <c:v>-5.0867323677535543</c:v>
                </c:pt>
                <c:pt idx="17">
                  <c:v>-5.3358041709850541</c:v>
                </c:pt>
                <c:pt idx="18">
                  <c:v>-5.5717455003680172</c:v>
                </c:pt>
                <c:pt idx="19">
                  <c:v>-5.7950416727403331</c:v>
                </c:pt>
                <c:pt idx="20">
                  <c:v>-6.0061619382925446</c:v>
                </c:pt>
                <c:pt idx="21">
                  <c:v>-6.2055599808829669</c:v>
                </c:pt>
                <c:pt idx="22">
                  <c:v>-6.3936744034695998</c:v>
                </c:pt>
                <c:pt idx="23">
                  <c:v>-6.5709291990849934</c:v>
                </c:pt>
                <c:pt idx="24">
                  <c:v>-6.7377342077684128</c:v>
                </c:pt>
                <c:pt idx="25">
                  <c:v>-6.8944855598581691</c:v>
                </c:pt>
                <c:pt idx="26">
                  <c:v>-7.0415661060358135</c:v>
                </c:pt>
                <c:pt idx="27">
                  <c:v>-7.1793458345029739</c:v>
                </c:pt>
                <c:pt idx="28">
                  <c:v>-7.3081822756610659</c:v>
                </c:pt>
                <c:pt idx="29">
                  <c:v>-7.4284208946538097</c:v>
                </c:pt>
                <c:pt idx="30">
                  <c:v>-7.5403954721223858</c:v>
                </c:pt>
                <c:pt idx="31">
                  <c:v>-7.6444284735135062</c:v>
                </c:pt>
                <c:pt idx="32">
                  <c:v>-7.7408314072708899</c:v>
                </c:pt>
                <c:pt idx="33">
                  <c:v>-7.8299051722317277</c:v>
                </c:pt>
                <c:pt idx="34">
                  <c:v>-7.9119403945404727</c:v>
                </c:pt>
                <c:pt idx="35">
                  <c:v>-7.9872177543837619</c:v>
                </c:pt>
                <c:pt idx="36">
                  <c:v>-8.056008302841585</c:v>
                </c:pt>
                <c:pt idx="37">
                  <c:v>-8.1185737691417756</c:v>
                </c:pt>
                <c:pt idx="38">
                  <c:v>-8.1751668585965795</c:v>
                </c:pt>
                <c:pt idx="39">
                  <c:v>-8.2260315414925103</c:v>
                </c:pt>
                <c:pt idx="40">
                  <c:v>-8.2714033331968686</c:v>
                </c:pt>
                <c:pt idx="41">
                  <c:v>-8.3115095657370581</c:v>
                </c:pt>
                <c:pt idx="42">
                  <c:v>-8.3465696511014773</c:v>
                </c:pt>
                <c:pt idx="43">
                  <c:v>-8.37679533650393</c:v>
                </c:pt>
                <c:pt idx="44">
                  <c:v>-8.4023909518465132</c:v>
                </c:pt>
                <c:pt idx="45">
                  <c:v>-8.4235536496094543</c:v>
                </c:pt>
                <c:pt idx="46">
                  <c:v>-8.4404736373898128</c:v>
                </c:pt>
                <c:pt idx="47">
                  <c:v>-8.4533344033047726</c:v>
                </c:pt>
                <c:pt idx="48">
                  <c:v>-8.4623129344690824</c:v>
                </c:pt>
                <c:pt idx="49">
                  <c:v>-8.4675799287503484</c:v>
                </c:pt>
                <c:pt idx="50">
                  <c:v>-8.4693000000000005</c:v>
                </c:pt>
                <c:pt idx="51">
                  <c:v>-8.4676318769522911</c:v>
                </c:pt>
                <c:pt idx="52">
                  <c:v>-8.4627285959780743</c:v>
                </c:pt>
                <c:pt idx="53">
                  <c:v>-8.4547376878749176</c:v>
                </c:pt>
                <c:pt idx="54">
                  <c:v>-8.4438013588698961</c:v>
                </c:pt>
                <c:pt idx="55">
                  <c:v>-8.4300566660063776</c:v>
                </c:pt>
                <c:pt idx="56">
                  <c:v>-8.4136356870812623</c:v>
                </c:pt>
                <c:pt idx="57">
                  <c:v>-8.3946656852944024</c:v>
                </c:pt>
                <c:pt idx="58">
                  <c:v>-8.3732692687672383</c:v>
                </c:pt>
                <c:pt idx="59">
                  <c:v>-8.3495645450833127</c:v>
                </c:pt>
                <c:pt idx="60">
                  <c:v>-8.3236652709988395</c:v>
                </c:pt>
                <c:pt idx="61">
                  <c:v>-8.2956809974673682</c:v>
                </c:pt>
                <c:pt idx="62">
                  <c:v>-8.2657172101183782</c:v>
                </c:pt>
                <c:pt idx="63">
                  <c:v>-8.233875465325676</c:v>
                </c:pt>
                <c:pt idx="64">
                  <c:v>-8.2002535219975314</c:v>
                </c:pt>
                <c:pt idx="65">
                  <c:v>-8.1649454692167414</c:v>
                </c:pt>
                <c:pt idx="66">
                  <c:v>-8.1280418498550642</c:v>
                </c:pt>
                <c:pt idx="67">
                  <c:v>-8.089629780282932</c:v>
                </c:pt>
                <c:pt idx="68">
                  <c:v>-8.0497930662918602</c:v>
                </c:pt>
                <c:pt idx="69">
                  <c:v>-8.0086123153435373</c:v>
                </c:pt>
                <c:pt idx="70">
                  <c:v>-7.9661650452563437</c:v>
                </c:pt>
                <c:pt idx="71">
                  <c:v>-7.922525789436814</c:v>
                </c:pt>
                <c:pt idx="72">
                  <c:v>-7.8777661987604768</c:v>
                </c:pt>
                <c:pt idx="73">
                  <c:v>-7.8319551402033909</c:v>
                </c:pt>
                <c:pt idx="74">
                  <c:v>-7.785158792322914</c:v>
                </c:pt>
                <c:pt idx="75">
                  <c:v>-7.7374407376832117</c:v>
                </c:pt>
                <c:pt idx="76">
                  <c:v>-7.6888620523183571</c:v>
                </c:pt>
                <c:pt idx="77">
                  <c:v>-7.6394813923231135</c:v>
                </c:pt>
                <c:pt idx="78">
                  <c:v>-7.5893550776588912</c:v>
                </c:pt>
                <c:pt idx="79">
                  <c:v>-7.5385371732597859</c:v>
                </c:pt>
                <c:pt idx="80">
                  <c:v>-7.4870795675211887</c:v>
                </c:pt>
                <c:pt idx="81">
                  <c:v>-7.435032048250986</c:v>
                </c:pt>
                <c:pt idx="82">
                  <c:v>-7.3824423761610287</c:v>
                </c:pt>
                <c:pt idx="83">
                  <c:v>-7.32935635597436</c:v>
                </c:pt>
                <c:pt idx="84">
                  <c:v>-7.2758179052213485</c:v>
                </c:pt>
                <c:pt idx="85">
                  <c:v>-7.2218691207958141</c:v>
                </c:pt>
                <c:pt idx="86">
                  <c:v>-7.1675503433401486</c:v>
                </c:pt>
                <c:pt idx="87">
                  <c:v>-7.1129002195263311</c:v>
                </c:pt>
                <c:pt idx="88">
                  <c:v>-7.0579557622978566</c:v>
                </c:pt>
                <c:pt idx="89">
                  <c:v>-7.0027524091355895</c:v>
                </c:pt>
                <c:pt idx="90">
                  <c:v>-6.9473240784088022</c:v>
                </c:pt>
                <c:pt idx="91">
                  <c:v>-6.8917032238707092</c:v>
                </c:pt>
                <c:pt idx="92">
                  <c:v>-6.8359208873562007</c:v>
                </c:pt>
                <c:pt idx="93">
                  <c:v>-6.7800067497376517</c:v>
                </c:pt>
                <c:pt idx="94">
                  <c:v>-6.7239891801930831</c:v>
                </c:pt>
                <c:pt idx="95">
                  <c:v>-6.6678952838393428</c:v>
                </c:pt>
                <c:pt idx="96">
                  <c:v>-6.6117509477813696</c:v>
                </c:pt>
                <c:pt idx="97">
                  <c:v>-6.5555808856271307</c:v>
                </c:pt>
                <c:pt idx="98">
                  <c:v>-6.4994086805162938</c:v>
                </c:pt>
                <c:pt idx="99">
                  <c:v>-6.4432568267093293</c:v>
                </c:pt>
                <c:pt idx="100">
                  <c:v>-6.3871467697822588</c:v>
                </c:pt>
                <c:pt idx="101">
                  <c:v>-6.3310989454709778</c:v>
                </c:pt>
                <c:pt idx="102">
                  <c:v>-6.2751328172077505</c:v>
                </c:pt>
                <c:pt idx="103">
                  <c:v>-6.2192669123911761</c:v>
                </c:pt>
                <c:pt idx="104">
                  <c:v>-6.1635188574297075</c:v>
                </c:pt>
                <c:pt idx="105">
                  <c:v>-6.1079054115975788</c:v>
                </c:pt>
                <c:pt idx="106">
                  <c:v>-6.0524424997408666</c:v>
                </c:pt>
                <c:pt idx="107">
                  <c:v>-5.9971452438702153</c:v>
                </c:pt>
                <c:pt idx="108">
                  <c:v>-5.9420279936756986</c:v>
                </c:pt>
                <c:pt idx="109">
                  <c:v>-5.8871043559982157</c:v>
                </c:pt>
                <c:pt idx="110">
                  <c:v>-5.8323872232907386</c:v>
                </c:pt>
                <c:pt idx="111">
                  <c:v>-5.7778888011017715</c:v>
                </c:pt>
                <c:pt idx="112">
                  <c:v>-5.723620634612371</c:v>
                </c:pt>
                <c:pt idx="113">
                  <c:v>-5.6695936342571089</c:v>
                </c:pt>
                <c:pt idx="114">
                  <c:v>-5.6158181004584833</c:v>
                </c:pt>
                <c:pt idx="115">
                  <c:v>-5.5623037475033295</c:v>
                </c:pt>
                <c:pt idx="116">
                  <c:v>-5.509059726588962</c:v>
                </c:pt>
                <c:pt idx="117">
                  <c:v>-5.4560946480658741</c:v>
                </c:pt>
                <c:pt idx="118">
                  <c:v>-5.4034166029030724</c:v>
                </c:pt>
                <c:pt idx="119">
                  <c:v>-5.3510331834012428</c:v>
                </c:pt>
                <c:pt idx="120">
                  <c:v>-5.2989515031782561</c:v>
                </c:pt>
                <c:pt idx="121">
                  <c:v>-5.247178216450691</c:v>
                </c:pt>
                <c:pt idx="122">
                  <c:v>-5.1957195366343818</c:v>
                </c:pt>
                <c:pt idx="123">
                  <c:v>-5.1445812542862486</c:v>
                </c:pt>
                <c:pt idx="124">
                  <c:v>-5.0937687544090151</c:v>
                </c:pt>
                <c:pt idx="125">
                  <c:v>-5.0432870331397277</c:v>
                </c:pt>
                <c:pt idx="126">
                  <c:v>-4.9931407138423278</c:v>
                </c:pt>
                <c:pt idx="127">
                  <c:v>-4.9433340626239746</c:v>
                </c:pt>
                <c:pt idx="128">
                  <c:v>-4.8938710032940858</c:v>
                </c:pt>
                <c:pt idx="129">
                  <c:v>-4.8447551317845949</c:v>
                </c:pt>
                <c:pt idx="130">
                  <c:v>-4.7959897300492678</c:v>
                </c:pt>
                <c:pt idx="131">
                  <c:v>-4.7475777794593839</c:v>
                </c:pt>
                <c:pt idx="132">
                  <c:v>-4.6995219737125709</c:v>
                </c:pt>
                <c:pt idx="133">
                  <c:v>-4.6518247312710299</c:v>
                </c:pt>
                <c:pt idx="134">
                  <c:v>-4.6044882073448719</c:v>
                </c:pt>
                <c:pt idx="135">
                  <c:v>-4.5575143054358564</c:v>
                </c:pt>
                <c:pt idx="136">
                  <c:v>-4.5109046884562085</c:v>
                </c:pt>
                <c:pt idx="137">
                  <c:v>-4.464660789436925</c:v>
                </c:pt>
                <c:pt idx="138">
                  <c:v>-4.4187838218393116</c:v>
                </c:pt>
                <c:pt idx="139">
                  <c:v>-4.3732747894832347</c:v>
                </c:pt>
                <c:pt idx="140">
                  <c:v>-4.3281344961050294</c:v>
                </c:pt>
                <c:pt idx="141">
                  <c:v>-4.2833635545576687</c:v>
                </c:pt>
                <c:pt idx="142">
                  <c:v>-4.2389623956653351</c:v>
                </c:pt>
                <c:pt idx="143">
                  <c:v>-4.1949312767442191</c:v>
                </c:pt>
                <c:pt idx="144">
                  <c:v>-4.1512702898009231</c:v>
                </c:pt>
                <c:pt idx="145">
                  <c:v>-4.1079793694195406</c:v>
                </c:pt>
                <c:pt idx="146">
                  <c:v>-4.0650583003480953</c:v>
                </c:pt>
                <c:pt idx="147">
                  <c:v>-4.02250672479469</c:v>
                </c:pt>
                <c:pt idx="148">
                  <c:v>-3.9803241494433883</c:v>
                </c:pt>
                <c:pt idx="149">
                  <c:v>-3.9385099521995333</c:v>
                </c:pt>
                <c:pt idx="150">
                  <c:v>-3.8970633886738693</c:v>
                </c:pt>
                <c:pt idx="151">
                  <c:v>-3.8559835984145736</c:v>
                </c:pt>
                <c:pt idx="152">
                  <c:v>-3.8152696108959643</c:v>
                </c:pt>
                <c:pt idx="153">
                  <c:v>-3.7749203512724048</c:v>
                </c:pt>
                <c:pt idx="154">
                  <c:v>-3.734934645905621</c:v>
                </c:pt>
                <c:pt idx="155">
                  <c:v>-3.695311227673407</c:v>
                </c:pt>
                <c:pt idx="156">
                  <c:v>-3.6560487410673992</c:v>
                </c:pt>
                <c:pt idx="157">
                  <c:v>-3.6171457470873936</c:v>
                </c:pt>
                <c:pt idx="158">
                  <c:v>-3.578600727939393</c:v>
                </c:pt>
                <c:pt idx="159">
                  <c:v>-3.540412091544364</c:v>
                </c:pt>
                <c:pt idx="160">
                  <c:v>-3.5025781758644499</c:v>
                </c:pt>
                <c:pt idx="161">
                  <c:v>-3.4650972530531425</c:v>
                </c:pt>
                <c:pt idx="162">
                  <c:v>-3.4279675334357407</c:v>
                </c:pt>
                <c:pt idx="163">
                  <c:v>-3.391187169326173</c:v>
                </c:pt>
                <c:pt idx="164">
                  <c:v>-3.3547542586860946</c:v>
                </c:pt>
                <c:pt idx="165">
                  <c:v>-3.3186668486319442</c:v>
                </c:pt>
                <c:pt idx="166">
                  <c:v>-3.2829229387954872</c:v>
                </c:pt>
                <c:pt idx="167">
                  <c:v>-3.2475204845431516</c:v>
                </c:pt>
                <c:pt idx="168">
                  <c:v>-3.2124574000593293</c:v>
                </c:pt>
                <c:pt idx="169">
                  <c:v>-3.177731561298601</c:v>
                </c:pt>
                <c:pt idx="170">
                  <c:v>-3.1433408088117001</c:v>
                </c:pt>
                <c:pt idx="171">
                  <c:v>-3.109282950449872</c:v>
                </c:pt>
                <c:pt idx="172">
                  <c:v>-3.0755557639521056</c:v>
                </c:pt>
                <c:pt idx="173">
                  <c:v>-3.0421569994195945</c:v>
                </c:pt>
                <c:pt idx="174">
                  <c:v>-3.0090843816816037</c:v>
                </c:pt>
                <c:pt idx="175">
                  <c:v>-2.9763356125568095</c:v>
                </c:pt>
                <c:pt idx="176">
                  <c:v>-2.943908373014017</c:v>
                </c:pt>
                <c:pt idx="177">
                  <c:v>-2.9118003252360358</c:v>
                </c:pt>
                <c:pt idx="178">
                  <c:v>-2.8800091145903712</c:v>
                </c:pt>
                <c:pt idx="179">
                  <c:v>-2.8485323715102475</c:v>
                </c:pt>
                <c:pt idx="180">
                  <c:v>-2.8173677132893831</c:v>
                </c:pt>
                <c:pt idx="181">
                  <c:v>-2.7865127457937895</c:v>
                </c:pt>
                <c:pt idx="182">
                  <c:v>-2.7559650650937826</c:v>
                </c:pt>
                <c:pt idx="183">
                  <c:v>-2.7257222590192645</c:v>
                </c:pt>
                <c:pt idx="184">
                  <c:v>-2.6957819086412358</c:v>
                </c:pt>
                <c:pt idx="185">
                  <c:v>-2.6661415896823937</c:v>
                </c:pt>
                <c:pt idx="186">
                  <c:v>-2.6367988738595822</c:v>
                </c:pt>
                <c:pt idx="187">
                  <c:v>-2.6077513301607382</c:v>
                </c:pt>
                <c:pt idx="188">
                  <c:v>-2.5789965260589147</c:v>
                </c:pt>
                <c:pt idx="189">
                  <c:v>-2.5505320286658488</c:v>
                </c:pt>
                <c:pt idx="190">
                  <c:v>-2.5223554058274771</c:v>
                </c:pt>
                <c:pt idx="191">
                  <c:v>-2.494464227163689</c:v>
                </c:pt>
                <c:pt idx="192">
                  <c:v>-2.4668560650545528</c:v>
                </c:pt>
                <c:pt idx="193">
                  <c:v>-2.4395284955751535</c:v>
                </c:pt>
                <c:pt idx="194">
                  <c:v>-2.4124790993811156</c:v>
                </c:pt>
                <c:pt idx="195">
                  <c:v>-2.3857054625468037</c:v>
                </c:pt>
                <c:pt idx="196">
                  <c:v>-2.35920517735812</c:v>
                </c:pt>
                <c:pt idx="197">
                  <c:v>-2.3329758430617664</c:v>
                </c:pt>
                <c:pt idx="198">
                  <c:v>-2.3070150665727369</c:v>
                </c:pt>
                <c:pt idx="199">
                  <c:v>-2.2813204631417903</c:v>
                </c:pt>
                <c:pt idx="200">
                  <c:v>-2.2558896569845333</c:v>
                </c:pt>
                <c:pt idx="201">
                  <c:v>-2.230720281873745</c:v>
                </c:pt>
                <c:pt idx="202">
                  <c:v>-2.2058099816964605</c:v>
                </c:pt>
                <c:pt idx="203">
                  <c:v>-2.1811564109773092</c:v>
                </c:pt>
                <c:pt idx="204">
                  <c:v>-2.156757235369541</c:v>
                </c:pt>
                <c:pt idx="205">
                  <c:v>-2.1326101321151092</c:v>
                </c:pt>
                <c:pt idx="206">
                  <c:v>-2.108712790475149</c:v>
                </c:pt>
                <c:pt idx="207">
                  <c:v>-2.085062912132118</c:v>
                </c:pt>
                <c:pt idx="208">
                  <c:v>-2.0616582115648363</c:v>
                </c:pt>
                <c:pt idx="209">
                  <c:v>-2.0384964163976105</c:v>
                </c:pt>
                <c:pt idx="210">
                  <c:v>-2.0155752677245795</c:v>
                </c:pt>
                <c:pt idx="211">
                  <c:v>-1.9928925204103718</c:v>
                </c:pt>
                <c:pt idx="212">
                  <c:v>-1.9704459433681534</c:v>
                </c:pt>
                <c:pt idx="213">
                  <c:v>-1.94823331981605</c:v>
                </c:pt>
                <c:pt idx="214">
                  <c:v>-1.9262524475129483</c:v>
                </c:pt>
                <c:pt idx="215">
                  <c:v>-1.9045011389745998</c:v>
                </c:pt>
                <c:pt idx="216">
                  <c:v>-1.8829772216709366</c:v>
                </c:pt>
                <c:pt idx="217">
                  <c:v>-1.8616785382054686</c:v>
                </c:pt>
                <c:pt idx="218">
                  <c:v>-1.8406029464775959</c:v>
                </c:pt>
                <c:pt idx="219">
                  <c:v>-1.8197483198286397</c:v>
                </c:pt>
                <c:pt idx="220">
                  <c:v>-1.7991125471723644</c:v>
                </c:pt>
                <c:pt idx="221">
                  <c:v>-1.7786935331107299</c:v>
                </c:pt>
                <c:pt idx="222">
                  <c:v>-1.7584891980355899</c:v>
                </c:pt>
                <c:pt idx="223">
                  <c:v>-1.7384974782170226</c:v>
                </c:pt>
                <c:pt idx="224">
                  <c:v>-1.718716325878936</c:v>
                </c:pt>
                <c:pt idx="225">
                  <c:v>-1.6991437092626036</c:v>
                </c:pt>
                <c:pt idx="226">
                  <c:v>-1.6797776126787143</c:v>
                </c:pt>
                <c:pt idx="227">
                  <c:v>-1.6606160365485283</c:v>
                </c:pt>
                <c:pt idx="228">
                  <c:v>-1.6416569974346964</c:v>
                </c:pt>
                <c:pt idx="229">
                  <c:v>-1.6228985280622736</c:v>
                </c:pt>
                <c:pt idx="230">
                  <c:v>-1.6043386773304484</c:v>
                </c:pt>
                <c:pt idx="231">
                  <c:v>-1.5859755103154696</c:v>
                </c:pt>
                <c:pt idx="232">
                  <c:v>-1.5678071082652534</c:v>
                </c:pt>
                <c:pt idx="233">
                  <c:v>-1.5498315685861141</c:v>
                </c:pt>
                <c:pt idx="234">
                  <c:v>-1.532047004822062</c:v>
                </c:pt>
                <c:pt idx="235">
                  <c:v>-1.5144515466270727</c:v>
                </c:pt>
                <c:pt idx="236">
                  <c:v>-1.4970433397307357</c:v>
                </c:pt>
                <c:pt idx="237">
                  <c:v>-1.4798205458976592</c:v>
                </c:pt>
                <c:pt idx="238">
                  <c:v>-1.4627813428809955</c:v>
                </c:pt>
                <c:pt idx="239">
                  <c:v>-1.445923924370438</c:v>
                </c:pt>
                <c:pt idx="240">
                  <c:v>-1.4292464999350249</c:v>
                </c:pt>
                <c:pt idx="241">
                  <c:v>-1.4127472949610667</c:v>
                </c:pt>
                <c:pt idx="242">
                  <c:v>-1.3964245505855042</c:v>
                </c:pt>
                <c:pt idx="243">
                  <c:v>-1.3802765236249943</c:v>
                </c:pt>
                <c:pt idx="244">
                  <c:v>-1.3643014865009928</c:v>
                </c:pt>
                <c:pt idx="245">
                  <c:v>-1.3484977271611132</c:v>
                </c:pt>
                <c:pt idx="246">
                  <c:v>-1.3328635489970067</c:v>
                </c:pt>
                <c:pt idx="247">
                  <c:v>-1.3173972707590131</c:v>
                </c:pt>
                <c:pt idx="248">
                  <c:v>-1.3020972264678152</c:v>
                </c:pt>
                <c:pt idx="249">
                  <c:v>-1.2869617653233096</c:v>
                </c:pt>
                <c:pt idx="250">
                  <c:v>-1.2719892516109224</c:v>
                </c:pt>
                <c:pt idx="251">
                  <c:v>-1.2571780646055535</c:v>
                </c:pt>
                <c:pt idx="252">
                  <c:v>-1.2425265984733509</c:v>
                </c:pt>
                <c:pt idx="253">
                  <c:v>-1.2280332621715051</c:v>
                </c:pt>
                <c:pt idx="254">
                  <c:v>-1.2136964793462184</c:v>
                </c:pt>
                <c:pt idx="255">
                  <c:v>-1.1995146882290364</c:v>
                </c:pt>
                <c:pt idx="256">
                  <c:v>-1.1854863415316843</c:v>
                </c:pt>
                <c:pt idx="257">
                  <c:v>-1.1716099063395717</c:v>
                </c:pt>
                <c:pt idx="258">
                  <c:v>-1.1578838640040898</c:v>
                </c:pt>
                <c:pt idx="259">
                  <c:v>-1.1443067100338544</c:v>
                </c:pt>
                <c:pt idx="260">
                  <c:v>-1.1308769539850481</c:v>
                </c:pt>
                <c:pt idx="261">
                  <c:v>-1.1175931193508566</c:v>
                </c:pt>
                <c:pt idx="262">
                  <c:v>-1.1044537434503439</c:v>
                </c:pt>
                <c:pt idx="263">
                  <c:v>-1.0914573773166427</c:v>
                </c:pt>
                <c:pt idx="264">
                  <c:v>-1.0786025855847339</c:v>
                </c:pt>
                <c:pt idx="265">
                  <c:v>-1.0658879463787543</c:v>
                </c:pt>
                <c:pt idx="266">
                  <c:v>-1.053312051199133</c:v>
                </c:pt>
                <c:pt idx="267">
                  <c:v>-1.0408735048094377</c:v>
                </c:pt>
                <c:pt idx="268">
                  <c:v>-1.0285709251231694</c:v>
                </c:pt>
                <c:pt idx="269">
                  <c:v>-1.0164029430904304</c:v>
                </c:pt>
                <c:pt idx="270">
                  <c:v>-1.0043682025847429</c:v>
                </c:pt>
                <c:pt idx="271">
                  <c:v>-0.99246536028988241</c:v>
                </c:pt>
                <c:pt idx="272">
                  <c:v>-0.98069308558694879</c:v>
                </c:pt>
                <c:pt idx="273">
                  <c:v>-0.96905006044158359</c:v>
                </c:pt>
                <c:pt idx="274">
                  <c:v>-0.95753497929158804</c:v>
                </c:pt>
                <c:pt idx="275">
                  <c:v>-0.94614654893480044</c:v>
                </c:pt>
                <c:pt idx="276">
                  <c:v>-0.93488348841743152</c:v>
                </c:pt>
                <c:pt idx="277">
                  <c:v>-0.92374452892276049</c:v>
                </c:pt>
                <c:pt idx="278">
                  <c:v>-0.91272841366042923</c:v>
                </c:pt>
                <c:pt idx="279">
                  <c:v>-0.90183389775617295</c:v>
                </c:pt>
                <c:pt idx="280">
                  <c:v>-0.89105974814219369</c:v>
                </c:pt>
                <c:pt idx="281">
                  <c:v>-0.88040474344804265</c:v>
                </c:pt>
                <c:pt idx="282">
                  <c:v>-0.8698676738922515</c:v>
                </c:pt>
                <c:pt idx="283">
                  <c:v>-0.85944734117457022</c:v>
                </c:pt>
                <c:pt idx="284">
                  <c:v>-0.84914255836888519</c:v>
                </c:pt>
                <c:pt idx="285">
                  <c:v>-0.83895214981691413</c:v>
                </c:pt>
                <c:pt idx="286">
                  <c:v>-0.82887495102258613</c:v>
                </c:pt>
                <c:pt idx="287">
                  <c:v>-0.81890980854727902</c:v>
                </c:pt>
                <c:pt idx="288">
                  <c:v>-0.80905557990573684</c:v>
                </c:pt>
                <c:pt idx="289">
                  <c:v>-0.79931113346288185</c:v>
                </c:pt>
                <c:pt idx="290">
                  <c:v>-0.78967534833138886</c:v>
                </c:pt>
                <c:pt idx="291">
                  <c:v>-0.78014711427017125</c:v>
                </c:pt>
                <c:pt idx="292">
                  <c:v>-0.77072533158362999</c:v>
                </c:pt>
                <c:pt idx="293">
                  <c:v>-0.76140891102183494</c:v>
                </c:pt>
                <c:pt idx="294">
                  <c:v>-0.75219677368153048</c:v>
                </c:pt>
                <c:pt idx="295">
                  <c:v>-0.7430878509080886</c:v>
                </c:pt>
                <c:pt idx="296">
                  <c:v>-0.73408108419827045</c:v>
                </c:pt>
                <c:pt idx="297">
                  <c:v>-0.72517542510394761</c:v>
                </c:pt>
                <c:pt idx="298">
                  <c:v>-0.71636983513667951</c:v>
                </c:pt>
                <c:pt idx="299">
                  <c:v>-0.70766328567325942</c:v>
                </c:pt>
                <c:pt idx="300">
                  <c:v>-0.69905475786208904</c:v>
                </c:pt>
                <c:pt idx="301">
                  <c:v>-0.69054324253052812</c:v>
                </c:pt>
                <c:pt idx="302">
                  <c:v>-0.68212774009310806</c:v>
                </c:pt>
                <c:pt idx="303">
                  <c:v>-0.67380726046072681</c:v>
                </c:pt>
                <c:pt idx="304">
                  <c:v>-0.66558082295066923</c:v>
                </c:pt>
                <c:pt idx="305">
                  <c:v>-0.65744745619760658</c:v>
                </c:pt>
                <c:pt idx="306">
                  <c:v>-0.64940619806545807</c:v>
                </c:pt>
                <c:pt idx="307">
                  <c:v>-0.64145609556022265</c:v>
                </c:pt>
                <c:pt idx="308">
                  <c:v>-0.63359620474363409</c:v>
                </c:pt>
                <c:pt idx="309">
                  <c:v>-0.62582559064777521</c:v>
                </c:pt>
                <c:pt idx="310">
                  <c:v>-0.61814332719056775</c:v>
                </c:pt>
                <c:pt idx="311">
                  <c:v>-0.61054849709215264</c:v>
                </c:pt>
                <c:pt idx="312">
                  <c:v>-0.60304019179216017</c:v>
                </c:pt>
                <c:pt idx="313">
                  <c:v>-0.59561751136785723</c:v>
                </c:pt>
                <c:pt idx="314">
                  <c:v>-0.58827956445317042</c:v>
                </c:pt>
                <c:pt idx="315">
                  <c:v>-0.58102546815857747</c:v>
                </c:pt>
                <c:pt idx="316">
                  <c:v>-0.57385434799185686</c:v>
                </c:pt>
                <c:pt idx="317">
                  <c:v>-0.56676533777969484</c:v>
                </c:pt>
                <c:pt idx="318">
                  <c:v>-0.5597575795901345</c:v>
                </c:pt>
                <c:pt idx="319">
                  <c:v>-0.55283022365586898</c:v>
                </c:pt>
                <c:pt idx="320">
                  <c:v>-0.54598242829835919</c:v>
                </c:pt>
                <c:pt idx="321">
                  <c:v>-0.53921335985278096</c:v>
                </c:pt>
                <c:pt idx="322">
                  <c:v>-0.53252219259377997</c:v>
                </c:pt>
                <c:pt idx="323">
                  <c:v>-0.52590810866203852</c:v>
                </c:pt>
                <c:pt idx="324">
                  <c:v>-0.51937029799163403</c:v>
                </c:pt>
                <c:pt idx="325">
                  <c:v>-0.51290795823819191</c:v>
                </c:pt>
                <c:pt idx="326">
                  <c:v>-0.50652029470781157</c:v>
                </c:pt>
                <c:pt idx="327">
                  <c:v>-0.50020652028676882</c:v>
                </c:pt>
                <c:pt idx="328">
                  <c:v>-0.4939658553719754</c:v>
                </c:pt>
                <c:pt idx="329">
                  <c:v>-0.48779752780219399</c:v>
                </c:pt>
                <c:pt idx="330">
                  <c:v>-0.48170077278999274</c:v>
                </c:pt>
                <c:pt idx="331">
                  <c:v>-0.47567483285443846</c:v>
                </c:pt>
                <c:pt idx="332">
                  <c:v>-0.46971895775450823</c:v>
                </c:pt>
                <c:pt idx="333">
                  <c:v>-0.4638324044232226</c:v>
                </c:pt>
                <c:pt idx="334">
                  <c:v>-0.45801443690247878</c:v>
                </c:pt>
                <c:pt idx="335">
                  <c:v>-0.45226432627858476</c:v>
                </c:pt>
                <c:pt idx="336">
                  <c:v>-0.44658135061847765</c:v>
                </c:pt>
                <c:pt idx="337">
                  <c:v>-0.44096479490662222</c:v>
                </c:pt>
                <c:pt idx="338">
                  <c:v>-0.43541395098257535</c:v>
                </c:pt>
                <c:pt idx="339">
                  <c:v>-0.42992811747921267</c:v>
                </c:pt>
                <c:pt idx="340">
                  <c:v>-0.4245065997616041</c:v>
                </c:pt>
                <c:pt idx="341">
                  <c:v>-0.41914870986652886</c:v>
                </c:pt>
                <c:pt idx="342">
                  <c:v>-0.41385376644262634</c:v>
                </c:pt>
                <c:pt idx="343">
                  <c:v>-0.4086210946911657</c:v>
                </c:pt>
                <c:pt idx="344">
                  <c:v>-0.40345002630743265</c:v>
                </c:pt>
                <c:pt idx="345">
                  <c:v>-0.39833989942271897</c:v>
                </c:pt>
                <c:pt idx="346">
                  <c:v>-0.39329005854691085</c:v>
                </c:pt>
                <c:pt idx="347">
                  <c:v>-0.38829985451166205</c:v>
                </c:pt>
                <c:pt idx="348">
                  <c:v>-0.38336864441414947</c:v>
                </c:pt>
                <c:pt idx="349">
                  <c:v>-0.37849579156139568</c:v>
                </c:pt>
                <c:pt idx="350">
                  <c:v>-0.3736806654151566</c:v>
                </c:pt>
                <c:pt idx="351">
                  <c:v>-0.36892264153736076</c:v>
                </c:pt>
                <c:pt idx="352">
                  <c:v>-0.36422110153609599</c:v>
                </c:pt>
                <c:pt idx="353">
                  <c:v>-0.35957543301213135</c:v>
                </c:pt>
                <c:pt idx="354">
                  <c:v>-0.35498502950597127</c:v>
                </c:pt>
                <c:pt idx="355">
                  <c:v>-0.35044929044542839</c:v>
                </c:pt>
                <c:pt idx="356">
                  <c:v>-0.34596762109371265</c:v>
                </c:pt>
                <c:pt idx="357">
                  <c:v>-0.34153943249802438</c:v>
                </c:pt>
                <c:pt idx="358">
                  <c:v>-0.33716414143864787</c:v>
                </c:pt>
                <c:pt idx="359">
                  <c:v>-0.33284117037853395</c:v>
                </c:pt>
                <c:pt idx="360">
                  <c:v>-0.32856994741336853</c:v>
                </c:pt>
                <c:pt idx="361">
                  <c:v>-0.32434990622211546</c:v>
                </c:pt>
                <c:pt idx="362">
                  <c:v>-0.32018048601803156</c:v>
                </c:pt>
                <c:pt idx="363">
                  <c:v>-0.31606113150014059</c:v>
                </c:pt>
                <c:pt idx="364">
                  <c:v>-0.31199129280516591</c:v>
                </c:pt>
                <c:pt idx="365">
                  <c:v>-0.30797042545991138</c:v>
                </c:pt>
                <c:pt idx="366">
                  <c:v>-0.30399799033408259</c:v>
                </c:pt>
                <c:pt idx="367">
                  <c:v>-0.30007345359354709</c:v>
                </c:pt>
                <c:pt idx="368">
                  <c:v>-0.29619628665402015</c:v>
                </c:pt>
                <c:pt idx="369">
                  <c:v>-0.29236596613517785</c:v>
                </c:pt>
                <c:pt idx="370">
                  <c:v>-0.28858197381518275</c:v>
                </c:pt>
                <c:pt idx="371">
                  <c:v>-0.28484379658562498</c:v>
                </c:pt>
                <c:pt idx="372">
                  <c:v>-0.28115092640686357</c:v>
                </c:pt>
                <c:pt idx="373">
                  <c:v>-0.27750286026377174</c:v>
                </c:pt>
                <c:pt idx="374">
                  <c:v>-0.27389910012187108</c:v>
                </c:pt>
                <c:pt idx="375">
                  <c:v>-0.27033915288385829</c:v>
                </c:pt>
                <c:pt idx="376">
                  <c:v>-0.26682253034650938</c:v>
                </c:pt>
                <c:pt idx="377">
                  <c:v>-0.26334874915796624</c:v>
                </c:pt>
                <c:pt idx="378">
                  <c:v>-0.25991733077538975</c:v>
                </c:pt>
                <c:pt idx="379">
                  <c:v>-0.25652780142298426</c:v>
                </c:pt>
                <c:pt idx="380">
                  <c:v>-0.25317969205038032</c:v>
                </c:pt>
                <c:pt idx="381">
                  <c:v>-0.24987253829137634</c:v>
                </c:pt>
                <c:pt idx="382">
                  <c:v>-0.24660588042303039</c:v>
                </c:pt>
                <c:pt idx="383">
                  <c:v>-0.24337926332510096</c:v>
                </c:pt>
                <c:pt idx="384">
                  <c:v>-0.24019223643982859</c:v>
                </c:pt>
                <c:pt idx="385">
                  <c:v>-0.23704435373205698</c:v>
                </c:pt>
                <c:pt idx="386">
                  <c:v>-0.2339351736496865</c:v>
                </c:pt>
                <c:pt idx="387">
                  <c:v>-0.23086425908445812</c:v>
                </c:pt>
                <c:pt idx="388">
                  <c:v>-0.22783117733306094</c:v>
                </c:pt>
                <c:pt idx="389">
                  <c:v>-0.22483550005856229</c:v>
                </c:pt>
                <c:pt idx="390">
                  <c:v>-0.22187680325215367</c:v>
                </c:pt>
                <c:pt idx="391">
                  <c:v>-0.21895466719520945</c:v>
                </c:pt>
                <c:pt idx="392">
                  <c:v>-0.2160686764216557</c:v>
                </c:pt>
                <c:pt idx="393">
                  <c:v>-0.21321841968064251</c:v>
                </c:pt>
                <c:pt idx="394">
                  <c:v>-0.21040348989952007</c:v>
                </c:pt>
                <c:pt idx="395">
                  <c:v>-0.20762348414711043</c:v>
                </c:pt>
                <c:pt idx="396">
                  <c:v>-0.20487800359727587</c:v>
                </c:pt>
                <c:pt idx="397">
                  <c:v>-0.20216665349277591</c:v>
                </c:pt>
                <c:pt idx="398">
                  <c:v>-0.19948904310941429</c:v>
                </c:pt>
                <c:pt idx="399">
                  <c:v>-0.19684478572046846</c:v>
                </c:pt>
                <c:pt idx="400">
                  <c:v>-0.19423349856140099</c:v>
                </c:pt>
                <c:pt idx="401">
                  <c:v>-0.19165480279484851</c:v>
                </c:pt>
                <c:pt idx="402">
                  <c:v>-0.18910832347588633</c:v>
                </c:pt>
                <c:pt idx="403">
                  <c:v>-0.18659368951756355</c:v>
                </c:pt>
                <c:pt idx="404">
                  <c:v>-0.18411053365670851</c:v>
                </c:pt>
                <c:pt idx="405">
                  <c:v>-0.18165849241999929</c:v>
                </c:pt>
                <c:pt idx="406">
                  <c:v>-0.17923720609029836</c:v>
                </c:pt>
                <c:pt idx="407">
                  <c:v>-0.17684631867324654</c:v>
                </c:pt>
                <c:pt idx="408">
                  <c:v>-0.17448547786411653</c:v>
                </c:pt>
                <c:pt idx="409">
                  <c:v>-0.17215433501491981</c:v>
                </c:pt>
                <c:pt idx="410">
                  <c:v>-0.16985254510176806</c:v>
                </c:pt>
                <c:pt idx="411">
                  <c:v>-0.16757976669248312</c:v>
                </c:pt>
                <c:pt idx="412">
                  <c:v>-0.16533566191445639</c:v>
                </c:pt>
                <c:pt idx="413">
                  <c:v>-0.1631198964227521</c:v>
                </c:pt>
                <c:pt idx="414">
                  <c:v>-0.16093213936845455</c:v>
                </c:pt>
                <c:pt idx="415">
                  <c:v>-0.15877206336725641</c:v>
                </c:pt>
                <c:pt idx="416">
                  <c:v>-0.15663934446828451</c:v>
                </c:pt>
                <c:pt idx="417">
                  <c:v>-0.15453366212316338</c:v>
                </c:pt>
                <c:pt idx="418">
                  <c:v>-0.15245469915531179</c:v>
                </c:pt>
                <c:pt idx="419">
                  <c:v>-0.15040214172947283</c:v>
                </c:pt>
                <c:pt idx="420">
                  <c:v>-0.14837567932147297</c:v>
                </c:pt>
                <c:pt idx="421">
                  <c:v>-0.14637500468821041</c:v>
                </c:pt>
                <c:pt idx="422">
                  <c:v>-0.14439981383786857</c:v>
                </c:pt>
                <c:pt idx="423">
                  <c:v>-0.14244980600035539</c:v>
                </c:pt>
                <c:pt idx="424">
                  <c:v>-0.14052468359796347</c:v>
                </c:pt>
                <c:pt idx="425">
                  <c:v>-0.13862415221625271</c:v>
                </c:pt>
                <c:pt idx="426">
                  <c:v>-0.13674792057515001</c:v>
                </c:pt>
                <c:pt idx="427">
                  <c:v>-0.13489570050026817</c:v>
                </c:pt>
                <c:pt idx="428">
                  <c:v>-0.13306720689443807</c:v>
                </c:pt>
                <c:pt idx="429">
                  <c:v>-0.13126215770945704</c:v>
                </c:pt>
                <c:pt idx="430">
                  <c:v>-0.12948027391804695</c:v>
                </c:pt>
                <c:pt idx="431">
                  <c:v>-0.12772127948602524</c:v>
                </c:pt>
                <c:pt idx="432">
                  <c:v>-0.12598490134468288</c:v>
                </c:pt>
                <c:pt idx="433">
                  <c:v>-0.12427086936337156</c:v>
                </c:pt>
                <c:pt idx="434">
                  <c:v>-0.12257891632229534</c:v>
                </c:pt>
                <c:pt idx="435">
                  <c:v>-0.12090877788550805</c:v>
                </c:pt>
                <c:pt idx="436">
                  <c:v>-0.11926019257411259</c:v>
                </c:pt>
                <c:pt idx="437">
                  <c:v>-0.11763290173966295</c:v>
                </c:pt>
                <c:pt idx="438">
                  <c:v>-0.11602664953776543</c:v>
                </c:pt>
                <c:pt idx="439">
                  <c:v>-0.11444118290187916</c:v>
                </c:pt>
                <c:pt idx="440">
                  <c:v>-0.11287625151731454</c:v>
                </c:pt>
                <c:pt idx="441">
                  <c:v>-0.11133160779542667</c:v>
                </c:pt>
                <c:pt idx="442">
                  <c:v>-0.10980700684800508</c:v>
                </c:pt>
                <c:pt idx="443">
                  <c:v>-0.10830220646185562</c:v>
                </c:pt>
                <c:pt idx="444">
                  <c:v>-0.10681696707357598</c:v>
                </c:pt>
                <c:pt idx="445">
                  <c:v>-0.1053510517445211</c:v>
                </c:pt>
                <c:pt idx="446">
                  <c:v>-0.10390422613595961</c:v>
                </c:pt>
                <c:pt idx="447">
                  <c:v>-0.10247625848441771</c:v>
                </c:pt>
                <c:pt idx="448">
                  <c:v>-0.10106691957721183</c:v>
                </c:pt>
                <c:pt idx="449">
                  <c:v>-9.9675982728166315E-2</c:v>
                </c:pt>
                <c:pt idx="450">
                  <c:v>-9.830322375351741E-2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5B2-89C1-7E4D9F207C4F}"/>
            </c:ext>
          </c:extLst>
        </c:ser>
        <c:ser>
          <c:idx val="1"/>
          <c:order val="1"/>
          <c:tx>
            <c:strRef>
              <c:f>fit_2NN_BCC!$K$18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fit_2NN_BCC!$G$19:$G$469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fit_2NN_BCC!$K$19:$K$469</c:f>
              <c:numCache>
                <c:formatCode>General</c:formatCode>
                <c:ptCount val="451"/>
                <c:pt idx="0">
                  <c:v>12.107159124051266</c:v>
                </c:pt>
                <c:pt idx="1">
                  <c:v>10.928312654731188</c:v>
                </c:pt>
                <c:pt idx="2">
                  <c:v>9.8324511435905748</c:v>
                </c:pt>
                <c:pt idx="3">
                  <c:v>8.8140671103579606</c:v>
                </c:pt>
                <c:pt idx="4">
                  <c:v>7.8680144421124991</c:v>
                </c:pt>
                <c:pt idx="5">
                  <c:v>6.9894846830487296</c:v>
                </c:pt>
                <c:pt idx="6">
                  <c:v>6.1739848846385055</c:v>
                </c:pt>
                <c:pt idx="7">
                  <c:v>5.4173169130914998</c:v>
                </c:pt>
                <c:pt idx="8">
                  <c:v>4.715558117856558</c:v>
                </c:pt>
                <c:pt idx="9">
                  <c:v>4.0650432712917857</c:v>
                </c:pt>
                <c:pt idx="10">
                  <c:v>3.4623476955917214</c:v>
                </c:pt>
                <c:pt idx="11">
                  <c:v>2.9042714986225793</c:v>
                </c:pt>
                <c:pt idx="12">
                  <c:v>2.3878248455089919</c:v>
                </c:pt>
                <c:pt idx="13">
                  <c:v>1.9102141976628539</c:v>
                </c:pt>
                <c:pt idx="14">
                  <c:v>1.4688294554688888</c:v>
                </c:pt>
                <c:pt idx="15">
                  <c:v>1.0612319450647938</c:v>
                </c:pt>
                <c:pt idx="16">
                  <c:v>0.68514319359641007</c:v>
                </c:pt>
                <c:pt idx="17">
                  <c:v>0.33843444100855269</c:v>
                </c:pt>
                <c:pt idx="18">
                  <c:v>1.9116839867638902E-2</c:v>
                </c:pt>
                <c:pt idx="19">
                  <c:v>-0.27466770207991686</c:v>
                </c:pt>
                <c:pt idx="20">
                  <c:v>-0.54465507891569409</c:v>
                </c:pt>
                <c:pt idx="21">
                  <c:v>-0.79246698262989224</c:v>
                </c:pt>
                <c:pt idx="22">
                  <c:v>-1.0196183751709267</c:v>
                </c:pt>
                <c:pt idx="23">
                  <c:v>-1.2275244709236617</c:v>
                </c:pt>
                <c:pt idx="24">
                  <c:v>-1.4175072618005364</c:v>
                </c:pt>
                <c:pt idx="25">
                  <c:v>-1.5908016150058164</c:v>
                </c:pt>
                <c:pt idx="26">
                  <c:v>-1.7485609715493911</c:v>
                </c:pt>
                <c:pt idx="27">
                  <c:v>-1.8918626717348968</c:v>
                </c:pt>
                <c:pt idx="28">
                  <c:v>-2.0217129321172331</c:v>
                </c:pt>
                <c:pt idx="29">
                  <c:v>-2.139051496809961</c:v>
                </c:pt>
                <c:pt idx="30">
                  <c:v>-2.2447559845150113</c:v>
                </c:pt>
                <c:pt idx="31">
                  <c:v>-2.3396459512392411</c:v>
                </c:pt>
                <c:pt idx="32">
                  <c:v>-2.424486687347124</c:v>
                </c:pt>
                <c:pt idx="33">
                  <c:v>-2.4999927663711743</c:v>
                </c:pt>
                <c:pt idx="34">
                  <c:v>-2.5668313618547676</c:v>
                </c:pt>
                <c:pt idx="35">
                  <c:v>-2.6256253474310816</c:v>
                </c:pt>
                <c:pt idx="36">
                  <c:v>-2.6769561943417584</c:v>
                </c:pt>
                <c:pt idx="37">
                  <c:v>-2.7213666796646221</c:v>
                </c:pt>
                <c:pt idx="38">
                  <c:v>-2.7593634176474362</c:v>
                </c:pt>
                <c:pt idx="39">
                  <c:v>-2.7914192257298627</c:v>
                </c:pt>
                <c:pt idx="40">
                  <c:v>-2.817975336074622</c:v>
                </c:pt>
                <c:pt idx="41">
                  <c:v>-2.8394434627180951</c:v>
                </c:pt>
                <c:pt idx="42">
                  <c:v>-2.8562077337865901</c:v>
                </c:pt>
                <c:pt idx="43">
                  <c:v>-2.8686264976043301</c:v>
                </c:pt>
                <c:pt idx="44">
                  <c:v>-2.8770340109399086</c:v>
                </c:pt>
                <c:pt idx="45">
                  <c:v>-2.8817420170968235</c:v>
                </c:pt>
                <c:pt idx="46">
                  <c:v>-2.883041221048229</c:v>
                </c:pt>
                <c:pt idx="47">
                  <c:v>-2.8812026683438479</c:v>
                </c:pt>
                <c:pt idx="48">
                  <c:v>-2.8764790340758744</c:v>
                </c:pt>
                <c:pt idx="49">
                  <c:v>-2.8691058277786503</c:v>
                </c:pt>
                <c:pt idx="50">
                  <c:v>-2.859302519751898</c:v>
                </c:pt>
                <c:pt idx="51">
                  <c:v>-2.8472735939377123</c:v>
                </c:pt>
                <c:pt idx="52">
                  <c:v>-2.8332095321454807</c:v>
                </c:pt>
                <c:pt idx="53">
                  <c:v>-2.8172877341050313</c:v>
                </c:pt>
                <c:pt idx="54">
                  <c:v>-2.7996733775350298</c:v>
                </c:pt>
                <c:pt idx="55">
                  <c:v>-2.7805202221396494</c:v>
                </c:pt>
                <c:pt idx="56">
                  <c:v>-2.7599713611905319</c:v>
                </c:pt>
                <c:pt idx="57">
                  <c:v>-2.7381599241118888</c:v>
                </c:pt>
                <c:pt idx="58">
                  <c:v>-2.7152097332630554</c:v>
                </c:pt>
                <c:pt idx="59">
                  <c:v>-2.6912359179040344</c:v>
                </c:pt>
                <c:pt idx="60">
                  <c:v>-2.6663454881344322</c:v>
                </c:pt>
                <c:pt idx="61">
                  <c:v>-2.6406378714138392</c:v>
                </c:pt>
                <c:pt idx="62">
                  <c:v>-2.6142054141013675</c:v>
                </c:pt>
                <c:pt idx="63">
                  <c:v>-2.5871338502928682</c:v>
                </c:pt>
                <c:pt idx="64">
                  <c:v>-2.5595027400855286</c:v>
                </c:pt>
                <c:pt idx="65">
                  <c:v>-2.5313858792605988</c:v>
                </c:pt>
                <c:pt idx="66">
                  <c:v>-2.5028516822450255</c:v>
                </c:pt>
                <c:pt idx="67">
                  <c:v>-2.4739635400914111</c:v>
                </c:pt>
                <c:pt idx="68">
                  <c:v>-2.4447801551022086</c:v>
                </c:pt>
                <c:pt idx="69">
                  <c:v>-2.4153558536180642</c:v>
                </c:pt>
                <c:pt idx="70">
                  <c:v>-2.3857408783911218</c:v>
                </c:pt>
                <c:pt idx="71">
                  <c:v>-2.3559816618714557</c:v>
                </c:pt>
                <c:pt idx="72">
                  <c:v>-2.3261210816482789</c:v>
                </c:pt>
                <c:pt idx="73">
                  <c:v>-2.2961986992066601</c:v>
                </c:pt>
                <c:pt idx="74">
                  <c:v>-2.2662509830848592</c:v>
                </c:pt>
                <c:pt idx="75">
                  <c:v>-2.2363115174467305</c:v>
                </c:pt>
                <c:pt idx="76">
                  <c:v>-2.2064111970176117</c:v>
                </c:pt>
                <c:pt idx="77">
                  <c:v>-2.1765784092703169</c:v>
                </c:pt>
                <c:pt idx="78">
                  <c:v>-2.1468392046901994</c:v>
                </c:pt>
                <c:pt idx="79">
                  <c:v>-2.1172174558942993</c:v>
                </c:pt>
                <c:pt idx="80">
                  <c:v>-2.0877350063291198</c:v>
                </c:pt>
                <c:pt idx="81">
                  <c:v>-2.0584118092245145</c:v>
                </c:pt>
                <c:pt idx="82">
                  <c:v>-2.0292660574370656</c:v>
                </c:pt>
                <c:pt idx="83">
                  <c:v>-2.0003143047751513</c:v>
                </c:pt>
                <c:pt idx="84">
                  <c:v>-1.9715715793594093</c:v>
                </c:pt>
                <c:pt idx="85">
                  <c:v>-1.9430514895363247</c:v>
                </c:pt>
                <c:pt idx="86">
                  <c:v>-1.9147663228289944</c:v>
                </c:pt>
                <c:pt idx="87">
                  <c:v>-1.8867271383776931</c:v>
                </c:pt>
                <c:pt idx="88">
                  <c:v>-1.8589438532934572</c:v>
                </c:pt>
                <c:pt idx="89">
                  <c:v>-1.8314253233203972</c:v>
                </c:pt>
                <c:pt idx="90">
                  <c:v>-1.804179418176769</c:v>
                </c:pt>
                <c:pt idx="91">
                  <c:v>-1.7772130919207911</c:v>
                </c:pt>
                <c:pt idx="92">
                  <c:v>-1.7505324486647567</c:v>
                </c:pt>
                <c:pt idx="93">
                  <c:v>-1.7241428039399345</c:v>
                </c:pt>
                <c:pt idx="94">
                  <c:v>-1.6980487419951908</c:v>
                </c:pt>
                <c:pt idx="95">
                  <c:v>-1.6722541692938335</c:v>
                </c:pt>
                <c:pt idx="96">
                  <c:v>-1.6467623644560596</c:v>
                </c:pt>
                <c:pt idx="97">
                  <c:v>-1.62157602487832</c:v>
                </c:pt>
                <c:pt idx="98">
                  <c:v>-1.5966973102459185</c:v>
                </c:pt>
                <c:pt idx="99">
                  <c:v>-1.5721278831411052</c:v>
                </c:pt>
                <c:pt idx="100">
                  <c:v>-1.547868946935848</c:v>
                </c:pt>
                <c:pt idx="101">
                  <c:v>-1.5239212811461496</c:v>
                </c:pt>
                <c:pt idx="102">
                  <c:v>-1.5002852744133437</c:v>
                </c:pt>
                <c:pt idx="103">
                  <c:v>-1.4769609552670548</c:v>
                </c:pt>
                <c:pt idx="104">
                  <c:v>-1.4539480208144846</c:v>
                </c:pt>
                <c:pt idx="105">
                  <c:v>-1.4312458634913154</c:v>
                </c:pt>
                <c:pt idx="106">
                  <c:v>-1.4088535960007238</c:v>
                </c:pt>
                <c:pt idx="107">
                  <c:v>-1.3867700745588378</c:v>
                </c:pt>
                <c:pt idx="108">
                  <c:v>-1.3649939205572548</c:v>
                </c:pt>
                <c:pt idx="109">
                  <c:v>-1.3435235407461015</c:v>
                </c:pt>
                <c:pt idx="110">
                  <c:v>-1.3223571460343948</c:v>
                </c:pt>
                <c:pt idx="111">
                  <c:v>-1.3014927689981839</c:v>
                </c:pt>
                <c:pt idx="112">
                  <c:v>-1.2809282801810962</c:v>
                </c:pt>
                <c:pt idx="113">
                  <c:v>-1.2606614032664345</c:v>
                </c:pt>
                <c:pt idx="114">
                  <c:v>-1.2406897291948127</c:v>
                </c:pt>
                <c:pt idx="115">
                  <c:v>-1.2210107292965477</c:v>
                </c:pt>
                <c:pt idx="116">
                  <c:v>-1.2016217675035239</c:v>
                </c:pt>
                <c:pt idx="117">
                  <c:v>-1.1825201117010622</c:v>
                </c:pt>
                <c:pt idx="118">
                  <c:v>-1.1637029442763729</c:v>
                </c:pt>
                <c:pt idx="119">
                  <c:v>-1.1451673719165385</c:v>
                </c:pt>
                <c:pt idx="120">
                  <c:v>-1.126910434705517</c:v>
                </c:pt>
                <c:pt idx="121">
                  <c:v>-1.1089291145664422</c:v>
                </c:pt>
                <c:pt idx="122">
                  <c:v>-1.0912203430925063</c:v>
                </c:pt>
                <c:pt idx="123">
                  <c:v>-1.0737810088069062</c:v>
                </c:pt>
                <c:pt idx="124">
                  <c:v>-1.0566079638896804</c:v>
                </c:pt>
                <c:pt idx="125">
                  <c:v>-1.0396980304068435</c:v>
                </c:pt>
                <c:pt idx="126">
                  <c:v>-1.0230480060748974</c:v>
                </c:pt>
                <c:pt idx="127">
                  <c:v>-1.0066546695916656</c:v>
                </c:pt>
                <c:pt idx="128">
                  <c:v>-0.99051478556237593</c:v>
                </c:pt>
                <c:pt idx="129">
                  <c:v>-0.97462510904805844</c:v>
                </c:pt>
                <c:pt idx="130">
                  <c:v>-0.95898238976152717</c:v>
                </c:pt>
                <c:pt idx="131">
                  <c:v>-0.94358337593461128</c:v>
                </c:pt>
                <c:pt idx="132">
                  <c:v>-0.92842481787874176</c:v>
                </c:pt>
                <c:pt idx="133">
                  <c:v>-0.913503471259557</c:v>
                </c:pt>
                <c:pt idx="134">
                  <c:v>-0.89881610010485291</c:v>
                </c:pt>
                <c:pt idx="135">
                  <c:v>-0.88435947956395511</c:v>
                </c:pt>
                <c:pt idx="136">
                  <c:v>-0.87013039843538109</c:v>
                </c:pt>
                <c:pt idx="137">
                  <c:v>-0.85612566147859115</c:v>
                </c:pt>
                <c:pt idx="138">
                  <c:v>-0.84234209152458572</c:v>
                </c:pt>
                <c:pt idx="139">
                  <c:v>-0.82877653139913432</c:v>
                </c:pt>
                <c:pt idx="140">
                  <c:v>-0.81542584567153065</c:v>
                </c:pt>
                <c:pt idx="141">
                  <c:v>-0.80228692224092379</c:v>
                </c:pt>
                <c:pt idx="142">
                  <c:v>-0.78935667377148733</c:v>
                </c:pt>
                <c:pt idx="143">
                  <c:v>-0.77663203898694033</c:v>
                </c:pt>
                <c:pt idx="144">
                  <c:v>-0.76410998383426632</c:v>
                </c:pt>
                <c:pt idx="145">
                  <c:v>-0.75178750252580606</c:v>
                </c:pt>
                <c:pt idx="146">
                  <c:v>-0.73966161846831535</c:v>
                </c:pt>
                <c:pt idx="147">
                  <c:v>-0.72772938508700546</c:v>
                </c:pt>
                <c:pt idx="148">
                  <c:v>-0.71598788655206258</c:v>
                </c:pt>
                <c:pt idx="149">
                  <c:v>-0.70443423841463593</c:v>
                </c:pt>
                <c:pt idx="150">
                  <c:v>-0.693065588158845</c:v>
                </c:pt>
                <c:pt idx="151">
                  <c:v>-0.68187911567589621</c:v>
                </c:pt>
                <c:pt idx="152">
                  <c:v>-0.67087203366602233</c:v>
                </c:pt>
                <c:pt idx="153">
                  <c:v>-0.66004158797356227</c:v>
                </c:pt>
                <c:pt idx="154">
                  <c:v>-0.64938505786015188</c:v>
                </c:pt>
                <c:pt idx="155">
                  <c:v>-0.63889975622067108</c:v>
                </c:pt>
                <c:pt idx="156">
                  <c:v>-0.62858302974626901</c:v>
                </c:pt>
                <c:pt idx="157">
                  <c:v>-0.6184322590385205</c:v>
                </c:pt>
                <c:pt idx="158">
                  <c:v>-0.60844485867847731</c:v>
                </c:pt>
                <c:pt idx="159">
                  <c:v>-0.59861827725413919</c:v>
                </c:pt>
                <c:pt idx="160">
                  <c:v>-0.58894999734962428</c:v>
                </c:pt>
                <c:pt idx="161">
                  <c:v>-0.5794375354991057</c:v>
                </c:pt>
                <c:pt idx="162">
                  <c:v>-0.570078442108366</c:v>
                </c:pt>
                <c:pt idx="163">
                  <c:v>-0.56087030134663685</c:v>
                </c:pt>
                <c:pt idx="164">
                  <c:v>-0.55181073101120115</c:v>
                </c:pt>
                <c:pt idx="165">
                  <c:v>-0.54289738236707474</c:v>
                </c:pt>
                <c:pt idx="166">
                  <c:v>-0.53412793996392782</c:v>
                </c:pt>
                <c:pt idx="167">
                  <c:v>-0.52550012143224045</c:v>
                </c:pt>
                <c:pt idx="168">
                  <c:v>-0.51701167726057906</c:v>
                </c:pt>
                <c:pt idx="169">
                  <c:v>-0.5086603905557272</c:v>
                </c:pt>
                <c:pt idx="170">
                  <c:v>-0.50044407678728875</c:v>
                </c:pt>
                <c:pt idx="171">
                  <c:v>-0.49236058351828027</c:v>
                </c:pt>
                <c:pt idx="172">
                  <c:v>-0.48440779012310931</c:v>
                </c:pt>
                <c:pt idx="173">
                  <c:v>-0.47658360749424855</c:v>
                </c:pt>
                <c:pt idx="174">
                  <c:v>-0.46888597773881213</c:v>
                </c:pt>
                <c:pt idx="175">
                  <c:v>-0.46131287386616698</c:v>
                </c:pt>
                <c:pt idx="176">
                  <c:v>-0.45386229946762935</c:v>
                </c:pt>
                <c:pt idx="177">
                  <c:v>-0.44653228838920411</c:v>
                </c:pt>
                <c:pt idx="178">
                  <c:v>-0.43932090439828786</c:v>
                </c:pt>
                <c:pt idx="179">
                  <c:v>-0.43222624084515787</c:v>
                </c:pt>
                <c:pt idx="180">
                  <c:v>-0.42524642032003052</c:v>
                </c:pt>
                <c:pt idx="181">
                  <c:v>-0.41837959430640181</c:v>
                </c:pt>
                <c:pt idx="182">
                  <c:v>-0.41162394283133985</c:v>
                </c:pt>
                <c:pt idx="183">
                  <c:v>-0.40497767411334579</c:v>
                </c:pt>
                <c:pt idx="184">
                  <c:v>-0.39843902420834382</c:v>
                </c:pt>
                <c:pt idx="185">
                  <c:v>-0.39200625665433791</c:v>
                </c:pt>
                <c:pt idx="186">
                  <c:v>-0.38567766211521021</c:v>
                </c:pt>
                <c:pt idx="187">
                  <c:v>-0.37945155802411584</c:v>
                </c:pt>
                <c:pt idx="188">
                  <c:v>-0.37332628822688274</c:v>
                </c:pt>
                <c:pt idx="189">
                  <c:v>-0.36730022262579487</c:v>
                </c:pt>
                <c:pt idx="190">
                  <c:v>-0.36137175682411266</c:v>
                </c:pt>
                <c:pt idx="191">
                  <c:v>-0.35553931177164727</c:v>
                </c:pt>
                <c:pt idx="192">
                  <c:v>-0.34980133341168185</c:v>
                </c:pt>
                <c:pt idx="193">
                  <c:v>-0.3441562923295105</c:v>
                </c:pt>
                <c:pt idx="194">
                  <c:v>-0.338602683402841</c:v>
                </c:pt>
                <c:pt idx="195">
                  <c:v>-0.33313902545428303</c:v>
                </c:pt>
                <c:pt idx="196">
                  <c:v>-0.32776386090612664</c:v>
                </c:pt>
                <c:pt idx="197">
                  <c:v>-0.32247575543760004</c:v>
                </c:pt>
                <c:pt idx="198">
                  <c:v>-0.31727329764476769</c:v>
                </c:pt>
                <c:pt idx="199">
                  <c:v>-0.31215509870322833</c:v>
                </c:pt>
                <c:pt idx="200">
                  <c:v>-0.30711979203374196</c:v>
                </c:pt>
                <c:pt idx="201">
                  <c:v>-0.30216603297091399</c:v>
                </c:pt>
                <c:pt idx="202">
                  <c:v>-0.29729249843504479</c:v>
                </c:pt>
                <c:pt idx="203">
                  <c:v>-0.29249788660723924</c:v>
                </c:pt>
                <c:pt idx="204">
                  <c:v>-0.28778091660786742</c:v>
                </c:pt>
                <c:pt idx="205">
                  <c:v>-0.28314032817844753</c:v>
                </c:pt>
                <c:pt idx="206">
                  <c:v>-0.27857488136702202</c:v>
                </c:pt>
                <c:pt idx="207">
                  <c:v>-0.27408335621707808</c:v>
                </c:pt>
                <c:pt idx="208">
                  <c:v>-0.26966455246006593</c:v>
                </c:pt>
                <c:pt idx="209">
                  <c:v>-0.26531728921155628</c:v>
                </c:pt>
                <c:pt idx="210">
                  <c:v>-0.2610404046710646</c:v>
                </c:pt>
                <c:pt idx="211">
                  <c:v>-0.25683275582557802</c:v>
                </c:pt>
                <c:pt idx="212">
                  <c:v>-0.25269321815680013</c:v>
                </c:pt>
                <c:pt idx="213">
                  <c:v>-0.24862068535213047</c:v>
                </c:pt>
                <c:pt idx="214">
                  <c:v>-0.24461406901939006</c:v>
                </c:pt>
                <c:pt idx="215">
                  <c:v>-0.24067229840529725</c:v>
                </c:pt>
                <c:pt idx="216">
                  <c:v>-0.2367943201176945</c:v>
                </c:pt>
                <c:pt idx="217">
                  <c:v>-0.23297909785152493</c:v>
                </c:pt>
                <c:pt idx="218">
                  <c:v>-0.22922561211855008</c:v>
                </c:pt>
                <c:pt idx="219">
                  <c:v>-0.22553285998079869</c:v>
                </c:pt>
                <c:pt idx="220">
                  <c:v>-0.22189985478773291</c:v>
                </c:pt>
                <c:pt idx="221">
                  <c:v>-0.21832562591711679</c:v>
                </c:pt>
                <c:pt idx="222">
                  <c:v>-0.21480921851956661</c:v>
                </c:pt>
                <c:pt idx="223">
                  <c:v>-0.21134969326676156</c:v>
                </c:pt>
                <c:pt idx="224">
                  <c:v>-0.20794612610329286</c:v>
                </c:pt>
                <c:pt idx="225">
                  <c:v>-0.20459760800212248</c:v>
                </c:pt>
                <c:pt idx="226">
                  <c:v>-0.20130324472362846</c:v>
                </c:pt>
                <c:pt idx="227">
                  <c:v>-0.1980621565782017</c:v>
                </c:pt>
                <c:pt idx="228">
                  <c:v>-0.1948734781923698</c:v>
                </c:pt>
                <c:pt idx="229">
                  <c:v>-0.19173635827841168</c:v>
                </c:pt>
                <c:pt idx="230">
                  <c:v>-0.18864995940743082</c:v>
                </c:pt>
                <c:pt idx="231">
                  <c:v>-0.1856134577858555</c:v>
                </c:pt>
                <c:pt idx="232">
                  <c:v>-0.18262604303532651</c:v>
                </c:pt>
                <c:pt idx="233">
                  <c:v>-0.17968691797593933</c:v>
                </c:pt>
                <c:pt idx="234">
                  <c:v>-0.1767952984128042</c:v>
                </c:pt>
                <c:pt idx="235">
                  <c:v>-0.1739504129258837</c:v>
                </c:pt>
                <c:pt idx="236">
                  <c:v>-0.17115150266307666</c:v>
                </c:pt>
                <c:pt idx="237">
                  <c:v>-0.16839782113649879</c:v>
                </c:pt>
                <c:pt idx="238">
                  <c:v>-0.16568863402193573</c:v>
                </c:pt>
                <c:pt idx="239">
                  <c:v>-0.16302321896141669</c:v>
                </c:pt>
                <c:pt idx="240">
                  <c:v>-0.16040086536887629</c:v>
                </c:pt>
                <c:pt idx="241">
                  <c:v>-0.15782087423886595</c:v>
                </c:pt>
                <c:pt idx="242">
                  <c:v>-0.15528255795826865</c:v>
                </c:pt>
                <c:pt idx="243">
                  <c:v>-0.15278524012098668</c:v>
                </c:pt>
                <c:pt idx="244">
                  <c:v>-0.15032825534555463</c:v>
                </c:pt>
                <c:pt idx="245">
                  <c:v>-0.14791094909564306</c:v>
                </c:pt>
                <c:pt idx="246">
                  <c:v>-0.14553267750341145</c:v>
                </c:pt>
                <c:pt idx="247">
                  <c:v>-0.1431928071956704</c:v>
                </c:pt>
                <c:pt idx="248">
                  <c:v>-0.14089071512281748</c:v>
                </c:pt>
                <c:pt idx="249">
                  <c:v>-0.1386257883905003</c:v>
                </c:pt>
                <c:pt idx="250">
                  <c:v>-0.1363974240939772</c:v>
                </c:pt>
                <c:pt idx="251">
                  <c:v>-0.13420502915512936</c:v>
                </c:pt>
                <c:pt idx="252">
                  <c:v>-0.13204802016208869</c:v>
                </c:pt>
                <c:pt idx="253">
                  <c:v>-0.12992582321144563</c:v>
                </c:pt>
                <c:pt idx="254">
                  <c:v>-0.12783787375299294</c:v>
                </c:pt>
                <c:pt idx="255">
                  <c:v>-0.12578361643697608</c:v>
                </c:pt>
                <c:pt idx="256">
                  <c:v>-0.12376250496380389</c:v>
                </c:pt>
                <c:pt idx="257">
                  <c:v>-0.12177400193619116</c:v>
                </c:pt>
                <c:pt idx="258">
                  <c:v>-0.1198175787136903</c:v>
                </c:pt>
                <c:pt idx="259">
                  <c:v>-0.1178927152695782</c:v>
                </c:pt>
                <c:pt idx="260">
                  <c:v>-0.11599890005006756</c:v>
                </c:pt>
                <c:pt idx="261">
                  <c:v>-0.1141356298357884</c:v>
                </c:pt>
                <c:pt idx="262">
                  <c:v>-0.11230240960553736</c:v>
                </c:pt>
                <c:pt idx="263">
                  <c:v>-0.1104987524022259</c:v>
                </c:pt>
                <c:pt idx="264">
                  <c:v>-0.10872417920101904</c:v>
                </c:pt>
                <c:pt idx="265">
                  <c:v>-0.10697821877960685</c:v>
                </c:pt>
                <c:pt idx="266">
                  <c:v>-0.10526040759060459</c:v>
                </c:pt>
                <c:pt idx="267">
                  <c:v>-0.10357028963602094</c:v>
                </c:pt>
                <c:pt idx="268">
                  <c:v>-0.10190741634377942</c:v>
                </c:pt>
                <c:pt idx="269">
                  <c:v>-0.10027134644624582</c:v>
                </c:pt>
                <c:pt idx="270">
                  <c:v>-9.8661645860750491E-2</c:v>
                </c:pt>
                <c:pt idx="271">
                  <c:v>-9.7077887572052601E-2</c:v>
                </c:pt>
                <c:pt idx="272">
                  <c:v>-9.5519651516732237E-2</c:v>
                </c:pt>
                <c:pt idx="273">
                  <c:v>-9.3986524469460569E-2</c:v>
                </c:pt>
                <c:pt idx="274">
                  <c:v>-9.2478099931146529E-2</c:v>
                </c:pt>
                <c:pt idx="275">
                  <c:v>-9.0993978018898886E-2</c:v>
                </c:pt>
                <c:pt idx="276">
                  <c:v>-8.9533765357800554E-2</c:v>
                </c:pt>
                <c:pt idx="277">
                  <c:v>-8.8097074974442149E-2</c:v>
                </c:pt>
                <c:pt idx="278">
                  <c:v>-8.6683526192212756E-2</c:v>
                </c:pt>
                <c:pt idx="279">
                  <c:v>-8.5292744528296591E-2</c:v>
                </c:pt>
                <c:pt idx="280">
                  <c:v>-8.3924361592363952E-2</c:v>
                </c:pt>
                <c:pt idx="281">
                  <c:v>-8.2578014986913029E-2</c:v>
                </c:pt>
                <c:pt idx="282">
                  <c:v>-8.1253348209257517E-2</c:v>
                </c:pt>
                <c:pt idx="283">
                  <c:v>-7.9950010555115802E-2</c:v>
                </c:pt>
                <c:pt idx="284">
                  <c:v>-7.8667657023776996E-2</c:v>
                </c:pt>
                <c:pt idx="285">
                  <c:v>-7.7405948224831225E-2</c:v>
                </c:pt>
                <c:pt idx="286">
                  <c:v>-7.6164550286421703E-2</c:v>
                </c:pt>
                <c:pt idx="287">
                  <c:v>-7.4943134765012687E-2</c:v>
                </c:pt>
                <c:pt idx="288">
                  <c:v>-7.3741378556626214E-2</c:v>
                </c:pt>
                <c:pt idx="289">
                  <c:v>-7.2558963809544727E-2</c:v>
                </c:pt>
                <c:pt idx="290">
                  <c:v>-7.1395577838440735E-2</c:v>
                </c:pt>
                <c:pt idx="291">
                  <c:v>-7.025091303992434E-2</c:v>
                </c:pt>
                <c:pt idx="292">
                  <c:v>-6.9124666809466412E-2</c:v>
                </c:pt>
                <c:pt idx="293">
                  <c:v>-6.8016541459694921E-2</c:v>
                </c:pt>
                <c:pt idx="294">
                  <c:v>-6.692624414002564E-2</c:v>
                </c:pt>
                <c:pt idx="295">
                  <c:v>-6.5853486757622329E-2</c:v>
                </c:pt>
                <c:pt idx="296">
                  <c:v>-6.4797985899643223E-2</c:v>
                </c:pt>
                <c:pt idx="297">
                  <c:v>-6.3759462756773036E-2</c:v>
                </c:pt>
                <c:pt idx="298">
                  <c:v>-6.2737643048005692E-2</c:v>
                </c:pt>
                <c:pt idx="299">
                  <c:v>-6.1732256946668319E-2</c:v>
                </c:pt>
                <c:pt idx="300">
                  <c:v>-6.0743039007652801E-2</c:v>
                </c:pt>
                <c:pt idx="301">
                  <c:v>-5.9769728095847879E-2</c:v>
                </c:pt>
                <c:pt idx="302">
                  <c:v>-5.8812067315742463E-2</c:v>
                </c:pt>
                <c:pt idx="303">
                  <c:v>-5.7869803942192627E-2</c:v>
                </c:pt>
                <c:pt idx="304">
                  <c:v>-5.6942689352314967E-2</c:v>
                </c:pt>
                <c:pt idx="305">
                  <c:v>-5.6030478958507282E-2</c:v>
                </c:pt>
                <c:pt idx="306">
                  <c:v>-5.5132932142562964E-2</c:v>
                </c:pt>
                <c:pt idx="307">
                  <c:v>-5.4249812190875109E-2</c:v>
                </c:pt>
                <c:pt idx="308">
                  <c:v>-5.3380886230694737E-2</c:v>
                </c:pt>
                <c:pt idx="309">
                  <c:v>-5.2525925167443588E-2</c:v>
                </c:pt>
                <c:pt idx="310">
                  <c:v>-5.1684703623052865E-2</c:v>
                </c:pt>
                <c:pt idx="311">
                  <c:v>-5.0856999875314494E-2</c:v>
                </c:pt>
                <c:pt idx="312">
                  <c:v>-5.0042595798229277E-2</c:v>
                </c:pt>
                <c:pt idx="313">
                  <c:v>-4.9241276803332866E-2</c:v>
                </c:pt>
                <c:pt idx="314">
                  <c:v>-4.845283178198638E-2</c:v>
                </c:pt>
                <c:pt idx="315">
                  <c:v>-4.7677053048613222E-2</c:v>
                </c:pt>
                <c:pt idx="316">
                  <c:v>-4.6913736284867912E-2</c:v>
                </c:pt>
                <c:pt idx="317">
                  <c:v>-4.6162680484721962E-2</c:v>
                </c:pt>
                <c:pt idx="318">
                  <c:v>-4.5423687900449435E-2</c:v>
                </c:pt>
                <c:pt idx="319">
                  <c:v>-4.4696563989500809E-2</c:v>
                </c:pt>
                <c:pt idx="320">
                  <c:v>-4.3981117362246643E-2</c:v>
                </c:pt>
                <c:pt idx="321">
                  <c:v>-4.3277159730580168E-2</c:v>
                </c:pt>
                <c:pt idx="322">
                  <c:v>-4.2584505857362211E-2</c:v>
                </c:pt>
                <c:pt idx="323">
                  <c:v>-4.1902973506695924E-2</c:v>
                </c:pt>
                <c:pt idx="324">
                  <c:v>-4.1232383395016801E-2</c:v>
                </c:pt>
                <c:pt idx="325">
                  <c:v>-4.0572559142985021E-2</c:v>
                </c:pt>
                <c:pt idx="326">
                  <c:v>-3.9923327228166966E-2</c:v>
                </c:pt>
                <c:pt idx="327">
                  <c:v>-3.9284516938492525E-2</c:v>
                </c:pt>
                <c:pt idx="328">
                  <c:v>-3.8655960326475322E-2</c:v>
                </c:pt>
                <c:pt idx="329">
                  <c:v>-3.8037492164183957E-2</c:v>
                </c:pt>
                <c:pt idx="330">
                  <c:v>-3.7428949898950965E-2</c:v>
                </c:pt>
                <c:pt idx="331">
                  <c:v>-3.6830173609808461E-2</c:v>
                </c:pt>
                <c:pt idx="332">
                  <c:v>-3.6241005964636752E-2</c:v>
                </c:pt>
                <c:pt idx="333">
                  <c:v>-3.5661292178016578E-2</c:v>
                </c:pt>
                <c:pt idx="334">
                  <c:v>-3.5090879969770575E-2</c:v>
                </c:pt>
                <c:pt idx="335">
                  <c:v>-3.4529619524185221E-2</c:v>
                </c:pt>
                <c:pt idx="336">
                  <c:v>-3.3977363449900315E-2</c:v>
                </c:pt>
                <c:pt idx="337">
                  <c:v>-3.3433966740455415E-2</c:v>
                </c:pt>
                <c:pt idx="338">
                  <c:v>-3.2899286735482904E-2</c:v>
                </c:pt>
                <c:pt idx="339">
                  <c:v>-3.2373183082536179E-2</c:v>
                </c:pt>
                <c:pt idx="340">
                  <c:v>-3.1855517699543527E-2</c:v>
                </c:pt>
                <c:pt idx="341">
                  <c:v>-3.1346154737876143E-2</c:v>
                </c:pt>
                <c:pt idx="342">
                  <c:v>-3.0844960546021215E-2</c:v>
                </c:pt>
                <c:pt idx="343">
                  <c:v>-3.035180363384974E-2</c:v>
                </c:pt>
                <c:pt idx="344">
                  <c:v>-2.9866554637468779E-2</c:v>
                </c:pt>
                <c:pt idx="345">
                  <c:v>-2.938908628464959E-2</c:v>
                </c:pt>
                <c:pt idx="346">
                  <c:v>-2.8919273360821059E-2</c:v>
                </c:pt>
                <c:pt idx="347">
                  <c:v>-2.845699267561964E-2</c:v>
                </c:pt>
                <c:pt idx="348">
                  <c:v>-2.8002123029987044E-2</c:v>
                </c:pt>
                <c:pt idx="349">
                  <c:v>-2.7554545183805242E-2</c:v>
                </c:pt>
                <c:pt idx="350">
                  <c:v>-2.7114141824062059E-2</c:v>
                </c:pt>
                <c:pt idx="351">
                  <c:v>-2.6680797533536235E-2</c:v>
                </c:pt>
                <c:pt idx="352">
                  <c:v>-2.6254398759995679E-2</c:v>
                </c:pt>
                <c:pt idx="353">
                  <c:v>-2.5834833785898438E-2</c:v>
                </c:pt>
                <c:pt idx="354">
                  <c:v>-2.542199269858986E-2</c:v>
                </c:pt>
                <c:pt idx="355">
                  <c:v>-2.5015767360986367E-2</c:v>
                </c:pt>
                <c:pt idx="356">
                  <c:v>-2.461605138273865E-2</c:v>
                </c:pt>
                <c:pt idx="357">
                  <c:v>-2.4222740091866268E-2</c:v>
                </c:pt>
                <c:pt idx="358">
                  <c:v>-2.3835730506855689E-2</c:v>
                </c:pt>
                <c:pt idx="359">
                  <c:v>-2.3454921309214141E-2</c:v>
                </c:pt>
                <c:pt idx="360">
                  <c:v>-2.3080212816472163E-2</c:v>
                </c:pt>
                <c:pt idx="361">
                  <c:v>-2.2711506955626796E-2</c:v>
                </c:pt>
                <c:pt idx="362">
                  <c:v>-2.234870723701908E-2</c:v>
                </c:pt>
                <c:pt idx="363">
                  <c:v>-2.1991718728637585E-2</c:v>
                </c:pt>
                <c:pt idx="364">
                  <c:v>-2.1640448030842183E-2</c:v>
                </c:pt>
                <c:pt idx="365">
                  <c:v>-2.1294803251500058E-2</c:v>
                </c:pt>
                <c:pt idx="366">
                  <c:v>-2.0954693981527831E-2</c:v>
                </c:pt>
                <c:pt idx="367">
                  <c:v>-2.0620031270833228E-2</c:v>
                </c:pt>
                <c:pt idx="368">
                  <c:v>-2.0290727604648798E-2</c:v>
                </c:pt>
                <c:pt idx="369">
                  <c:v>-1.9966696880252634E-2</c:v>
                </c:pt>
                <c:pt idx="370">
                  <c:v>-1.9647854384068329E-2</c:v>
                </c:pt>
                <c:pt idx="371">
                  <c:v>-1.9334116769139119E-2</c:v>
                </c:pt>
                <c:pt idx="372">
                  <c:v>-1.9025402032969145E-2</c:v>
                </c:pt>
                <c:pt idx="373">
                  <c:v>-1.8721629495726373E-2</c:v>
                </c:pt>
                <c:pt idx="374">
                  <c:v>-1.8422719778801118E-2</c:v>
                </c:pt>
                <c:pt idx="375">
                  <c:v>-1.8128594783713998E-2</c:v>
                </c:pt>
                <c:pt idx="376">
                  <c:v>-1.7839177671368153E-2</c:v>
                </c:pt>
                <c:pt idx="377">
                  <c:v>-1.7554392841639604E-2</c:v>
                </c:pt>
                <c:pt idx="378">
                  <c:v>-1.7274165913300322E-2</c:v>
                </c:pt>
                <c:pt idx="379">
                  <c:v>-1.6998423704268708E-2</c:v>
                </c:pt>
                <c:pt idx="380">
                  <c:v>-1.6727094212181826E-2</c:v>
                </c:pt>
                <c:pt idx="381">
                  <c:v>-1.6460106595284567E-2</c:v>
                </c:pt>
                <c:pt idx="382">
                  <c:v>-1.619739115362975E-2</c:v>
                </c:pt>
                <c:pt idx="383">
                  <c:v>-1.5938879310585147E-2</c:v>
                </c:pt>
                <c:pt idx="384">
                  <c:v>-1.5684503594641224E-2</c:v>
                </c:pt>
                <c:pt idx="385">
                  <c:v>-1.5434197621515685E-2</c:v>
                </c:pt>
                <c:pt idx="386">
                  <c:v>-1.5187896076549232E-2</c:v>
                </c:pt>
                <c:pt idx="387">
                  <c:v>-1.494553469738823E-2</c:v>
                </c:pt>
                <c:pt idx="388">
                  <c:v>-1.4707050256949194E-2</c:v>
                </c:pt>
                <c:pt idx="389">
                  <c:v>-1.4472380546660762E-2</c:v>
                </c:pt>
                <c:pt idx="390">
                  <c:v>-1.4241464359978556E-2</c:v>
                </c:pt>
                <c:pt idx="391">
                  <c:v>-1.401424147616836E-2</c:v>
                </c:pt>
                <c:pt idx="392">
                  <c:v>-1.3790652644353115E-2</c:v>
                </c:pt>
                <c:pt idx="393">
                  <c:v>-1.3570639567819943E-2</c:v>
                </c:pt>
                <c:pt idx="394">
                  <c:v>-1.3354144888581996E-2</c:v>
                </c:pt>
                <c:pt idx="395">
                  <c:v>-1.3141112172192122E-2</c:v>
                </c:pt>
                <c:pt idx="396">
                  <c:v>-1.2931485892803135E-2</c:v>
                </c:pt>
                <c:pt idx="397">
                  <c:v>-1.2725211418471306E-2</c:v>
                </c:pt>
                <c:pt idx="398">
                  <c:v>-1.2522234996699072E-2</c:v>
                </c:pt>
                <c:pt idx="399">
                  <c:v>-1.2322503740212491E-2</c:v>
                </c:pt>
                <c:pt idx="400">
                  <c:v>-1.2125965612970475E-2</c:v>
                </c:pt>
                <c:pt idx="401">
                  <c:v>-1.1932569416401057E-2</c:v>
                </c:pt>
                <c:pt idx="402">
                  <c:v>-1.1742264775861872E-2</c:v>
                </c:pt>
                <c:pt idx="403">
                  <c:v>-1.155500212732037E-2</c:v>
                </c:pt>
                <c:pt idx="404">
                  <c:v>-1.1370732704250895E-2</c:v>
                </c:pt>
                <c:pt idx="405">
                  <c:v>-1.1189408524744478E-2</c:v>
                </c:pt>
                <c:pt idx="406">
                  <c:v>-1.1010982378828211E-2</c:v>
                </c:pt>
                <c:pt idx="407">
                  <c:v>-1.0835407815990751E-2</c:v>
                </c:pt>
                <c:pt idx="408">
                  <c:v>-1.0662639132910441E-2</c:v>
                </c:pt>
                <c:pt idx="409">
                  <c:v>-1.0492631361382785E-2</c:v>
                </c:pt>
                <c:pt idx="410">
                  <c:v>-1.0325340256444111E-2</c:v>
                </c:pt>
                <c:pt idx="411">
                  <c:v>-1.0160722284688131E-2</c:v>
                </c:pt>
                <c:pt idx="412">
                  <c:v>-9.9987346127721997E-3</c:v>
                </c:pt>
                <c:pt idx="413">
                  <c:v>-9.8393350961102719E-3</c:v>
                </c:pt>
                <c:pt idx="414">
                  <c:v>-9.6824822677494919E-3</c:v>
                </c:pt>
                <c:pt idx="415">
                  <c:v>-9.5281353274273561E-3</c:v>
                </c:pt>
                <c:pt idx="416">
                  <c:v>-9.376254130806479E-3</c:v>
                </c:pt>
                <c:pt idx="417">
                  <c:v>-9.2267991788842225E-3</c:v>
                </c:pt>
                <c:pt idx="418">
                  <c:v>-9.0797316075740767E-3</c:v>
                </c:pt>
                <c:pt idx="419">
                  <c:v>-8.9350131774562705E-3</c:v>
                </c:pt>
                <c:pt idx="420">
                  <c:v>-8.7926062636946196E-3</c:v>
                </c:pt>
                <c:pt idx="421">
                  <c:v>-8.6524738461170106E-3</c:v>
                </c:pt>
                <c:pt idx="422">
                  <c:v>-8.5145794994568071E-3</c:v>
                </c:pt>
                <c:pt idx="423">
                  <c:v>-8.3788873837525989E-3</c:v>
                </c:pt>
                <c:pt idx="424">
                  <c:v>-8.2453622349036009E-3</c:v>
                </c:pt>
                <c:pt idx="425">
                  <c:v>-8.1139693553784111E-3</c:v>
                </c:pt>
                <c:pt idx="426">
                  <c:v>-7.9846746050741858E-3</c:v>
                </c:pt>
                <c:pt idx="427">
                  <c:v>-7.8574443923242841E-3</c:v>
                </c:pt>
                <c:pt idx="428">
                  <c:v>-7.7322456650516123E-3</c:v>
                </c:pt>
                <c:pt idx="429">
                  <c:v>-7.6090459020653712E-3</c:v>
                </c:pt>
                <c:pt idx="430">
                  <c:v>-7.487813104498941E-3</c:v>
                </c:pt>
                <c:pt idx="431">
                  <c:v>-7.3685157873865743E-3</c:v>
                </c:pt>
                <c:pt idx="432">
                  <c:v>-7.2511229713765092E-3</c:v>
                </c:pt>
                <c:pt idx="433">
                  <c:v>-7.1356041745785003E-3</c:v>
                </c:pt>
                <c:pt idx="434">
                  <c:v>-7.0219294045434141E-3</c:v>
                </c:pt>
                <c:pt idx="435">
                  <c:v>-6.9100691503727182E-3</c:v>
                </c:pt>
                <c:pt idx="436">
                  <c:v>-6.7999943749558886E-3</c:v>
                </c:pt>
                <c:pt idx="437">
                  <c:v>-6.691676507333562E-3</c:v>
                </c:pt>
                <c:pt idx="438">
                  <c:v>-6.5850874351843043E-3</c:v>
                </c:pt>
                <c:pt idx="439">
                  <c:v>-6.4801994974331865E-3</c:v>
                </c:pt>
                <c:pt idx="440">
                  <c:v>-6.3769854769799763E-3</c:v>
                </c:pt>
                <c:pt idx="441">
                  <c:v>-6.2754185935451406E-3</c:v>
                </c:pt>
                <c:pt idx="442">
                  <c:v>-6.1754724966316321E-3</c:v>
                </c:pt>
                <c:pt idx="443">
                  <c:v>-6.0771212586006448E-3</c:v>
                </c:pt>
                <c:pt idx="444">
                  <c:v>-5.9803393678595088E-3</c:v>
                </c:pt>
                <c:pt idx="445">
                  <c:v>-5.8851017221597949E-3</c:v>
                </c:pt>
                <c:pt idx="446">
                  <c:v>-5.7913836220038978E-3</c:v>
                </c:pt>
                <c:pt idx="447">
                  <c:v>-5.6991607641583564E-3</c:v>
                </c:pt>
                <c:pt idx="448">
                  <c:v>-5.6084092352721455E-3</c:v>
                </c:pt>
                <c:pt idx="449">
                  <c:v>-5.5191055055981535E-3</c:v>
                </c:pt>
                <c:pt idx="450">
                  <c:v>-5.4312264228163921E-3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5B2-89C1-7E4D9F207C4F}"/>
            </c:ext>
          </c:extLst>
        </c:ser>
        <c:ser>
          <c:idx val="2"/>
          <c:order val="2"/>
          <c:tx>
            <c:strRef>
              <c:f>fit_2NN_BCC!$M$18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fit_2NN_BCC!$G$19:$G$469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fit_2NN_BCC!$M$19:$M$469</c:f>
              <c:numCache>
                <c:formatCode>General</c:formatCode>
                <c:ptCount val="451"/>
                <c:pt idx="0">
                  <c:v>1.2644017263377947</c:v>
                </c:pt>
                <c:pt idx="1">
                  <c:v>0.71078536232598211</c:v>
                </c:pt>
                <c:pt idx="2">
                  <c:v>0.18192418384519726</c:v>
                </c:pt>
                <c:pt idx="3">
                  <c:v>-0.32309605507796846</c:v>
                </c:pt>
                <c:pt idx="4">
                  <c:v>-0.80515745016676377</c:v>
                </c:pt>
                <c:pt idx="5">
                  <c:v>-1.2651110634287193</c:v>
                </c:pt>
                <c:pt idx="6">
                  <c:v>-1.7037780009523971</c:v>
                </c:pt>
                <c:pt idx="7">
                  <c:v>-2.1219504533141063</c:v>
                </c:pt>
                <c:pt idx="8">
                  <c:v>-2.5203926998956341</c:v>
                </c:pt>
                <c:pt idx="9">
                  <c:v>-2.8998420783682946</c:v>
                </c:pt>
                <c:pt idx="10">
                  <c:v>-3.2610099205547769</c:v>
                </c:pt>
                <c:pt idx="11">
                  <c:v>-3.6045824558380524</c:v>
                </c:pt>
                <c:pt idx="12">
                  <c:v>-3.9312216832457949</c:v>
                </c:pt>
                <c:pt idx="13">
                  <c:v>-4.241566213299123</c:v>
                </c:pt>
                <c:pt idx="14">
                  <c:v>-4.5362320806767968</c:v>
                </c:pt>
                <c:pt idx="15">
                  <c:v>-4.8158135287091</c:v>
                </c:pt>
                <c:pt idx="16">
                  <c:v>-5.080883766680218</c:v>
                </c:pt>
                <c:pt idx="17">
                  <c:v>-5.3319957008839918</c:v>
                </c:pt>
                <c:pt idx="18">
                  <c:v>-5.5696826403447393</c:v>
                </c:pt>
                <c:pt idx="19">
                  <c:v>-5.7944589780830462</c:v>
                </c:pt>
                <c:pt idx="20">
                  <c:v>-6.0068208487760177</c:v>
                </c:pt>
                <c:pt idx="21">
                  <c:v>-6.2072467636314492</c:v>
                </c:pt>
                <c:pt idx="22">
                  <c:v>-6.3961982232671133</c:v>
                </c:pt>
                <c:pt idx="23">
                  <c:v>-6.5741203093587401</c:v>
                </c:pt>
                <c:pt idx="24">
                  <c:v>-6.7414422557934142</c:v>
                </c:pt>
                <c:pt idx="25">
                  <c:v>-6.8985780000398762</c:v>
                </c:pt>
                <c:pt idx="26">
                  <c:v>-7.0459267154219543</c:v>
                </c:pt>
                <c:pt idx="27">
                  <c:v>-7.1838733249577977</c:v>
                </c:pt>
                <c:pt idx="28">
                  <c:v>-7.3127889974044038</c:v>
                </c:pt>
                <c:pt idx="29">
                  <c:v>-7.4330316261244942</c:v>
                </c:pt>
                <c:pt idx="30">
                  <c:v>-7.5449462913716037</c:v>
                </c:pt>
                <c:pt idx="31">
                  <c:v>-7.6488657065683014</c:v>
                </c:pt>
                <c:pt idx="32">
                  <c:v>-7.745110649132485</c:v>
                </c:pt>
                <c:pt idx="33">
                  <c:v>-7.8339903763874474</c:v>
                </c:pt>
                <c:pt idx="34">
                  <c:v>-7.9158030270726698</c:v>
                </c:pt>
                <c:pt idx="35">
                  <c:v>-7.9908360089544335</c:v>
                </c:pt>
                <c:pt idx="36">
                  <c:v>-8.059366373017891</c:v>
                </c:pt>
                <c:pt idx="37">
                  <c:v>-8.1216611747055225</c:v>
                </c:pt>
                <c:pt idx="38">
                  <c:v>-8.1779778226507034</c:v>
                </c:pt>
                <c:pt idx="39">
                  <c:v>-8.2285644153396049</c:v>
                </c:pt>
                <c:pt idx="40">
                  <c:v>-8.2736600661194686</c:v>
                </c:pt>
                <c:pt idx="41">
                  <c:v>-8.3134952169568361</c:v>
                </c:pt>
                <c:pt idx="42">
                  <c:v>-8.348291941335285</c:v>
                </c:pt>
                <c:pt idx="43">
                  <c:v>-8.3782642366686737</c:v>
                </c:pt>
                <c:pt idx="44">
                  <c:v>-8.4036183065928896</c:v>
                </c:pt>
                <c:pt idx="45">
                  <c:v>-8.4245528334863362</c:v>
                </c:pt>
                <c:pt idx="46">
                  <c:v>-8.4412592415574537</c:v>
                </c:pt>
                <c:pt idx="47">
                  <c:v>-8.4539219508256522</c:v>
                </c:pt>
                <c:pt idx="48">
                  <c:v>-8.4627186223107422</c:v>
                </c:pt>
                <c:pt idx="49">
                  <c:v>-8.4678203947350994</c:v>
                </c:pt>
                <c:pt idx="50">
                  <c:v>-8.4693921130320682</c:v>
                </c:pt>
                <c:pt idx="51">
                  <c:v>-8.4675925489441504</c:v>
                </c:pt>
                <c:pt idx="52">
                  <c:v>-8.4625746139844473</c:v>
                </c:pt>
                <c:pt idx="53">
                  <c:v>-8.4544855650255464</c:v>
                </c:pt>
                <c:pt idx="54">
                  <c:v>-8.4434672027707478</c:v>
                </c:pt>
                <c:pt idx="55">
                  <c:v>-8.4296560633537307</c:v>
                </c:pt>
                <c:pt idx="56">
                  <c:v>-8.413183603304228</c:v>
                </c:pt>
                <c:pt idx="57">
                  <c:v>-8.3941763781090728</c:v>
                </c:pt>
                <c:pt idx="58">
                  <c:v>-8.3727562145899324</c:v>
                </c:pt>
                <c:pt idx="59">
                  <c:v>-8.3490403773114927</c:v>
                </c:pt>
                <c:pt idx="60">
                  <c:v>-8.3231417292263732</c:v>
                </c:pt>
                <c:pt idx="61">
                  <c:v>-8.2951688867559454</c:v>
                </c:pt>
                <c:pt idx="62">
                  <c:v>-8.2652263694992847</c:v>
                </c:pt>
                <c:pt idx="63">
                  <c:v>-8.2334147447558657</c:v>
                </c:pt>
                <c:pt idx="64">
                  <c:v>-8.1998307670412043</c:v>
                </c:pt>
                <c:pt idx="65">
                  <c:v>-8.1645675127683468</c:v>
                </c:pt>
                <c:pt idx="66">
                  <c:v>-8.1277145102622388</c:v>
                </c:pt>
                <c:pt idx="67">
                  <c:v>-8.0893578652681519</c:v>
                </c:pt>
                <c:pt idx="68">
                  <c:v>-8.0495803821098022</c:v>
                </c:pt>
                <c:pt idx="69">
                  <c:v>-8.008461680647347</c:v>
                </c:pt>
                <c:pt idx="70">
                  <c:v>-7.9660783091803662</c:v>
                </c:pt>
                <c:pt idx="71">
                  <c:v>-7.9225038534358045</c:v>
                </c:pt>
                <c:pt idx="72">
                  <c:v>-7.8778090417760183</c:v>
                </c:pt>
                <c:pt idx="73">
                  <c:v>-7.8320618467575169</c:v>
                </c:pt>
                <c:pt idx="74">
                  <c:v>-7.7853275831662891</c:v>
                </c:pt>
                <c:pt idx="75">
                  <c:v>-7.7376690026513986</c:v>
                </c:pt>
                <c:pt idx="76">
                  <c:v>-7.6891463850742712</c:v>
                </c:pt>
                <c:pt idx="77">
                  <c:v>-7.6398176266870106</c:v>
                </c:pt>
                <c:pt idx="78">
                  <c:v>-7.5897383252492228</c:v>
                </c:pt>
                <c:pt idx="79">
                  <c:v>-7.5389618621889989</c:v>
                </c:pt>
                <c:pt idx="80">
                  <c:v>-7.4875394819100709</c:v>
                </c:pt>
                <c:pt idx="81">
                  <c:v>-7.4355203683436208</c:v>
                </c:pt>
                <c:pt idx="82">
                  <c:v>-7.3829517188398679</c:v>
                </c:pt>
                <c:pt idx="83">
                  <c:v>-7.32987881549119</c:v>
                </c:pt>
                <c:pt idx="84">
                  <c:v>-7.2763450939754382</c:v>
                </c:pt>
                <c:pt idx="85">
                  <c:v>-7.2223922100050011</c:v>
                </c:pt>
                <c:pt idx="86">
                  <c:v>-7.168060103464275</c:v>
                </c:pt>
                <c:pt idx="87">
                  <c:v>-7.1133870603152358</c:v>
                </c:pt>
                <c:pt idx="88">
                  <c:v>-7.0584097723481891</c:v>
                </c:pt>
                <c:pt idx="89">
                  <c:v>-7.0031633948520353</c:v>
                </c:pt>
                <c:pt idx="90">
                  <c:v>-6.9476816022758019</c:v>
                </c:pt>
                <c:pt idx="91">
                  <c:v>-6.8919966419507945</c:v>
                </c:pt>
                <c:pt idx="92">
                  <c:v>-6.8361393859402897</c:v>
                </c:pt>
                <c:pt idx="93">
                  <c:v>-6.7801393810813195</c:v>
                </c:pt>
                <c:pt idx="94">
                  <c:v>-6.7240248972810202</c:v>
                </c:pt>
                <c:pt idx="95">
                  <c:v>-6.6678229741276942</c:v>
                </c:pt>
                <c:pt idx="96">
                  <c:v>-6.6115594658747847</c:v>
                </c:pt>
                <c:pt idx="97">
                  <c:v>-6.5552590848538896</c:v>
                </c:pt>
                <c:pt idx="98">
                  <c:v>-6.4989454433710501</c:v>
                </c:pt>
                <c:pt idx="99">
                  <c:v>-6.4426410941386099</c:v>
                </c:pt>
                <c:pt idx="100">
                  <c:v>-6.3863675692932524</c:v>
                </c:pt>
                <c:pt idx="101">
                  <c:v>-6.3301454180489412</c:v>
                </c:pt>
                <c:pt idx="102">
                  <c:v>-6.2739942430319227</c:v>
                </c:pt>
                <c:pt idx="103">
                  <c:v>-6.2179327353432798</c:v>
                </c:pt>
                <c:pt idx="104">
                  <c:v>-6.1619787083929154</c:v>
                </c:pt>
                <c:pt idx="105">
                  <c:v>-6.106149130547462</c:v>
                </c:pt>
                <c:pt idx="106">
                  <c:v>-6.0504601566329548</c:v>
                </c:pt>
                <c:pt idx="107">
                  <c:v>-5.9949271583319153</c:v>
                </c:pt>
                <c:pt idx="108">
                  <c:v>-5.9395647535129381</c:v>
                </c:pt>
                <c:pt idx="109">
                  <c:v>-5.8843868345296801</c:v>
                </c:pt>
                <c:pt idx="110">
                  <c:v>-5.8294065955248566</c:v>
                </c:pt>
                <c:pt idx="111">
                  <c:v>-5.7746365587735715</c:v>
                </c:pt>
                <c:pt idx="112">
                  <c:v>-5.7200886000991806</c:v>
                </c:pt>
                <c:pt idx="113">
                  <c:v>-5.6657739733937582</c:v>
                </c:pt>
                <c:pt idx="114">
                  <c:v>-5.6117033342740505</c:v>
                </c:pt>
                <c:pt idx="115">
                  <c:v>-5.5578867629028217</c:v>
                </c:pt>
                <c:pt idx="116">
                  <c:v>-5.5043337860044295</c:v>
                </c:pt>
                <c:pt idx="117">
                  <c:v>-5.4510533981024878</c:v>
                </c:pt>
                <c:pt idx="118">
                  <c:v>-5.3980540820064782</c:v>
                </c:pt>
                <c:pt idx="119">
                  <c:v>-5.3453438285733119</c:v>
                </c:pt>
                <c:pt idx="120">
                  <c:v>-5.2929301557689108</c:v>
                </c:pt>
                <c:pt idx="121">
                  <c:v>-5.2408201270539791</c:v>
                </c:pt>
                <c:pt idx="122">
                  <c:v>-5.1890203691173911</c:v>
                </c:pt>
                <c:pt idx="123">
                  <c:v>-5.1375370889797463</c:v>
                </c:pt>
                <c:pt idx="124">
                  <c:v>-5.0863760904888675</c:v>
                </c:pt>
                <c:pt idx="125">
                  <c:v>-5.0355427902283347</c:v>
                </c:pt>
                <c:pt idx="126">
                  <c:v>-4.9850422328593256</c:v>
                </c:pt>
                <c:pt idx="127">
                  <c:v>-4.9348791059154173</c:v>
                </c:pt>
                <c:pt idx="128">
                  <c:v>-4.8850577540692779</c:v>
                </c:pt>
                <c:pt idx="129">
                  <c:v>-4.8355821928895732</c:v>
                </c:pt>
                <c:pt idx="130">
                  <c:v>-4.7864561221057071</c:v>
                </c:pt>
                <c:pt idx="131">
                  <c:v>-4.7376829383974899</c:v>
                </c:pt>
                <c:pt idx="132">
                  <c:v>-4.6892657477262061</c:v>
                </c:pt>
                <c:pt idx="133">
                  <c:v>-4.6412073772229592</c:v>
                </c:pt>
                <c:pt idx="134">
                  <c:v>-4.5935103866496707</c:v>
                </c:pt>
                <c:pt idx="135">
                  <c:v>-4.5461770794475775</c:v>
                </c:pt>
                <c:pt idx="136">
                  <c:v>-4.4992095133875099</c:v>
                </c:pt>
                <c:pt idx="137">
                  <c:v>-4.4526095108357895</c:v>
                </c:pt>
                <c:pt idx="138">
                  <c:v>-4.4063786686491389</c:v>
                </c:pt>
                <c:pt idx="139">
                  <c:v>-4.360518367711423</c:v>
                </c:pt>
                <c:pt idx="140">
                  <c:v>-4.3150297821247285</c:v>
                </c:pt>
                <c:pt idx="141">
                  <c:v>-4.2699138880667737</c:v>
                </c:pt>
                <c:pt idx="142">
                  <c:v>-4.2251714723262701</c:v>
                </c:pt>
                <c:pt idx="143">
                  <c:v>-4.1808031405274226</c:v>
                </c:pt>
                <c:pt idx="144">
                  <c:v>-4.1368093250544158</c:v>
                </c:pt>
                <c:pt idx="145">
                  <c:v>-4.0931902926863168</c:v>
                </c:pt>
                <c:pt idx="146">
                  <c:v>-4.0499461519524909</c:v>
                </c:pt>
                <c:pt idx="147">
                  <c:v>-4.0070768602182607</c:v>
                </c:pt>
                <c:pt idx="148">
                  <c:v>-3.9645822305102687</c:v>
                </c:pt>
                <c:pt idx="149">
                  <c:v>-3.9224619380905246</c:v>
                </c:pt>
                <c:pt idx="150">
                  <c:v>-3.8807155267880282</c:v>
                </c:pt>
                <c:pt idx="151">
                  <c:v>-3.8393424150963447</c:v>
                </c:pt>
                <c:pt idx="152">
                  <c:v>-3.7983419020453559</c:v>
                </c:pt>
                <c:pt idx="153">
                  <c:v>-3.7577131728550808</c:v>
                </c:pt>
                <c:pt idx="154">
                  <c:v>-3.7174553043791594</c:v>
                </c:pt>
                <c:pt idx="155">
                  <c:v>-3.6775672703454227</c:v>
                </c:pt>
                <c:pt idx="156">
                  <c:v>-3.6380479464005742</c:v>
                </c:pt>
                <c:pt idx="157">
                  <c:v>-3.5988961149659358</c:v>
                </c:pt>
                <c:pt idx="158">
                  <c:v>-3.560110469910815</c:v>
                </c:pt>
                <c:pt idx="159">
                  <c:v>-3.5216896210499264</c:v>
                </c:pt>
                <c:pt idx="160">
                  <c:v>-3.4836320984710518</c:v>
                </c:pt>
                <c:pt idx="161">
                  <c:v>-3.4459363566988732</c:v>
                </c:pt>
                <c:pt idx="162">
                  <c:v>-3.4086007787007784</c:v>
                </c:pt>
                <c:pt idx="163">
                  <c:v>-3.3716236797401802</c:v>
                </c:pt>
                <c:pt idx="164">
                  <c:v>-3.3350033110827106</c:v>
                </c:pt>
                <c:pt idx="165">
                  <c:v>-3.2987378635604929</c:v>
                </c:pt>
                <c:pt idx="166">
                  <c:v>-3.2628254709995077</c:v>
                </c:pt>
                <c:pt idx="167">
                  <c:v>-3.2272642135148448</c:v>
                </c:pt>
                <c:pt idx="168">
                  <c:v>-3.1920521206785524</c:v>
                </c:pt>
                <c:pt idx="169">
                  <c:v>-3.157187174564573</c:v>
                </c:pt>
                <c:pt idx="170">
                  <c:v>-3.1226673126751088</c:v>
                </c:pt>
                <c:pt idx="171">
                  <c:v>-3.0884904307526311</c:v>
                </c:pt>
                <c:pt idx="172">
                  <c:v>-3.0546543854815771</c:v>
                </c:pt>
                <c:pt idx="173">
                  <c:v>-3.0211569970836778</c:v>
                </c:pt>
                <c:pt idx="174">
                  <c:v>-2.9879960518106414</c:v>
                </c:pt>
                <c:pt idx="175">
                  <c:v>-2.9551693043379039</c:v>
                </c:pt>
                <c:pt idx="176">
                  <c:v>-2.9226744800629478</c:v>
                </c:pt>
                <c:pt idx="177">
                  <c:v>-2.8905092773115584</c:v>
                </c:pt>
                <c:pt idx="178">
                  <c:v>-2.8586713694553674</c:v>
                </c:pt>
                <c:pt idx="179">
                  <c:v>-2.8271584069437945</c:v>
                </c:pt>
                <c:pt idx="180">
                  <c:v>-2.7959680192534933</c:v>
                </c:pt>
                <c:pt idx="181">
                  <c:v>-2.7650978167582148</c:v>
                </c:pt>
                <c:pt idx="182">
                  <c:v>-2.7345453925219818</c:v>
                </c:pt>
                <c:pt idx="183">
                  <c:v>-2.704308324018315</c:v>
                </c:pt>
                <c:pt idx="184">
                  <c:v>-2.6743841747781456</c:v>
                </c:pt>
                <c:pt idx="185">
                  <c:v>-2.644770495969027</c:v>
                </c:pt>
                <c:pt idx="186">
                  <c:v>-2.6154648279080805</c:v>
                </c:pt>
                <c:pt idx="187">
                  <c:v>-2.586464701511102</c:v>
                </c:pt>
                <c:pt idx="188">
                  <c:v>-2.5577676396801183</c:v>
                </c:pt>
                <c:pt idx="189">
                  <c:v>-2.5293711586316161</c:v>
                </c:pt>
                <c:pt idx="190">
                  <c:v>-2.5012727691676275</c:v>
                </c:pt>
                <c:pt idx="191">
                  <c:v>-2.4734699778917153</c:v>
                </c:pt>
                <c:pt idx="192">
                  <c:v>-2.4459602883718823</c:v>
                </c:pt>
                <c:pt idx="193">
                  <c:v>-2.4187412022523374</c:v>
                </c:pt>
                <c:pt idx="194">
                  <c:v>-2.3918102203159761</c:v>
                </c:pt>
                <c:pt idx="195">
                  <c:v>-2.3651648434993997</c:v>
                </c:pt>
                <c:pt idx="196">
                  <c:v>-2.3388025738621852</c:v>
                </c:pt>
                <c:pt idx="197">
                  <c:v>-2.3127209155121164</c:v>
                </c:pt>
                <c:pt idx="198">
                  <c:v>-2.2869173754879748</c:v>
                </c:pt>
                <c:pt idx="199">
                  <c:v>-2.2613894646014709</c:v>
                </c:pt>
                <c:pt idx="200">
                  <c:v>-2.2361346982398103</c:v>
                </c:pt>
                <c:pt idx="201">
                  <c:v>-2.2111505971303642</c:v>
                </c:pt>
                <c:pt idx="202">
                  <c:v>-2.186434688068855</c:v>
                </c:pt>
                <c:pt idx="203">
                  <c:v>-2.161984504612398</c:v>
                </c:pt>
                <c:pt idx="204">
                  <c:v>-2.1377975877387225</c:v>
                </c:pt>
                <c:pt idx="205">
                  <c:v>-2.1138714864728381</c:v>
                </c:pt>
                <c:pt idx="206">
                  <c:v>-2.0902037584823607</c:v>
                </c:pt>
                <c:pt idx="207">
                  <c:v>-2.0667919706426736</c:v>
                </c:pt>
                <c:pt idx="208">
                  <c:v>-2.0436336995730628</c:v>
                </c:pt>
                <c:pt idx="209">
                  <c:v>-2.0207265321449355</c:v>
                </c:pt>
                <c:pt idx="210">
                  <c:v>-1.9980680659631476</c:v>
                </c:pt>
                <c:pt idx="211">
                  <c:v>-1.9756559098215032</c:v>
                </c:pt>
                <c:pt idx="212">
                  <c:v>-1.9534876841333733</c:v>
                </c:pt>
                <c:pt idx="213">
                  <c:v>-1.931561021338412</c:v>
                </c:pt>
                <c:pt idx="214">
                  <c:v>-1.9098735662862651</c:v>
                </c:pt>
                <c:pt idx="215">
                  <c:v>-1.8884229765981728</c:v>
                </c:pt>
                <c:pt idx="216">
                  <c:v>-1.8672069230073094</c:v>
                </c:pt>
                <c:pt idx="217">
                  <c:v>-1.8462230896786884</c:v>
                </c:pt>
                <c:pt idx="218">
                  <c:v>-1.8254691745094271</c:v>
                </c:pt>
                <c:pt idx="219">
                  <c:v>-1.8049428894101349</c:v>
                </c:pt>
                <c:pt idx="220">
                  <c:v>-1.7846419605681585</c:v>
                </c:pt>
                <c:pt idx="221">
                  <c:v>-1.7645641286934162</c:v>
                </c:pt>
                <c:pt idx="222">
                  <c:v>-1.7447071492474824</c:v>
                </c:pt>
                <c:pt idx="223">
                  <c:v>-1.7250687926566097</c:v>
                </c:pt>
                <c:pt idx="224">
                  <c:v>-1.7056468445093107</c:v>
                </c:pt>
                <c:pt idx="225">
                  <c:v>-1.686439105739125</c:v>
                </c:pt>
                <c:pt idx="226">
                  <c:v>-1.6674433927931724</c:v>
                </c:pt>
                <c:pt idx="227">
                  <c:v>-1.6486575377870412</c:v>
                </c:pt>
                <c:pt idx="228">
                  <c:v>-1.6300793886465987</c:v>
                </c:pt>
                <c:pt idx="229">
                  <c:v>-1.6117068092372333</c:v>
                </c:pt>
                <c:pt idx="230">
                  <c:v>-1.5935376794810419</c:v>
                </c:pt>
                <c:pt idx="231">
                  <c:v>-1.5755698954624862</c:v>
                </c:pt>
                <c:pt idx="232">
                  <c:v>-1.5578013695229567</c:v>
                </c:pt>
                <c:pt idx="233">
                  <c:v>-1.5402300303447336</c:v>
                </c:pt>
                <c:pt idx="234">
                  <c:v>-1.5228538230247808</c:v>
                </c:pt>
                <c:pt idx="235">
                  <c:v>-1.5056707091387911</c:v>
                </c:pt>
                <c:pt idx="236">
                  <c:v>-1.4886786667959278</c:v>
                </c:pt>
                <c:pt idx="237">
                  <c:v>-1.471875690684602</c:v>
                </c:pt>
                <c:pt idx="238">
                  <c:v>-1.4552597921097443</c:v>
                </c:pt>
                <c:pt idx="239">
                  <c:v>-1.4388289990218732</c:v>
                </c:pt>
                <c:pt idx="240">
                  <c:v>-1.4225813560383482</c:v>
                </c:pt>
                <c:pt idx="241">
                  <c:v>-1.4065149244571715</c:v>
                </c:pt>
                <c:pt idx="242">
                  <c:v>-1.3906277822636024</c:v>
                </c:pt>
                <c:pt idx="243">
                  <c:v>-1.3749180241299859</c:v>
                </c:pt>
                <c:pt idx="244">
                  <c:v>-1.3593837614090367</c:v>
                </c:pt>
                <c:pt idx="245">
                  <c:v>-1.3440231221209105</c:v>
                </c:pt>
                <c:pt idx="246">
                  <c:v>-1.3288342509343309</c:v>
                </c:pt>
                <c:pt idx="247">
                  <c:v>-1.3138153091420535</c:v>
                </c:pt>
                <c:pt idx="248">
                  <c:v>-1.2989644746309388</c:v>
                </c:pt>
                <c:pt idx="249">
                  <c:v>-1.284279941846858</c:v>
                </c:pt>
                <c:pt idx="250">
                  <c:v>-1.2697599217547226</c:v>
                </c:pt>
                <c:pt idx="251">
                  <c:v>-1.2554026417938342</c:v>
                </c:pt>
                <c:pt idx="252">
                  <c:v>-1.2412063458287972</c:v>
                </c:pt>
                <c:pt idx="253">
                  <c:v>-1.2271692940962255</c:v>
                </c:pt>
                <c:pt idx="254">
                  <c:v>-1.2132897631474204</c:v>
                </c:pt>
                <c:pt idx="255">
                  <c:v>-1.199566045787267</c:v>
                </c:pt>
                <c:pt idx="256">
                  <c:v>-1.1859964510094914</c:v>
                </c:pt>
                <c:pt idx="257">
                  <c:v>-1.1725793039285275</c:v>
                </c:pt>
                <c:pt idx="258">
                  <c:v>-1.1593129457081133</c:v>
                </c:pt>
                <c:pt idx="259">
                  <c:v>-1.1461957334868291</c:v>
                </c:pt>
                <c:pt idx="260">
                  <c:v>-1.133226040300763</c:v>
                </c:pt>
                <c:pt idx="261">
                  <c:v>-1.1204022550033448</c:v>
                </c:pt>
                <c:pt idx="262">
                  <c:v>-1.107722782182724</c:v>
                </c:pt>
                <c:pt idx="263">
                  <c:v>-1.0951860420765975</c:v>
                </c:pt>
                <c:pt idx="264">
                  <c:v>-1.0827904704848281</c:v>
                </c:pt>
                <c:pt idx="265">
                  <c:v>-1.0705345186798079</c:v>
                </c:pt>
                <c:pt idx="266">
                  <c:v>-1.058416653314902</c:v>
                </c:pt>
                <c:pt idx="267">
                  <c:v>-1.0464353563309248</c:v>
                </c:pt>
                <c:pt idx="268">
                  <c:v>-1.0345891248608812</c:v>
                </c:pt>
                <c:pt idx="269">
                  <c:v>-1.0228764711329823</c:v>
                </c:pt>
                <c:pt idx="270">
                  <c:v>-1.0112959223722038</c:v>
                </c:pt>
                <c:pt idx="271">
                  <c:v>-0.9998460207003399</c:v>
                </c:pt>
                <c:pt idx="272">
                  <c:v>-0.9885253230347717</c:v>
                </c:pt>
                <c:pt idx="273">
                  <c:v>-0.97733240098591334</c:v>
                </c:pt>
                <c:pt idx="274">
                  <c:v>-0.96626584075364574</c:v>
                </c:pt>
                <c:pt idx="275">
                  <c:v>-0.955324243022589</c:v>
                </c:pt>
                <c:pt idx="276">
                  <c:v>-0.94450622285649999</c:v>
                </c:pt>
                <c:pt idx="277">
                  <c:v>-0.93381040959170514</c:v>
                </c:pt>
                <c:pt idx="278">
                  <c:v>-0.92323544672983704</c:v>
                </c:pt>
                <c:pt idx="279">
                  <c:v>-0.91277999182978242</c:v>
                </c:pt>
                <c:pt idx="280">
                  <c:v>-0.90244271639904106</c:v>
                </c:pt>
                <c:pt idx="281">
                  <c:v>-0.89222230578443884</c:v>
                </c:pt>
                <c:pt idx="282">
                  <c:v>-0.88211745906243189</c:v>
                </c:pt>
                <c:pt idx="283">
                  <c:v>-0.87212688892892631</c:v>
                </c:pt>
                <c:pt idx="284">
                  <c:v>-0.86224932158869916</c:v>
                </c:pt>
                <c:pt idx="285">
                  <c:v>-0.85248349664456458</c:v>
                </c:pt>
                <c:pt idx="286">
                  <c:v>-0.84282816698622187</c:v>
                </c:pt>
                <c:pt idx="287">
                  <c:v>-0.83328209867898473</c:v>
                </c:pt>
                <c:pt idx="288">
                  <c:v>-0.82384407085226552</c:v>
                </c:pt>
                <c:pt idx="289">
                  <c:v>-0.81451287558803231</c:v>
                </c:pt>
                <c:pt idx="290">
                  <c:v>-0.80528731780917284</c:v>
                </c:pt>
                <c:pt idx="291">
                  <c:v>-0.79616621516791442</c:v>
                </c:pt>
                <c:pt idx="292">
                  <c:v>-0.78714839793419977</c:v>
                </c:pt>
                <c:pt idx="293">
                  <c:v>-0.77823270888421836</c:v>
                </c:pt>
                <c:pt idx="294">
                  <c:v>-0.76941800318900089</c:v>
                </c:pt>
                <c:pt idx="295">
                  <c:v>-0.76070314830325092</c:v>
                </c:pt>
                <c:pt idx="296">
                  <c:v>-0.75208702385428061</c:v>
                </c:pt>
                <c:pt idx="297">
                  <c:v>-0.74356852153124708</c:v>
                </c:pt>
                <c:pt idx="298">
                  <c:v>-0.73514654497461196</c:v>
                </c:pt>
                <c:pt idx="299">
                  <c:v>-0.72682000966594251</c:v>
                </c:pt>
                <c:pt idx="300">
                  <c:v>-0.71858784281798238</c:v>
                </c:pt>
                <c:pt idx="301">
                  <c:v>-0.71044898326511752</c:v>
                </c:pt>
                <c:pt idx="302">
                  <c:v>-0.70240238135419064</c:v>
                </c:pt>
                <c:pt idx="303">
                  <c:v>-0.69444699883578209</c:v>
                </c:pt>
                <c:pt idx="304">
                  <c:v>-0.68658180875583841</c:v>
                </c:pt>
                <c:pt idx="305">
                  <c:v>-0.67880579534782426</c:v>
                </c:pt>
                <c:pt idx="306">
                  <c:v>-0.67111795392529705</c:v>
                </c:pt>
                <c:pt idx="307">
                  <c:v>-0.66351729077505028</c:v>
                </c:pt>
                <c:pt idx="308">
                  <c:v>-0.65600282305068236</c:v>
                </c:pt>
                <c:pt idx="309">
                  <c:v>-0.64857357866677057</c:v>
                </c:pt>
                <c:pt idx="310">
                  <c:v>-0.64122859619356831</c:v>
                </c:pt>
                <c:pt idx="311">
                  <c:v>-0.63396692475227256</c:v>
                </c:pt>
                <c:pt idx="312">
                  <c:v>-0.62678762391088505</c:v>
                </c:pt>
                <c:pt idx="313">
                  <c:v>-0.61968976358065819</c:v>
                </c:pt>
                <c:pt idx="314">
                  <c:v>-0.61267242391316767</c:v>
                </c:pt>
                <c:pt idx="315">
                  <c:v>-0.60573469519800138</c:v>
                </c:pt>
                <c:pt idx="316">
                  <c:v>-0.59887567776108586</c:v>
                </c:pt>
                <c:pt idx="317">
                  <c:v>-0.59209448186366986</c:v>
                </c:pt>
                <c:pt idx="318">
                  <c:v>-0.58539022760195225</c:v>
                </c:pt>
                <c:pt idx="319">
                  <c:v>-0.57876204480739535</c:v>
                </c:pt>
                <c:pt idx="320">
                  <c:v>-0.57220907294769974</c:v>
                </c:pt>
                <c:pt idx="321">
                  <c:v>-0.56573046102847913</c:v>
                </c:pt>
                <c:pt idx="322">
                  <c:v>-0.55932536749561867</c:v>
                </c:pt>
                <c:pt idx="323">
                  <c:v>-0.55299296013834009</c:v>
                </c:pt>
                <c:pt idx="324">
                  <c:v>-0.54673241599297262</c:v>
                </c:pt>
                <c:pt idx="325">
                  <c:v>-0.54054292124743419</c:v>
                </c:pt>
                <c:pt idx="326">
                  <c:v>-0.53442367114643696</c:v>
                </c:pt>
                <c:pt idx="327">
                  <c:v>-0.52837386989741197</c:v>
                </c:pt>
                <c:pt idx="328">
                  <c:v>-0.52239273057716318</c:v>
                </c:pt>
                <c:pt idx="329">
                  <c:v>-0.51647947503925251</c:v>
                </c:pt>
                <c:pt idx="330">
                  <c:v>-0.51063333382212039</c:v>
                </c:pt>
                <c:pt idx="331">
                  <c:v>-0.50485354605794774</c:v>
                </c:pt>
                <c:pt idx="332">
                  <c:v>-0.4991393593822489</c:v>
                </c:pt>
                <c:pt idx="333">
                  <c:v>-0.49349002984422219</c:v>
                </c:pt>
                <c:pt idx="334">
                  <c:v>-0.48790482181782885</c:v>
                </c:pt>
                <c:pt idx="335">
                  <c:v>-0.48238300791363148</c:v>
                </c:pt>
                <c:pt idx="336">
                  <c:v>-0.47692386889137095</c:v>
                </c:pt>
                <c:pt idx="337">
                  <c:v>-0.47152669357329458</c:v>
                </c:pt>
                <c:pt idx="338">
                  <c:v>-0.46619077875823206</c:v>
                </c:pt>
                <c:pt idx="339">
                  <c:v>-0.46091542913641637</c:v>
                </c:pt>
                <c:pt idx="340">
                  <c:v>-0.45569995720505913</c:v>
                </c:pt>
                <c:pt idx="341">
                  <c:v>-0.45054368318466576</c:v>
                </c:pt>
                <c:pt idx="342">
                  <c:v>-0.44544593493610202</c:v>
                </c:pt>
                <c:pt idx="343">
                  <c:v>-0.44040604787840454</c:v>
                </c:pt>
                <c:pt idx="344">
                  <c:v>-0.43542336490733385</c:v>
                </c:pt>
                <c:pt idx="345">
                  <c:v>-0.43049723631467457</c:v>
                </c:pt>
                <c:pt idx="346">
                  <c:v>-0.4256270197082711</c:v>
                </c:pt>
                <c:pt idx="347">
                  <c:v>-0.42081207993280439</c:v>
                </c:pt>
                <c:pt idx="348">
                  <c:v>-0.41605178899130946</c:v>
                </c:pt>
                <c:pt idx="349">
                  <c:v>-0.41134552596741703</c:v>
                </c:pt>
                <c:pt idx="350">
                  <c:v>-0.40669267694834066</c:v>
                </c:pt>
                <c:pt idx="351">
                  <c:v>-0.40209263494857916</c:v>
                </c:pt>
                <c:pt idx="352">
                  <c:v>-0.39754479983435725</c:v>
                </c:pt>
                <c:pt idx="353">
                  <c:v>-0.39304857824877942</c:v>
                </c:pt>
                <c:pt idx="354">
                  <c:v>-0.38860338353771195</c:v>
                </c:pt>
                <c:pt idx="355">
                  <c:v>-0.38420863567637642</c:v>
                </c:pt>
                <c:pt idx="356">
                  <c:v>-0.37986376119665638</c:v>
                </c:pt>
                <c:pt idx="357">
                  <c:v>-0.37556819311511874</c:v>
                </c:pt>
                <c:pt idx="358">
                  <c:v>-0.37132137086173511</c:v>
                </c:pt>
                <c:pt idx="359">
                  <c:v>-0.36712274020930846</c:v>
                </c:pt>
                <c:pt idx="360">
                  <c:v>-0.36297175320359759</c:v>
                </c:pt>
                <c:pt idx="361">
                  <c:v>-0.35886786809413429</c:v>
                </c:pt>
                <c:pt idx="362">
                  <c:v>-0.35481054926573435</c:v>
                </c:pt>
                <c:pt idx="363">
                  <c:v>-0.35079926717068866</c:v>
                </c:pt>
                <c:pt idx="364">
                  <c:v>-0.346833498261642</c:v>
                </c:pt>
                <c:pt idx="365">
                  <c:v>-0.34291272492514524</c:v>
                </c:pt>
                <c:pt idx="366">
                  <c:v>-0.3390364354158798</c:v>
                </c:pt>
                <c:pt idx="367">
                  <c:v>-0.3352041237915564</c:v>
                </c:pt>
                <c:pt idx="368">
                  <c:v>-0.33141528984846824</c:v>
                </c:pt>
                <c:pt idx="369">
                  <c:v>-0.3276694390577129</c:v>
                </c:pt>
                <c:pt idx="370">
                  <c:v>-0.32396608250206127</c:v>
                </c:pt>
                <c:pt idx="371">
                  <c:v>-0.32030473681348176</c:v>
                </c:pt>
                <c:pt idx="372">
                  <c:v>-0.31668492411130583</c:v>
                </c:pt>
                <c:pt idx="373">
                  <c:v>-0.31310617194103635</c:v>
                </c:pt>
                <c:pt idx="374">
                  <c:v>-0.30956801321379057</c:v>
                </c:pt>
                <c:pt idx="375">
                  <c:v>-0.30606998614637237</c:v>
                </c:pt>
                <c:pt idx="376">
                  <c:v>-0.30261163420197318</c:v>
                </c:pt>
                <c:pt idx="377">
                  <c:v>-0.29919250603149139</c:v>
                </c:pt>
                <c:pt idx="378">
                  <c:v>-0.29581215541546879</c:v>
                </c:pt>
                <c:pt idx="379">
                  <c:v>-0.292470141206637</c:v>
                </c:pt>
                <c:pt idx="380">
                  <c:v>-0.28916602727307039</c:v>
                </c:pt>
                <c:pt idx="381">
                  <c:v>-0.28589938244194235</c:v>
                </c:pt>
                <c:pt idx="382">
                  <c:v>-0.28266978044387114</c:v>
                </c:pt>
                <c:pt idx="383">
                  <c:v>-0.27947679985786561</c:v>
                </c:pt>
                <c:pt idx="384">
                  <c:v>-0.27632002405684808</c:v>
                </c:pt>
                <c:pt idx="385">
                  <c:v>-0.27319904115376537</c:v>
                </c:pt>
                <c:pt idx="386">
                  <c:v>-0.27011344394827025</c:v>
                </c:pt>
                <c:pt idx="387">
                  <c:v>-0.26706282987397834</c:v>
                </c:pt>
                <c:pt idx="388">
                  <c:v>-0.26404680094628741</c:v>
                </c:pt>
                <c:pt idx="389">
                  <c:v>-0.26106496371075849</c:v>
                </c:pt>
                <c:pt idx="390">
                  <c:v>-0.25811692919205492</c:v>
                </c:pt>
                <c:pt idx="391">
                  <c:v>-0.25520231284342954</c:v>
                </c:pt>
                <c:pt idx="392">
                  <c:v>-0.25232073449675774</c:v>
                </c:pt>
                <c:pt idx="393">
                  <c:v>-0.24947181831311502</c:v>
                </c:pt>
                <c:pt idx="394">
                  <c:v>-0.2466551927338847</c:v>
                </c:pt>
                <c:pt idx="395">
                  <c:v>-0.24387049043240197</c:v>
                </c:pt>
                <c:pt idx="396">
                  <c:v>-0.24111734826612041</c:v>
                </c:pt>
                <c:pt idx="397">
                  <c:v>-0.23839540722930042</c:v>
                </c:pt>
                <c:pt idx="398">
                  <c:v>-0.23570431240621598</c:v>
                </c:pt>
                <c:pt idx="399">
                  <c:v>-0.2330437129248672</c:v>
                </c:pt>
                <c:pt idx="400">
                  <c:v>-0.23041326191120703</c:v>
                </c:pt>
                <c:pt idx="401">
                  <c:v>-0.227812616443861</c:v>
                </c:pt>
                <c:pt idx="402">
                  <c:v>-0.22524143750935113</c:v>
                </c:pt>
                <c:pt idx="403">
                  <c:v>-0.2226993899578055</c:v>
                </c:pt>
                <c:pt idx="404">
                  <c:v>-0.22018614245915988</c:v>
                </c:pt>
                <c:pt idx="405">
                  <c:v>-0.21770136745983848</c:v>
                </c:pt>
                <c:pt idx="406">
                  <c:v>-0.21524474113991232</c:v>
                </c:pt>
                <c:pt idx="407">
                  <c:v>-0.21281594337073304</c:v>
                </c:pt>
                <c:pt idx="408">
                  <c:v>-0.21041465767303197</c:v>
                </c:pt>
                <c:pt idx="409">
                  <c:v>-0.20804057117548375</c:v>
                </c:pt>
                <c:pt idx="410">
                  <c:v>-0.2056933745737293</c:v>
                </c:pt>
                <c:pt idx="411">
                  <c:v>-0.20337276208985217</c:v>
                </c:pt>
                <c:pt idx="412">
                  <c:v>-0.20107843143230517</c:v>
                </c:pt>
                <c:pt idx="413">
                  <c:v>-0.19881008375628123</c:v>
                </c:pt>
                <c:pt idx="414">
                  <c:v>-0.19656742362452601</c:v>
                </c:pt>
                <c:pt idx="415">
                  <c:v>-0.19435015896858601</c:v>
                </c:pt>
                <c:pt idx="416">
                  <c:v>-0.19215800105048797</c:v>
                </c:pt>
                <c:pt idx="417">
                  <c:v>-0.1899906644248463</c:v>
                </c:pt>
                <c:pt idx="418">
                  <c:v>-0.18784786690139194</c:v>
                </c:pt>
                <c:pt idx="419">
                  <c:v>-0.18572932950792148</c:v>
                </c:pt>
                <c:pt idx="420">
                  <c:v>-0.18363477645365955</c:v>
                </c:pt>
                <c:pt idx="421">
                  <c:v>-0.18156393509302962</c:v>
                </c:pt>
                <c:pt idx="422">
                  <c:v>-0.17951653588983318</c:v>
                </c:pt>
                <c:pt idx="423">
                  <c:v>-0.17749231238182803</c:v>
                </c:pt>
                <c:pt idx="424">
                  <c:v>-0.17549100114570376</c:v>
                </c:pt>
                <c:pt idx="425">
                  <c:v>-0.1735123417624525</c:v>
                </c:pt>
                <c:pt idx="426">
                  <c:v>-0.17155607678312448</c:v>
                </c:pt>
                <c:pt idx="427">
                  <c:v>-0.16962195169497193</c:v>
                </c:pt>
                <c:pt idx="428">
                  <c:v>-0.16770971488797201</c:v>
                </c:pt>
                <c:pt idx="429">
                  <c:v>-0.16581911762172621</c:v>
                </c:pt>
                <c:pt idx="430">
                  <c:v>-0.16394991399273287</c:v>
                </c:pt>
                <c:pt idx="431">
                  <c:v>-0.16210186090202788</c:v>
                </c:pt>
                <c:pt idx="432">
                  <c:v>-0.1602747180231901</c:v>
                </c:pt>
                <c:pt idx="433">
                  <c:v>-0.15846824777070845</c:v>
                </c:pt>
                <c:pt idx="434">
                  <c:v>-0.15668221526870407</c:v>
                </c:pt>
                <c:pt idx="435">
                  <c:v>-0.15491638832000784</c:v>
                </c:pt>
                <c:pt idx="436">
                  <c:v>-0.15317053737558511</c:v>
                </c:pt>
                <c:pt idx="437">
                  <c:v>-0.15144443550430753</c:v>
                </c:pt>
                <c:pt idx="438">
                  <c:v>-0.14973785836306511</c:v>
                </c:pt>
                <c:pt idx="439">
                  <c:v>-0.14805058416721822</c:v>
                </c:pt>
                <c:pt idx="440">
                  <c:v>-0.14638239366138256</c:v>
                </c:pt>
                <c:pt idx="441">
                  <c:v>-0.14473307009054504</c:v>
                </c:pt>
                <c:pt idx="442">
                  <c:v>-0.14310239917150799</c:v>
                </c:pt>
                <c:pt idx="443">
                  <c:v>-0.14149016906465531</c:v>
                </c:pt>
                <c:pt idx="444">
                  <c:v>-0.13989617034604046</c:v>
                </c:pt>
                <c:pt idx="445">
                  <c:v>-0.13832019597978962</c:v>
                </c:pt>
                <c:pt idx="446">
                  <c:v>-0.1367620412908189</c:v>
                </c:pt>
                <c:pt idx="447">
                  <c:v>-0.13522150393786034</c:v>
                </c:pt>
                <c:pt idx="448">
                  <c:v>-0.13369838388679575</c:v>
                </c:pt>
                <c:pt idx="449">
                  <c:v>-0.13219248338429135</c:v>
                </c:pt>
                <c:pt idx="450">
                  <c:v>-0.1307036069317345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0-45B2-89C1-7E4D9F20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fit_2NN_HCP!$D$19:$D$469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fit_2NN_HCP!$E$19:$E$469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fit_2NN_HCP!$H$18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fit_2NN_HCP!$G$19:$G$469</c:f>
              <c:numCache>
                <c:formatCode>General</c:formatCode>
                <c:ptCount val="451"/>
                <c:pt idx="0">
                  <c:v>2.0599313635929168</c:v>
                </c:pt>
                <c:pt idx="1">
                  <c:v>2.0683374925863109</c:v>
                </c:pt>
                <c:pt idx="2">
                  <c:v>2.076743621579705</c:v>
                </c:pt>
                <c:pt idx="3">
                  <c:v>2.0851497505730991</c:v>
                </c:pt>
                <c:pt idx="4">
                  <c:v>2.0935558795664928</c:v>
                </c:pt>
                <c:pt idx="5">
                  <c:v>2.1019620085598869</c:v>
                </c:pt>
                <c:pt idx="6">
                  <c:v>2.110368137553281</c:v>
                </c:pt>
                <c:pt idx="7">
                  <c:v>2.1187742665466751</c:v>
                </c:pt>
                <c:pt idx="8">
                  <c:v>2.1271803955400688</c:v>
                </c:pt>
                <c:pt idx="9">
                  <c:v>2.1355865245334629</c:v>
                </c:pt>
                <c:pt idx="10">
                  <c:v>2.143992653526857</c:v>
                </c:pt>
                <c:pt idx="11">
                  <c:v>2.1523987825202511</c:v>
                </c:pt>
                <c:pt idx="12">
                  <c:v>2.1608049115136452</c:v>
                </c:pt>
                <c:pt idx="13">
                  <c:v>2.1692110405070393</c:v>
                </c:pt>
                <c:pt idx="14">
                  <c:v>2.1776171695004334</c:v>
                </c:pt>
                <c:pt idx="15">
                  <c:v>2.186023298493827</c:v>
                </c:pt>
                <c:pt idx="16">
                  <c:v>2.1944294274872211</c:v>
                </c:pt>
                <c:pt idx="17">
                  <c:v>2.2028355564806152</c:v>
                </c:pt>
                <c:pt idx="18">
                  <c:v>2.2112416854740093</c:v>
                </c:pt>
                <c:pt idx="19">
                  <c:v>2.219647814467403</c:v>
                </c:pt>
                <c:pt idx="20">
                  <c:v>2.2280539434607971</c:v>
                </c:pt>
                <c:pt idx="21">
                  <c:v>2.2364600724541912</c:v>
                </c:pt>
                <c:pt idx="22">
                  <c:v>2.2448662014475849</c:v>
                </c:pt>
                <c:pt idx="23">
                  <c:v>2.253272330440979</c:v>
                </c:pt>
                <c:pt idx="24">
                  <c:v>2.2616784594343731</c:v>
                </c:pt>
                <c:pt idx="25">
                  <c:v>2.2700845884277672</c:v>
                </c:pt>
                <c:pt idx="26">
                  <c:v>2.2784907174211613</c:v>
                </c:pt>
                <c:pt idx="27">
                  <c:v>2.2868968464145554</c:v>
                </c:pt>
                <c:pt idx="28">
                  <c:v>2.2953029754079495</c:v>
                </c:pt>
                <c:pt idx="29">
                  <c:v>2.3037091044013436</c:v>
                </c:pt>
                <c:pt idx="30">
                  <c:v>2.3121152333947377</c:v>
                </c:pt>
                <c:pt idx="31">
                  <c:v>2.3205213623881318</c:v>
                </c:pt>
                <c:pt idx="32">
                  <c:v>2.3289274913815254</c:v>
                </c:pt>
                <c:pt idx="33">
                  <c:v>2.3373336203749195</c:v>
                </c:pt>
                <c:pt idx="34">
                  <c:v>2.3457397493683136</c:v>
                </c:pt>
                <c:pt idx="35">
                  <c:v>2.3541458783617077</c:v>
                </c:pt>
                <c:pt idx="36">
                  <c:v>2.3625520073551018</c:v>
                </c:pt>
                <c:pt idx="37">
                  <c:v>2.3709581363484959</c:v>
                </c:pt>
                <c:pt idx="38">
                  <c:v>2.3793642653418896</c:v>
                </c:pt>
                <c:pt idx="39">
                  <c:v>2.3877703943352837</c:v>
                </c:pt>
                <c:pt idx="40">
                  <c:v>2.3961765233286778</c:v>
                </c:pt>
                <c:pt idx="41">
                  <c:v>2.4045826523220719</c:v>
                </c:pt>
                <c:pt idx="42">
                  <c:v>2.412988781315466</c:v>
                </c:pt>
                <c:pt idx="43">
                  <c:v>2.4213949103088601</c:v>
                </c:pt>
                <c:pt idx="44">
                  <c:v>2.4298010393022538</c:v>
                </c:pt>
                <c:pt idx="45">
                  <c:v>2.4382071682956479</c:v>
                </c:pt>
                <c:pt idx="46">
                  <c:v>2.446613297289042</c:v>
                </c:pt>
                <c:pt idx="47">
                  <c:v>2.4550194262824361</c:v>
                </c:pt>
                <c:pt idx="48">
                  <c:v>2.4634255552758297</c:v>
                </c:pt>
                <c:pt idx="49">
                  <c:v>2.4718316842692238</c:v>
                </c:pt>
                <c:pt idx="50">
                  <c:v>2.4802378132626175</c:v>
                </c:pt>
                <c:pt idx="51">
                  <c:v>2.4886439422560116</c:v>
                </c:pt>
                <c:pt idx="52">
                  <c:v>2.4970500712494057</c:v>
                </c:pt>
                <c:pt idx="53">
                  <c:v>2.5054562002427998</c:v>
                </c:pt>
                <c:pt idx="54">
                  <c:v>2.5138623292361939</c:v>
                </c:pt>
                <c:pt idx="55">
                  <c:v>2.5222684582295876</c:v>
                </c:pt>
                <c:pt idx="56">
                  <c:v>2.5306745872229817</c:v>
                </c:pt>
                <c:pt idx="57">
                  <c:v>2.5390807162163753</c:v>
                </c:pt>
                <c:pt idx="58">
                  <c:v>2.5474868452097694</c:v>
                </c:pt>
                <c:pt idx="59">
                  <c:v>2.5558929742031635</c:v>
                </c:pt>
                <c:pt idx="60">
                  <c:v>2.5642991031965576</c:v>
                </c:pt>
                <c:pt idx="61">
                  <c:v>2.5727052321899517</c:v>
                </c:pt>
                <c:pt idx="62">
                  <c:v>2.5811113611833454</c:v>
                </c:pt>
                <c:pt idx="63">
                  <c:v>2.5895174901767395</c:v>
                </c:pt>
                <c:pt idx="64">
                  <c:v>2.5979236191701336</c:v>
                </c:pt>
                <c:pt idx="65">
                  <c:v>2.6063297481635277</c:v>
                </c:pt>
                <c:pt idx="66">
                  <c:v>2.6147358771569218</c:v>
                </c:pt>
                <c:pt idx="67">
                  <c:v>2.6231420061503159</c:v>
                </c:pt>
                <c:pt idx="68">
                  <c:v>2.63154813514371</c:v>
                </c:pt>
                <c:pt idx="69">
                  <c:v>2.6399542641371041</c:v>
                </c:pt>
                <c:pt idx="70">
                  <c:v>2.6483603931304973</c:v>
                </c:pt>
                <c:pt idx="71">
                  <c:v>2.6567665221238914</c:v>
                </c:pt>
                <c:pt idx="72">
                  <c:v>2.6651726511172855</c:v>
                </c:pt>
                <c:pt idx="73">
                  <c:v>2.6735787801106796</c:v>
                </c:pt>
                <c:pt idx="74">
                  <c:v>2.6819849091040737</c:v>
                </c:pt>
                <c:pt idx="75">
                  <c:v>2.6903910380974678</c:v>
                </c:pt>
                <c:pt idx="76">
                  <c:v>2.6987971670908619</c:v>
                </c:pt>
                <c:pt idx="77">
                  <c:v>2.707203296084256</c:v>
                </c:pt>
                <c:pt idx="78">
                  <c:v>2.7156094250776501</c:v>
                </c:pt>
                <c:pt idx="79">
                  <c:v>2.7240155540710438</c:v>
                </c:pt>
                <c:pt idx="80">
                  <c:v>2.7324216830644379</c:v>
                </c:pt>
                <c:pt idx="81">
                  <c:v>2.740827812057832</c:v>
                </c:pt>
                <c:pt idx="82">
                  <c:v>2.7492339410512261</c:v>
                </c:pt>
                <c:pt idx="83">
                  <c:v>2.7576400700446198</c:v>
                </c:pt>
                <c:pt idx="84">
                  <c:v>2.7660461990380139</c:v>
                </c:pt>
                <c:pt idx="85">
                  <c:v>2.774452328031408</c:v>
                </c:pt>
                <c:pt idx="86">
                  <c:v>2.7828584570248016</c:v>
                </c:pt>
                <c:pt idx="87">
                  <c:v>2.7912645860181957</c:v>
                </c:pt>
                <c:pt idx="88">
                  <c:v>2.7996707150115898</c:v>
                </c:pt>
                <c:pt idx="89">
                  <c:v>2.8080768440049839</c:v>
                </c:pt>
                <c:pt idx="90">
                  <c:v>2.816482972998378</c:v>
                </c:pt>
                <c:pt idx="91">
                  <c:v>2.8248891019917721</c:v>
                </c:pt>
                <c:pt idx="92">
                  <c:v>2.8332952309851662</c:v>
                </c:pt>
                <c:pt idx="93">
                  <c:v>2.8417013599785603</c:v>
                </c:pt>
                <c:pt idx="94">
                  <c:v>2.8501074889719535</c:v>
                </c:pt>
                <c:pt idx="95">
                  <c:v>2.8585136179653481</c:v>
                </c:pt>
                <c:pt idx="96">
                  <c:v>2.8669197469587417</c:v>
                </c:pt>
                <c:pt idx="97">
                  <c:v>2.8753258759521358</c:v>
                </c:pt>
                <c:pt idx="98">
                  <c:v>2.8837320049455299</c:v>
                </c:pt>
                <c:pt idx="99">
                  <c:v>2.892138133938924</c:v>
                </c:pt>
                <c:pt idx="100">
                  <c:v>2.9005442629323182</c:v>
                </c:pt>
                <c:pt idx="101">
                  <c:v>2.9089503919257123</c:v>
                </c:pt>
                <c:pt idx="102">
                  <c:v>2.9173565209191059</c:v>
                </c:pt>
                <c:pt idx="103">
                  <c:v>2.9257626499125</c:v>
                </c:pt>
                <c:pt idx="104">
                  <c:v>2.9341687789058941</c:v>
                </c:pt>
                <c:pt idx="105">
                  <c:v>2.9425749078992882</c:v>
                </c:pt>
                <c:pt idx="106">
                  <c:v>2.9509810368926823</c:v>
                </c:pt>
                <c:pt idx="107">
                  <c:v>2.959387165886076</c:v>
                </c:pt>
                <c:pt idx="108">
                  <c:v>2.9677932948794701</c:v>
                </c:pt>
                <c:pt idx="109">
                  <c:v>2.9761994238728637</c:v>
                </c:pt>
                <c:pt idx="110">
                  <c:v>2.9846055528662578</c:v>
                </c:pt>
                <c:pt idx="111">
                  <c:v>2.9930116818596519</c:v>
                </c:pt>
                <c:pt idx="112">
                  <c:v>3.001417810853046</c:v>
                </c:pt>
                <c:pt idx="113">
                  <c:v>3.0098239398464401</c:v>
                </c:pt>
                <c:pt idx="114">
                  <c:v>3.0182300688398342</c:v>
                </c:pt>
                <c:pt idx="115">
                  <c:v>3.0266361978332283</c:v>
                </c:pt>
                <c:pt idx="116">
                  <c:v>3.0350423268266224</c:v>
                </c:pt>
                <c:pt idx="117">
                  <c:v>3.0434484558200166</c:v>
                </c:pt>
                <c:pt idx="118">
                  <c:v>3.0518545848134102</c:v>
                </c:pt>
                <c:pt idx="119">
                  <c:v>3.0602607138068043</c:v>
                </c:pt>
                <c:pt idx="120">
                  <c:v>3.068666842800198</c:v>
                </c:pt>
                <c:pt idx="121">
                  <c:v>3.0770729717935921</c:v>
                </c:pt>
                <c:pt idx="122">
                  <c:v>3.0854791007869862</c:v>
                </c:pt>
                <c:pt idx="123">
                  <c:v>3.0938852297803803</c:v>
                </c:pt>
                <c:pt idx="124">
                  <c:v>3.1022913587737744</c:v>
                </c:pt>
                <c:pt idx="125">
                  <c:v>3.110697487767168</c:v>
                </c:pt>
                <c:pt idx="126">
                  <c:v>3.1191036167605621</c:v>
                </c:pt>
                <c:pt idx="127">
                  <c:v>3.1275097457539562</c:v>
                </c:pt>
                <c:pt idx="128">
                  <c:v>3.1359158747473503</c:v>
                </c:pt>
                <c:pt idx="129">
                  <c:v>3.1443220037407444</c:v>
                </c:pt>
                <c:pt idx="130">
                  <c:v>3.1527281327341385</c:v>
                </c:pt>
                <c:pt idx="131">
                  <c:v>3.1611342617275326</c:v>
                </c:pt>
                <c:pt idx="132">
                  <c:v>3.1695403907209267</c:v>
                </c:pt>
                <c:pt idx="133">
                  <c:v>3.17794651971432</c:v>
                </c:pt>
                <c:pt idx="134">
                  <c:v>3.186352648707715</c:v>
                </c:pt>
                <c:pt idx="135">
                  <c:v>3.1947587777011082</c:v>
                </c:pt>
                <c:pt idx="136">
                  <c:v>3.2031649066945023</c:v>
                </c:pt>
                <c:pt idx="137">
                  <c:v>3.2115710356878964</c:v>
                </c:pt>
                <c:pt idx="138">
                  <c:v>3.2199771646812905</c:v>
                </c:pt>
                <c:pt idx="139">
                  <c:v>3.2283832936746846</c:v>
                </c:pt>
                <c:pt idx="140">
                  <c:v>3.2367894226680787</c:v>
                </c:pt>
                <c:pt idx="141">
                  <c:v>3.2451955516614728</c:v>
                </c:pt>
                <c:pt idx="142">
                  <c:v>3.2536016806548664</c:v>
                </c:pt>
                <c:pt idx="143">
                  <c:v>3.2620078096482605</c:v>
                </c:pt>
                <c:pt idx="144">
                  <c:v>3.2704139386416542</c:v>
                </c:pt>
                <c:pt idx="145">
                  <c:v>3.2788200676350487</c:v>
                </c:pt>
                <c:pt idx="146">
                  <c:v>3.2872261966284424</c:v>
                </c:pt>
                <c:pt idx="147">
                  <c:v>3.2956323256218365</c:v>
                </c:pt>
                <c:pt idx="148">
                  <c:v>3.3040384546152306</c:v>
                </c:pt>
                <c:pt idx="149">
                  <c:v>3.3124445836086243</c:v>
                </c:pt>
                <c:pt idx="150">
                  <c:v>3.3208507126020184</c:v>
                </c:pt>
                <c:pt idx="151">
                  <c:v>3.3292568415954125</c:v>
                </c:pt>
                <c:pt idx="152">
                  <c:v>3.3376629705888066</c:v>
                </c:pt>
                <c:pt idx="153">
                  <c:v>3.3460690995822007</c:v>
                </c:pt>
                <c:pt idx="154">
                  <c:v>3.3544752285755948</c:v>
                </c:pt>
                <c:pt idx="155">
                  <c:v>3.3628813575689889</c:v>
                </c:pt>
                <c:pt idx="156">
                  <c:v>3.371287486562383</c:v>
                </c:pt>
                <c:pt idx="157">
                  <c:v>3.3796936155557771</c:v>
                </c:pt>
                <c:pt idx="158">
                  <c:v>3.3880997445491707</c:v>
                </c:pt>
                <c:pt idx="159">
                  <c:v>3.3965058735425644</c:v>
                </c:pt>
                <c:pt idx="160">
                  <c:v>3.4049120025359589</c:v>
                </c:pt>
                <c:pt idx="161">
                  <c:v>3.4133181315293526</c:v>
                </c:pt>
                <c:pt idx="162">
                  <c:v>3.4217242605227471</c:v>
                </c:pt>
                <c:pt idx="163">
                  <c:v>3.4301303895161408</c:v>
                </c:pt>
                <c:pt idx="164">
                  <c:v>3.4385365185095349</c:v>
                </c:pt>
                <c:pt idx="165">
                  <c:v>3.4469426475029286</c:v>
                </c:pt>
                <c:pt idx="166">
                  <c:v>3.4553487764963227</c:v>
                </c:pt>
                <c:pt idx="167">
                  <c:v>3.4637549054897168</c:v>
                </c:pt>
                <c:pt idx="168">
                  <c:v>3.4721610344831109</c:v>
                </c:pt>
                <c:pt idx="169">
                  <c:v>3.480567163476505</c:v>
                </c:pt>
                <c:pt idx="170">
                  <c:v>3.4889732924698986</c:v>
                </c:pt>
                <c:pt idx="171">
                  <c:v>3.4973794214632932</c:v>
                </c:pt>
                <c:pt idx="172">
                  <c:v>3.5057855504566864</c:v>
                </c:pt>
                <c:pt idx="173">
                  <c:v>3.5141916794500805</c:v>
                </c:pt>
                <c:pt idx="174">
                  <c:v>3.5225978084434746</c:v>
                </c:pt>
                <c:pt idx="175">
                  <c:v>3.5310039374368687</c:v>
                </c:pt>
                <c:pt idx="176">
                  <c:v>3.5394100664302628</c:v>
                </c:pt>
                <c:pt idx="177">
                  <c:v>3.5478161954236569</c:v>
                </c:pt>
                <c:pt idx="178">
                  <c:v>3.556222324417051</c:v>
                </c:pt>
                <c:pt idx="179">
                  <c:v>3.5646284534104451</c:v>
                </c:pt>
                <c:pt idx="180">
                  <c:v>3.5730345824038392</c:v>
                </c:pt>
                <c:pt idx="181">
                  <c:v>3.5814407113972329</c:v>
                </c:pt>
                <c:pt idx="182">
                  <c:v>3.589846840390627</c:v>
                </c:pt>
                <c:pt idx="183">
                  <c:v>3.5982529693840211</c:v>
                </c:pt>
                <c:pt idx="184">
                  <c:v>3.6066590983774152</c:v>
                </c:pt>
                <c:pt idx="185">
                  <c:v>3.6150652273708088</c:v>
                </c:pt>
                <c:pt idx="186">
                  <c:v>3.6234713563642034</c:v>
                </c:pt>
                <c:pt idx="187">
                  <c:v>3.631877485357597</c:v>
                </c:pt>
                <c:pt idx="188">
                  <c:v>3.6402836143509911</c:v>
                </c:pt>
                <c:pt idx="189">
                  <c:v>3.6486897433443848</c:v>
                </c:pt>
                <c:pt idx="190">
                  <c:v>3.6570958723377789</c:v>
                </c:pt>
                <c:pt idx="191">
                  <c:v>3.665502001331173</c:v>
                </c:pt>
                <c:pt idx="192">
                  <c:v>3.6739081303245671</c:v>
                </c:pt>
                <c:pt idx="193">
                  <c:v>3.6823142593179612</c:v>
                </c:pt>
                <c:pt idx="194">
                  <c:v>3.6907203883113553</c:v>
                </c:pt>
                <c:pt idx="195">
                  <c:v>3.6991265173047494</c:v>
                </c:pt>
                <c:pt idx="196">
                  <c:v>3.7075326462981426</c:v>
                </c:pt>
                <c:pt idx="197">
                  <c:v>3.7159387752915376</c:v>
                </c:pt>
                <c:pt idx="198">
                  <c:v>3.7243449042849308</c:v>
                </c:pt>
                <c:pt idx="199">
                  <c:v>3.7327510332783254</c:v>
                </c:pt>
                <c:pt idx="200">
                  <c:v>3.741157162271719</c:v>
                </c:pt>
                <c:pt idx="201">
                  <c:v>3.7495632912651131</c:v>
                </c:pt>
                <c:pt idx="202">
                  <c:v>3.7579694202585072</c:v>
                </c:pt>
                <c:pt idx="203">
                  <c:v>3.7663755492519013</c:v>
                </c:pt>
                <c:pt idx="204">
                  <c:v>3.7747816782452954</c:v>
                </c:pt>
                <c:pt idx="205">
                  <c:v>3.7831878072386891</c:v>
                </c:pt>
                <c:pt idx="206">
                  <c:v>3.7915939362320832</c:v>
                </c:pt>
                <c:pt idx="207">
                  <c:v>3.8000000652254773</c:v>
                </c:pt>
                <c:pt idx="208">
                  <c:v>3.8084061942188714</c:v>
                </c:pt>
                <c:pt idx="209">
                  <c:v>3.816812323212265</c:v>
                </c:pt>
                <c:pt idx="210">
                  <c:v>3.8252184522056596</c:v>
                </c:pt>
                <c:pt idx="211">
                  <c:v>3.8336245811990532</c:v>
                </c:pt>
                <c:pt idx="212">
                  <c:v>3.8420307101924478</c:v>
                </c:pt>
                <c:pt idx="213">
                  <c:v>3.850436839185841</c:v>
                </c:pt>
                <c:pt idx="214">
                  <c:v>3.8588429681792351</c:v>
                </c:pt>
                <c:pt idx="215">
                  <c:v>3.8672490971726292</c:v>
                </c:pt>
                <c:pt idx="216">
                  <c:v>3.8756552261660233</c:v>
                </c:pt>
                <c:pt idx="217">
                  <c:v>3.8840613551594174</c:v>
                </c:pt>
                <c:pt idx="218">
                  <c:v>3.8924674841528115</c:v>
                </c:pt>
                <c:pt idx="219">
                  <c:v>3.9008736131462056</c:v>
                </c:pt>
                <c:pt idx="220">
                  <c:v>3.9092797421395988</c:v>
                </c:pt>
                <c:pt idx="221">
                  <c:v>3.9176858711329934</c:v>
                </c:pt>
                <c:pt idx="222">
                  <c:v>3.926092000126387</c:v>
                </c:pt>
                <c:pt idx="223">
                  <c:v>3.9344981291197816</c:v>
                </c:pt>
                <c:pt idx="224">
                  <c:v>3.9429042581131752</c:v>
                </c:pt>
                <c:pt idx="225">
                  <c:v>3.9513103871065698</c:v>
                </c:pt>
                <c:pt idx="226">
                  <c:v>3.9597165160999634</c:v>
                </c:pt>
                <c:pt idx="227">
                  <c:v>3.9681226450933575</c:v>
                </c:pt>
                <c:pt idx="228">
                  <c:v>3.9765287740867512</c:v>
                </c:pt>
                <c:pt idx="229">
                  <c:v>3.9849349030801453</c:v>
                </c:pt>
                <c:pt idx="230">
                  <c:v>3.9933410320735394</c:v>
                </c:pt>
                <c:pt idx="231">
                  <c:v>4.001747161066934</c:v>
                </c:pt>
                <c:pt idx="232">
                  <c:v>4.0101532900603276</c:v>
                </c:pt>
                <c:pt idx="233">
                  <c:v>4.0185594190537213</c:v>
                </c:pt>
                <c:pt idx="234">
                  <c:v>4.0269655480471158</c:v>
                </c:pt>
                <c:pt idx="235">
                  <c:v>4.0353716770405095</c:v>
                </c:pt>
                <c:pt idx="236">
                  <c:v>4.043777806033904</c:v>
                </c:pt>
                <c:pt idx="237">
                  <c:v>4.0521839350272977</c:v>
                </c:pt>
                <c:pt idx="238">
                  <c:v>4.0605900640206913</c:v>
                </c:pt>
                <c:pt idx="239">
                  <c:v>4.0689961930140859</c:v>
                </c:pt>
                <c:pt idx="240">
                  <c:v>4.0774023220074795</c:v>
                </c:pt>
                <c:pt idx="241">
                  <c:v>4.0858084510008732</c:v>
                </c:pt>
                <c:pt idx="242">
                  <c:v>4.0942145799942677</c:v>
                </c:pt>
                <c:pt idx="243">
                  <c:v>4.1026207089876614</c:v>
                </c:pt>
                <c:pt idx="244">
                  <c:v>4.1110268379810551</c:v>
                </c:pt>
                <c:pt idx="245">
                  <c:v>4.1194329669744496</c:v>
                </c:pt>
                <c:pt idx="246">
                  <c:v>4.1278390959678433</c:v>
                </c:pt>
                <c:pt idx="247">
                  <c:v>4.1362452249612378</c:v>
                </c:pt>
                <c:pt idx="248">
                  <c:v>4.1446513539546315</c:v>
                </c:pt>
                <c:pt idx="249">
                  <c:v>4.153057482948026</c:v>
                </c:pt>
                <c:pt idx="250">
                  <c:v>4.1614636119414197</c:v>
                </c:pt>
                <c:pt idx="251">
                  <c:v>4.1698697409348133</c:v>
                </c:pt>
                <c:pt idx="252">
                  <c:v>4.1782758699282079</c:v>
                </c:pt>
                <c:pt idx="253">
                  <c:v>4.1866819989216015</c:v>
                </c:pt>
                <c:pt idx="254">
                  <c:v>4.1950881279149961</c:v>
                </c:pt>
                <c:pt idx="255">
                  <c:v>4.2034942569083888</c:v>
                </c:pt>
                <c:pt idx="256">
                  <c:v>4.2119003859017834</c:v>
                </c:pt>
                <c:pt idx="257">
                  <c:v>4.2203065148951771</c:v>
                </c:pt>
                <c:pt idx="258">
                  <c:v>4.2287126438885716</c:v>
                </c:pt>
                <c:pt idx="259">
                  <c:v>4.2371187728819697</c:v>
                </c:pt>
                <c:pt idx="260">
                  <c:v>4.2455249018753598</c:v>
                </c:pt>
                <c:pt idx="261">
                  <c:v>4.2539310308687535</c:v>
                </c:pt>
                <c:pt idx="262">
                  <c:v>4.262337159862148</c:v>
                </c:pt>
                <c:pt idx="263">
                  <c:v>4.2707432888555461</c:v>
                </c:pt>
                <c:pt idx="264">
                  <c:v>4.2791494178489362</c:v>
                </c:pt>
                <c:pt idx="265">
                  <c:v>4.2875555468423299</c:v>
                </c:pt>
                <c:pt idx="266">
                  <c:v>4.2959616758357244</c:v>
                </c:pt>
                <c:pt idx="267">
                  <c:v>4.3043678048291225</c:v>
                </c:pt>
                <c:pt idx="268">
                  <c:v>4.3127739338225117</c:v>
                </c:pt>
                <c:pt idx="269">
                  <c:v>4.3211800628159063</c:v>
                </c:pt>
                <c:pt idx="270">
                  <c:v>4.3295861918092999</c:v>
                </c:pt>
                <c:pt idx="271">
                  <c:v>4.337992320802698</c:v>
                </c:pt>
                <c:pt idx="272">
                  <c:v>4.3463984497960881</c:v>
                </c:pt>
                <c:pt idx="273">
                  <c:v>4.3548045787894818</c:v>
                </c:pt>
                <c:pt idx="274">
                  <c:v>4.3632107077828763</c:v>
                </c:pt>
                <c:pt idx="275">
                  <c:v>4.3716168367762744</c:v>
                </c:pt>
                <c:pt idx="276">
                  <c:v>4.3800229657696637</c:v>
                </c:pt>
                <c:pt idx="277">
                  <c:v>4.3884290947630582</c:v>
                </c:pt>
                <c:pt idx="278">
                  <c:v>4.3968352237564519</c:v>
                </c:pt>
                <c:pt idx="279">
                  <c:v>4.40524135274985</c:v>
                </c:pt>
                <c:pt idx="280">
                  <c:v>4.4136474817432401</c:v>
                </c:pt>
                <c:pt idx="281">
                  <c:v>4.4220536107366337</c:v>
                </c:pt>
                <c:pt idx="282">
                  <c:v>4.4304597397300327</c:v>
                </c:pt>
                <c:pt idx="283">
                  <c:v>4.4388658687234264</c:v>
                </c:pt>
                <c:pt idx="284">
                  <c:v>4.4472719977168209</c:v>
                </c:pt>
                <c:pt idx="285">
                  <c:v>4.4556781267102101</c:v>
                </c:pt>
                <c:pt idx="286">
                  <c:v>4.4640842557036091</c:v>
                </c:pt>
                <c:pt idx="287">
                  <c:v>4.4724903846970019</c:v>
                </c:pt>
                <c:pt idx="288">
                  <c:v>4.4808965136903955</c:v>
                </c:pt>
                <c:pt idx="289">
                  <c:v>4.4893026426837856</c:v>
                </c:pt>
                <c:pt idx="290">
                  <c:v>4.4977087716771837</c:v>
                </c:pt>
                <c:pt idx="291">
                  <c:v>4.5061149006705783</c:v>
                </c:pt>
                <c:pt idx="292">
                  <c:v>4.514521029663972</c:v>
                </c:pt>
                <c:pt idx="293">
                  <c:v>4.5229271586573621</c:v>
                </c:pt>
                <c:pt idx="294">
                  <c:v>4.5313332876507602</c:v>
                </c:pt>
                <c:pt idx="295">
                  <c:v>4.5397394166441547</c:v>
                </c:pt>
                <c:pt idx="296">
                  <c:v>4.5481455456375484</c:v>
                </c:pt>
                <c:pt idx="297">
                  <c:v>4.5565516746309385</c:v>
                </c:pt>
                <c:pt idx="298">
                  <c:v>4.5649578036243366</c:v>
                </c:pt>
                <c:pt idx="299">
                  <c:v>4.5733639326177311</c:v>
                </c:pt>
                <c:pt idx="300">
                  <c:v>4.5817700616111248</c:v>
                </c:pt>
                <c:pt idx="301">
                  <c:v>4.590176190604514</c:v>
                </c:pt>
                <c:pt idx="302">
                  <c:v>4.5985823195979121</c:v>
                </c:pt>
                <c:pt idx="303">
                  <c:v>4.6069884485913066</c:v>
                </c:pt>
                <c:pt idx="304">
                  <c:v>4.6153945775847003</c:v>
                </c:pt>
                <c:pt idx="305">
                  <c:v>4.6238007065780904</c:v>
                </c:pt>
                <c:pt idx="306">
                  <c:v>4.6322068355714885</c:v>
                </c:pt>
                <c:pt idx="307">
                  <c:v>4.640612964564883</c:v>
                </c:pt>
                <c:pt idx="308">
                  <c:v>4.6490190935582767</c:v>
                </c:pt>
                <c:pt idx="309">
                  <c:v>4.6574252225516704</c:v>
                </c:pt>
                <c:pt idx="310">
                  <c:v>4.665831351545064</c:v>
                </c:pt>
                <c:pt idx="311">
                  <c:v>4.6742374805384586</c:v>
                </c:pt>
                <c:pt idx="312">
                  <c:v>4.6826436095318522</c:v>
                </c:pt>
                <c:pt idx="313">
                  <c:v>4.6910497385252468</c:v>
                </c:pt>
                <c:pt idx="314">
                  <c:v>4.6994558675186404</c:v>
                </c:pt>
                <c:pt idx="315">
                  <c:v>4.707861996512035</c:v>
                </c:pt>
                <c:pt idx="316">
                  <c:v>4.7162681255054286</c:v>
                </c:pt>
                <c:pt idx="317">
                  <c:v>4.7246742544988232</c:v>
                </c:pt>
                <c:pt idx="318">
                  <c:v>4.7330803834922159</c:v>
                </c:pt>
                <c:pt idx="319">
                  <c:v>4.7414865124856105</c:v>
                </c:pt>
                <c:pt idx="320">
                  <c:v>4.7498926414790041</c:v>
                </c:pt>
                <c:pt idx="321">
                  <c:v>4.7582987704723987</c:v>
                </c:pt>
                <c:pt idx="322">
                  <c:v>4.7667048994657923</c:v>
                </c:pt>
                <c:pt idx="323">
                  <c:v>4.7751110284591869</c:v>
                </c:pt>
                <c:pt idx="324">
                  <c:v>4.7835171574525805</c:v>
                </c:pt>
                <c:pt idx="325">
                  <c:v>4.7919232864459751</c:v>
                </c:pt>
                <c:pt idx="326">
                  <c:v>4.8003294154393688</c:v>
                </c:pt>
                <c:pt idx="327">
                  <c:v>4.8087355444327624</c:v>
                </c:pt>
                <c:pt idx="328">
                  <c:v>4.817141673426157</c:v>
                </c:pt>
                <c:pt idx="329">
                  <c:v>4.8255478024195506</c:v>
                </c:pt>
                <c:pt idx="330">
                  <c:v>4.8339539314129452</c:v>
                </c:pt>
                <c:pt idx="331">
                  <c:v>4.8423600604063388</c:v>
                </c:pt>
                <c:pt idx="332">
                  <c:v>4.8507661893997334</c:v>
                </c:pt>
                <c:pt idx="333">
                  <c:v>4.8591723183931261</c:v>
                </c:pt>
                <c:pt idx="334">
                  <c:v>4.8675784473865216</c:v>
                </c:pt>
                <c:pt idx="335">
                  <c:v>4.8759845763799143</c:v>
                </c:pt>
                <c:pt idx="336">
                  <c:v>4.8843907053733089</c:v>
                </c:pt>
                <c:pt idx="337">
                  <c:v>4.8927968343667025</c:v>
                </c:pt>
                <c:pt idx="338">
                  <c:v>4.9012029633600962</c:v>
                </c:pt>
                <c:pt idx="339">
                  <c:v>4.9096090923534907</c:v>
                </c:pt>
                <c:pt idx="340">
                  <c:v>4.9180152213468844</c:v>
                </c:pt>
                <c:pt idx="341">
                  <c:v>4.9264213503402789</c:v>
                </c:pt>
                <c:pt idx="342">
                  <c:v>4.9348274793336726</c:v>
                </c:pt>
                <c:pt idx="343">
                  <c:v>4.9432336083270672</c:v>
                </c:pt>
                <c:pt idx="344">
                  <c:v>4.9516397373204608</c:v>
                </c:pt>
                <c:pt idx="345">
                  <c:v>4.9600458663138554</c:v>
                </c:pt>
                <c:pt idx="346">
                  <c:v>4.968451995307249</c:v>
                </c:pt>
                <c:pt idx="347">
                  <c:v>4.9768581243006436</c:v>
                </c:pt>
                <c:pt idx="348">
                  <c:v>4.9852642532940372</c:v>
                </c:pt>
                <c:pt idx="349">
                  <c:v>4.9936703822874318</c:v>
                </c:pt>
                <c:pt idx="350">
                  <c:v>5.0020765112808245</c:v>
                </c:pt>
                <c:pt idx="351">
                  <c:v>5.0104826402742182</c:v>
                </c:pt>
                <c:pt idx="352">
                  <c:v>5.0188887692676127</c:v>
                </c:pt>
                <c:pt idx="353">
                  <c:v>5.0272948982610073</c:v>
                </c:pt>
                <c:pt idx="354">
                  <c:v>5.0357010272544009</c:v>
                </c:pt>
                <c:pt idx="355">
                  <c:v>5.0441071562477946</c:v>
                </c:pt>
                <c:pt idx="356">
                  <c:v>5.0525132852411891</c:v>
                </c:pt>
                <c:pt idx="357">
                  <c:v>5.0609194142345837</c:v>
                </c:pt>
                <c:pt idx="358">
                  <c:v>5.0693255432279773</c:v>
                </c:pt>
                <c:pt idx="359">
                  <c:v>5.077731672221371</c:v>
                </c:pt>
                <c:pt idx="360">
                  <c:v>5.0861378012147647</c:v>
                </c:pt>
                <c:pt idx="361">
                  <c:v>5.0945439302081601</c:v>
                </c:pt>
                <c:pt idx="362">
                  <c:v>5.1029500592015538</c:v>
                </c:pt>
                <c:pt idx="363">
                  <c:v>5.1113561881949474</c:v>
                </c:pt>
                <c:pt idx="364">
                  <c:v>5.1197623171883402</c:v>
                </c:pt>
                <c:pt idx="365">
                  <c:v>5.1281684461817356</c:v>
                </c:pt>
                <c:pt idx="366">
                  <c:v>5.1365745751751302</c:v>
                </c:pt>
                <c:pt idx="367">
                  <c:v>5.1449807041685229</c:v>
                </c:pt>
                <c:pt idx="368">
                  <c:v>5.1533868331619166</c:v>
                </c:pt>
                <c:pt idx="369">
                  <c:v>5.1617929621553102</c:v>
                </c:pt>
                <c:pt idx="370">
                  <c:v>5.1701990911487057</c:v>
                </c:pt>
                <c:pt idx="371">
                  <c:v>5.1786052201420993</c:v>
                </c:pt>
                <c:pt idx="372">
                  <c:v>5.187011349135493</c:v>
                </c:pt>
                <c:pt idx="373">
                  <c:v>5.1954174781288867</c:v>
                </c:pt>
                <c:pt idx="374">
                  <c:v>5.2038236071222812</c:v>
                </c:pt>
                <c:pt idx="375">
                  <c:v>5.2122297361156757</c:v>
                </c:pt>
                <c:pt idx="376">
                  <c:v>5.2206358651090694</c:v>
                </c:pt>
                <c:pt idx="377">
                  <c:v>5.2290419941024631</c:v>
                </c:pt>
                <c:pt idx="378">
                  <c:v>5.2374481230958576</c:v>
                </c:pt>
                <c:pt idx="379">
                  <c:v>5.2458542520892522</c:v>
                </c:pt>
                <c:pt idx="380">
                  <c:v>5.2542603810826458</c:v>
                </c:pt>
                <c:pt idx="381">
                  <c:v>5.2626665100760386</c:v>
                </c:pt>
                <c:pt idx="382">
                  <c:v>5.2710726390694331</c:v>
                </c:pt>
                <c:pt idx="383">
                  <c:v>5.2794787680628268</c:v>
                </c:pt>
                <c:pt idx="384">
                  <c:v>5.2878848970562213</c:v>
                </c:pt>
                <c:pt idx="385">
                  <c:v>5.296291026049615</c:v>
                </c:pt>
                <c:pt idx="386">
                  <c:v>5.3046971550430095</c:v>
                </c:pt>
                <c:pt idx="387">
                  <c:v>5.3131032840364032</c:v>
                </c:pt>
                <c:pt idx="388">
                  <c:v>5.3215094130297977</c:v>
                </c:pt>
                <c:pt idx="389">
                  <c:v>5.3299155420231914</c:v>
                </c:pt>
                <c:pt idx="390">
                  <c:v>5.3383216710165851</c:v>
                </c:pt>
                <c:pt idx="391">
                  <c:v>5.3467278000099796</c:v>
                </c:pt>
                <c:pt idx="392">
                  <c:v>5.3551339290033741</c:v>
                </c:pt>
                <c:pt idx="393">
                  <c:v>5.3635400579967678</c:v>
                </c:pt>
                <c:pt idx="394">
                  <c:v>5.3719461869901615</c:v>
                </c:pt>
                <c:pt idx="395">
                  <c:v>5.380352315983556</c:v>
                </c:pt>
                <c:pt idx="396">
                  <c:v>5.3887584449769488</c:v>
                </c:pt>
                <c:pt idx="397">
                  <c:v>5.3971645739703442</c:v>
                </c:pt>
                <c:pt idx="398">
                  <c:v>5.405570702963737</c:v>
                </c:pt>
                <c:pt idx="399">
                  <c:v>5.4139768319571306</c:v>
                </c:pt>
                <c:pt idx="400">
                  <c:v>5.4223829609505252</c:v>
                </c:pt>
                <c:pt idx="401">
                  <c:v>5.4307890899439197</c:v>
                </c:pt>
                <c:pt idx="402">
                  <c:v>5.4391952189373134</c:v>
                </c:pt>
                <c:pt idx="403">
                  <c:v>5.447601347930707</c:v>
                </c:pt>
                <c:pt idx="404">
                  <c:v>5.4560074769241016</c:v>
                </c:pt>
                <c:pt idx="405">
                  <c:v>5.4644136059174961</c:v>
                </c:pt>
                <c:pt idx="406">
                  <c:v>5.4728197349108898</c:v>
                </c:pt>
                <c:pt idx="407">
                  <c:v>5.4812258639042835</c:v>
                </c:pt>
                <c:pt idx="408">
                  <c:v>5.489631992897678</c:v>
                </c:pt>
                <c:pt idx="409">
                  <c:v>5.4980381218910725</c:v>
                </c:pt>
                <c:pt idx="410">
                  <c:v>5.5064442508844662</c:v>
                </c:pt>
                <c:pt idx="411">
                  <c:v>5.5148503798778599</c:v>
                </c:pt>
                <c:pt idx="412">
                  <c:v>5.5232565088712526</c:v>
                </c:pt>
                <c:pt idx="413">
                  <c:v>5.5316626378646472</c:v>
                </c:pt>
                <c:pt idx="414">
                  <c:v>5.5400687668580426</c:v>
                </c:pt>
                <c:pt idx="415">
                  <c:v>5.5484748958514354</c:v>
                </c:pt>
                <c:pt idx="416">
                  <c:v>5.556881024844829</c:v>
                </c:pt>
                <c:pt idx="417">
                  <c:v>5.5652871538382236</c:v>
                </c:pt>
                <c:pt idx="418">
                  <c:v>5.5736932828316181</c:v>
                </c:pt>
                <c:pt idx="419">
                  <c:v>5.5820994118250118</c:v>
                </c:pt>
                <c:pt idx="420">
                  <c:v>5.5905055408184054</c:v>
                </c:pt>
                <c:pt idx="421">
                  <c:v>5.5989116698117991</c:v>
                </c:pt>
                <c:pt idx="422">
                  <c:v>5.6073177988051945</c:v>
                </c:pt>
                <c:pt idx="423">
                  <c:v>5.6157239277985882</c:v>
                </c:pt>
                <c:pt idx="424">
                  <c:v>5.6241300567919819</c:v>
                </c:pt>
                <c:pt idx="425">
                  <c:v>5.6325361857853755</c:v>
                </c:pt>
                <c:pt idx="426">
                  <c:v>5.6409423147787701</c:v>
                </c:pt>
                <c:pt idx="427">
                  <c:v>5.6493484437721646</c:v>
                </c:pt>
                <c:pt idx="428">
                  <c:v>5.6577545727655583</c:v>
                </c:pt>
                <c:pt idx="429">
                  <c:v>5.666160701758951</c:v>
                </c:pt>
                <c:pt idx="430">
                  <c:v>5.6745668307523456</c:v>
                </c:pt>
                <c:pt idx="431">
                  <c:v>5.6829729597457401</c:v>
                </c:pt>
                <c:pt idx="432">
                  <c:v>5.6913790887391338</c:v>
                </c:pt>
                <c:pt idx="433">
                  <c:v>5.6997852177325274</c:v>
                </c:pt>
                <c:pt idx="434">
                  <c:v>5.708191346725922</c:v>
                </c:pt>
                <c:pt idx="435">
                  <c:v>5.7165974757193156</c:v>
                </c:pt>
                <c:pt idx="436">
                  <c:v>5.7250036047127102</c:v>
                </c:pt>
                <c:pt idx="437">
                  <c:v>5.7334097337061039</c:v>
                </c:pt>
                <c:pt idx="438">
                  <c:v>5.7418158626994975</c:v>
                </c:pt>
                <c:pt idx="439">
                  <c:v>5.7502219916928921</c:v>
                </c:pt>
                <c:pt idx="440">
                  <c:v>5.7586281206862866</c:v>
                </c:pt>
                <c:pt idx="441">
                  <c:v>5.7670342496796803</c:v>
                </c:pt>
                <c:pt idx="442">
                  <c:v>5.7754403786730739</c:v>
                </c:pt>
                <c:pt idx="443">
                  <c:v>5.7838465076664685</c:v>
                </c:pt>
                <c:pt idx="444">
                  <c:v>5.792252636659863</c:v>
                </c:pt>
                <c:pt idx="445">
                  <c:v>5.8006587656532558</c:v>
                </c:pt>
                <c:pt idx="446">
                  <c:v>5.8090648946466494</c:v>
                </c:pt>
                <c:pt idx="447">
                  <c:v>5.817471023640044</c:v>
                </c:pt>
                <c:pt idx="448">
                  <c:v>5.8258771526334376</c:v>
                </c:pt>
                <c:pt idx="449">
                  <c:v>5.8342832816268322</c:v>
                </c:pt>
                <c:pt idx="450">
                  <c:v>5.8426894106202258</c:v>
                </c:pt>
              </c:numCache>
            </c:numRef>
          </c:xVal>
          <c:yVal>
            <c:numRef>
              <c:f>fit_2NN_HCP!$H$19:$H$469</c:f>
              <c:numCache>
                <c:formatCode>0.0000</c:formatCode>
                <c:ptCount val="451"/>
                <c:pt idx="0">
                  <c:v>0.96611813606177166</c:v>
                </c:pt>
                <c:pt idx="1">
                  <c:v>0.51250217557823385</c:v>
                </c:pt>
                <c:pt idx="2">
                  <c:v>7.8655014347687069E-2</c:v>
                </c:pt>
                <c:pt idx="3">
                  <c:v>-0.33611528865959073</c:v>
                </c:pt>
                <c:pt idx="4">
                  <c:v>-0.73247843738059903</c:v>
                </c:pt>
                <c:pt idx="5">
                  <c:v>-1.1110825763245973</c:v>
                </c:pt>
                <c:pt idx="6">
                  <c:v>-1.4725549484277907</c:v>
                </c:pt>
                <c:pt idx="7">
                  <c:v>-1.81750253365681</c:v>
                </c:pt>
                <c:pt idx="8">
                  <c:v>-2.1465126689047027</c:v>
                </c:pt>
                <c:pt idx="9">
                  <c:v>-2.4601536497083027</c:v>
                </c:pt>
                <c:pt idx="10">
                  <c:v>-2.7589753143013236</c:v>
                </c:pt>
                <c:pt idx="11">
                  <c:v>-3.0435096105034467</c:v>
                </c:pt>
                <c:pt idx="12">
                  <c:v>-3.3142711459318801</c:v>
                </c:pt>
                <c:pt idx="13">
                  <c:v>-3.5717577220085714</c:v>
                </c:pt>
                <c:pt idx="14">
                  <c:v>-3.8164508522232019</c:v>
                </c:pt>
                <c:pt idx="15">
                  <c:v>-4.0488162650994299</c:v>
                </c:pt>
                <c:pt idx="16">
                  <c:v>-4.2693043922995502</c:v>
                </c:pt>
                <c:pt idx="17">
                  <c:v>-4.4783508422907508</c:v>
                </c:pt>
                <c:pt idx="18">
                  <c:v>-4.6763768599844111</c:v>
                </c:pt>
                <c:pt idx="19">
                  <c:v>-4.8637897727486461</c:v>
                </c:pt>
                <c:pt idx="20">
                  <c:v>-5.040983423183131</c:v>
                </c:pt>
                <c:pt idx="21">
                  <c:v>-5.2083385890345593</c:v>
                </c:pt>
                <c:pt idx="22">
                  <c:v>-5.366223390620589</c:v>
                </c:pt>
                <c:pt idx="23">
                  <c:v>-5.5149936861199702</c:v>
                </c:pt>
                <c:pt idx="24">
                  <c:v>-5.6549934550765952</c:v>
                </c:pt>
                <c:pt idx="25">
                  <c:v>-5.7865551704556255</c:v>
                </c:pt>
                <c:pt idx="26">
                  <c:v>-5.9100001595804104</c:v>
                </c:pt>
                <c:pt idx="27">
                  <c:v>-6.0256389542698319</c:v>
                </c:pt>
                <c:pt idx="28">
                  <c:v>-6.1337716304867644</c:v>
                </c:pt>
                <c:pt idx="29">
                  <c:v>-6.2346881377997789</c:v>
                </c:pt>
                <c:pt idx="30">
                  <c:v>-6.3286686189516894</c:v>
                </c:pt>
                <c:pt idx="31">
                  <c:v>-6.4159837198205336</c:v>
                </c:pt>
                <c:pt idx="32">
                  <c:v>-6.4968948900503767</c:v>
                </c:pt>
                <c:pt idx="33">
                  <c:v>-6.5716546746218434</c:v>
                </c:pt>
                <c:pt idx="34">
                  <c:v>-6.6405069966245183</c:v>
                </c:pt>
                <c:pt idx="35">
                  <c:v>-6.7036874314862018</c:v>
                </c:pt>
                <c:pt idx="36">
                  <c:v>-6.7614234729067135</c:v>
                </c:pt>
                <c:pt idx="37">
                  <c:v>-6.8139347907371901</c:v>
                </c:pt>
                <c:pt idx="38">
                  <c:v>-6.8614334810388176</c:v>
                </c:pt>
                <c:pt idx="39">
                  <c:v>-6.9041243085486643</c:v>
                </c:pt>
                <c:pt idx="40">
                  <c:v>-6.9422049417736167</c:v>
                </c:pt>
                <c:pt idx="41">
                  <c:v>-6.9758661809274347</c:v>
                </c:pt>
                <c:pt idx="42">
                  <c:v>-7.0052921789197011</c:v>
                </c:pt>
                <c:pt idx="43">
                  <c:v>-7.0306606555997391</c:v>
                </c:pt>
                <c:pt idx="44">
                  <c:v>-7.0521431054527008</c:v>
                </c:pt>
                <c:pt idx="45">
                  <c:v>-7.0699049989395668</c:v>
                </c:pt>
                <c:pt idx="46">
                  <c:v>-7.0841059776673401</c:v>
                </c:pt>
                <c:pt idx="47">
                  <c:v>-7.094900043570461</c:v>
                </c:pt>
                <c:pt idx="48">
                  <c:v>-7.1024357422793587</c:v>
                </c:pt>
                <c:pt idx="49">
                  <c:v>-7.1068563408470711</c:v>
                </c:pt>
                <c:pt idx="50">
                  <c:v>-7.1082999999999998</c:v>
                </c:pt>
                <c:pt idx="51">
                  <c:v>-7.1068999410742286</c:v>
                </c:pt>
                <c:pt idx="52">
                  <c:v>-7.1027846077941428</c:v>
                </c:pt>
                <c:pt idx="53">
                  <c:v>-7.0960778230457384</c:v>
                </c:pt>
                <c:pt idx="54">
                  <c:v>-7.0868989407926133</c:v>
                </c:pt>
                <c:pt idx="55">
                  <c:v>-7.0753629932784445</c:v>
                </c:pt>
                <c:pt idx="56">
                  <c:v>-7.0615808336556434</c:v>
                </c:pt>
                <c:pt idx="57">
                  <c:v>-7.0456592741759296</c:v>
                </c:pt>
                <c:pt idx="58">
                  <c:v>-7.0277012200746407</c:v>
                </c:pt>
                <c:pt idx="59">
                  <c:v>-7.0078057992768823</c:v>
                </c:pt>
                <c:pt idx="60">
                  <c:v>-6.9860684880499031</c:v>
                </c:pt>
                <c:pt idx="61">
                  <c:v>-6.9625812327225729</c:v>
                </c:pt>
                <c:pt idx="62">
                  <c:v>-6.9374325675893473</c:v>
                </c:pt>
                <c:pt idx="63">
                  <c:v>-6.910707729112735</c:v>
                </c:pt>
                <c:pt idx="64">
                  <c:v>-6.8824887665350207</c:v>
                </c:pt>
                <c:pt idx="65">
                  <c:v>-6.852854649006809</c:v>
                </c:pt>
                <c:pt idx="66">
                  <c:v>-6.8218813693368698</c:v>
                </c:pt>
                <c:pt idx="67">
                  <c:v>-6.789642044464733</c:v>
                </c:pt>
                <c:pt idx="68">
                  <c:v>-6.7562070127545883</c:v>
                </c:pt>
                <c:pt idx="69">
                  <c:v>-6.7216439282061637</c:v>
                </c:pt>
                <c:pt idx="70">
                  <c:v>-6.6860178516755413</c:v>
                </c:pt>
                <c:pt idx="71">
                  <c:v>-6.6493913391961206</c:v>
                </c:pt>
                <c:pt idx="72">
                  <c:v>-6.611824527487407</c:v>
                </c:pt>
                <c:pt idx="73">
                  <c:v>-6.5733752167366557</c:v>
                </c:pt>
                <c:pt idx="74">
                  <c:v>-6.5340989507360652</c:v>
                </c:pt>
                <c:pt idx="75">
                  <c:v>-6.494049094455689</c:v>
                </c:pt>
                <c:pt idx="76">
                  <c:v>-6.4532769091299835</c:v>
                </c:pt>
                <c:pt idx="77">
                  <c:v>-6.4118316249336287</c:v>
                </c:pt>
                <c:pt idx="78">
                  <c:v>-6.3697605113200257</c:v>
                </c:pt>
                <c:pt idx="79">
                  <c:v>-6.3271089450937534</c:v>
                </c:pt>
                <c:pt idx="80">
                  <c:v>-6.2839204762862177</c:v>
                </c:pt>
                <c:pt idx="81">
                  <c:v>-6.2402368919016293</c:v>
                </c:pt>
                <c:pt idx="82">
                  <c:v>-6.196098277598554</c:v>
                </c:pt>
                <c:pt idx="83">
                  <c:v>-6.1515430773703308</c:v>
                </c:pt>
                <c:pt idx="84">
                  <c:v>-6.1066081512858092</c:v>
                </c:pt>
                <c:pt idx="85">
                  <c:v>-6.0613288313500382</c:v>
                </c:pt>
                <c:pt idx="86">
                  <c:v>-6.0157389755428161</c:v>
                </c:pt>
                <c:pt idx="87">
                  <c:v>-5.969871020091273</c:v>
                </c:pt>
                <c:pt idx="88">
                  <c:v>-5.9237560300310346</c:v>
                </c:pt>
                <c:pt idx="89">
                  <c:v>-5.8774237481088765</c:v>
                </c:pt>
                <c:pt idx="90">
                  <c:v>-5.8309026420782448</c:v>
                </c:pt>
                <c:pt idx="91">
                  <c:v>-5.7842199504374809</c:v>
                </c:pt>
                <c:pt idx="92">
                  <c:v>-5.7374017266591189</c:v>
                </c:pt>
                <c:pt idx="93">
                  <c:v>-5.690472881957203</c:v>
                </c:pt>
                <c:pt idx="94">
                  <c:v>-5.6434572266381506</c:v>
                </c:pt>
                <c:pt idx="95">
                  <c:v>-5.5963775100793693</c:v>
                </c:pt>
                <c:pt idx="96">
                  <c:v>-5.5492554593784975</c:v>
                </c:pt>
                <c:pt idx="97">
                  <c:v>-5.502111816714879</c:v>
                </c:pt>
                <c:pt idx="98">
                  <c:v>-5.454966375463612</c:v>
                </c:pt>
                <c:pt idx="99">
                  <c:v>-5.4078380151013565</c:v>
                </c:pt>
                <c:pt idx="100">
                  <c:v>-5.3607447349418749</c:v>
                </c:pt>
                <c:pt idx="101">
                  <c:v>-5.3137036867381413</c:v>
                </c:pt>
                <c:pt idx="102">
                  <c:v>-5.2667312061867975</c:v>
                </c:pt>
                <c:pt idx="103">
                  <c:v>-5.2198428433696042</c:v>
                </c:pt>
                <c:pt idx="104">
                  <c:v>-5.1730533921655377</c:v>
                </c:pt>
                <c:pt idx="105">
                  <c:v>-5.1263769186661312</c:v>
                </c:pt>
                <c:pt idx="106">
                  <c:v>-5.0798267886257422</c:v>
                </c:pt>
                <c:pt idx="107">
                  <c:v>-5.0334156939773829</c:v>
                </c:pt>
                <c:pt idx="108">
                  <c:v>-4.9871556784439051</c:v>
                </c:pt>
                <c:pt idx="109">
                  <c:v>-4.9410581622734009</c:v>
                </c:pt>
                <c:pt idx="110">
                  <c:v>-4.8951339661267825</c:v>
                </c:pt>
                <c:pt idx="111">
                  <c:v>-4.8493933341447004</c:v>
                </c:pt>
                <c:pt idx="112">
                  <c:v>-4.8038459562201261</c:v>
                </c:pt>
                <c:pt idx="113">
                  <c:v>-4.7585009895020605</c:v>
                </c:pt>
                <c:pt idx="114">
                  <c:v>-4.713367079155188</c:v>
                </c:pt>
                <c:pt idx="115">
                  <c:v>-4.668452378399385</c:v>
                </c:pt>
                <c:pt idx="116">
                  <c:v>-4.6237645678523984</c:v>
                </c:pt>
                <c:pt idx="117">
                  <c:v>-4.5793108741981809</c:v>
                </c:pt>
                <c:pt idx="118">
                  <c:v>-4.5350980882027923</c:v>
                </c:pt>
                <c:pt idx="119">
                  <c:v>-4.4911325820989987</c:v>
                </c:pt>
                <c:pt idx="120">
                  <c:v>-4.4474203263601462</c:v>
                </c:pt>
                <c:pt idx="121">
                  <c:v>-4.4039669058831832</c:v>
                </c:pt>
                <c:pt idx="122">
                  <c:v>-4.3607775356001293</c:v>
                </c:pt>
                <c:pt idx="123">
                  <c:v>-4.3178570755366961</c:v>
                </c:pt>
                <c:pt idx="124">
                  <c:v>-4.2752100453361672</c:v>
                </c:pt>
                <c:pt idx="125">
                  <c:v>-4.2328406382661043</c:v>
                </c:pt>
                <c:pt idx="126">
                  <c:v>-4.190752734724879</c:v>
                </c:pt>
                <c:pt idx="127">
                  <c:v>-4.1489499152645433</c:v>
                </c:pt>
                <c:pt idx="128">
                  <c:v>-4.1074354731459914</c:v>
                </c:pt>
                <c:pt idx="129">
                  <c:v>-4.0662124264419059</c:v>
                </c:pt>
                <c:pt idx="130">
                  <c:v>-4.0252835297024792</c:v>
                </c:pt>
                <c:pt idx="131">
                  <c:v>-3.9846512851984386</c:v>
                </c:pt>
                <c:pt idx="132">
                  <c:v>-3.944317953755454</c:v>
                </c:pt>
                <c:pt idx="133">
                  <c:v>-3.9042855651935646</c:v>
                </c:pt>
                <c:pt idx="134">
                  <c:v>-3.8645559283848199</c:v>
                </c:pt>
                <c:pt idx="135">
                  <c:v>-3.8251306409419543</c:v>
                </c:pt>
                <c:pt idx="136">
                  <c:v>-3.7860110985504423</c:v>
                </c:pt>
                <c:pt idx="137">
                  <c:v>-3.747198503955993</c:v>
                </c:pt>
                <c:pt idx="138">
                  <c:v>-3.7086938756190446</c:v>
                </c:pt>
                <c:pt idx="139">
                  <c:v>-3.6704980560475686</c:v>
                </c:pt>
                <c:pt idx="140">
                  <c:v>-3.6326117198190384</c:v>
                </c:pt>
                <c:pt idx="141">
                  <c:v>-3.5950353813021474</c:v>
                </c:pt>
                <c:pt idx="142">
                  <c:v>-3.5577694020884723</c:v>
                </c:pt>
                <c:pt idx="143">
                  <c:v>-3.5208139981439937</c:v>
                </c:pt>
                <c:pt idx="144">
                  <c:v>-3.4841692466900329</c:v>
                </c:pt>
                <c:pt idx="145">
                  <c:v>-3.447835092822892</c:v>
                </c:pt>
                <c:pt idx="146">
                  <c:v>-3.4118113558811674</c:v>
                </c:pt>
                <c:pt idx="147">
                  <c:v>-3.3760977355694206</c:v>
                </c:pt>
                <c:pt idx="148">
                  <c:v>-3.3406938178466268</c:v>
                </c:pt>
                <c:pt idx="149">
                  <c:v>-3.3055990805875264</c:v>
                </c:pt>
                <c:pt idx="150">
                  <c:v>-3.2708128990247678</c:v>
                </c:pt>
                <c:pt idx="151">
                  <c:v>-3.2363345509794565</c:v>
                </c:pt>
                <c:pt idx="152">
                  <c:v>-3.2021632218874978</c:v>
                </c:pt>
                <c:pt idx="153">
                  <c:v>-3.1682980096288516</c:v>
                </c:pt>
                <c:pt idx="154">
                  <c:v>-3.1347379291666284</c:v>
                </c:pt>
                <c:pt idx="155">
                  <c:v>-3.101481917002689</c:v>
                </c:pt>
                <c:pt idx="156">
                  <c:v>-3.0685288354562235</c:v>
                </c:pt>
                <c:pt idx="157">
                  <c:v>-3.0358774767715535</c:v>
                </c:pt>
                <c:pt idx="158">
                  <c:v>-3.0035265670612192</c:v>
                </c:pt>
                <c:pt idx="159">
                  <c:v>-2.9714747700901847</c:v>
                </c:pt>
                <c:pt idx="160">
                  <c:v>-2.9397206909068361</c:v>
                </c:pt>
                <c:pt idx="161">
                  <c:v>-2.9082628793262311</c:v>
                </c:pt>
                <c:pt idx="162">
                  <c:v>-2.8770998332709041</c:v>
                </c:pt>
                <c:pt idx="163">
                  <c:v>-2.8462300019743347</c:v>
                </c:pt>
                <c:pt idx="164">
                  <c:v>-2.8156517890520307</c:v>
                </c:pt>
                <c:pt idx="165">
                  <c:v>-2.7853635554450134</c:v>
                </c:pt>
                <c:pt idx="166">
                  <c:v>-2.7553636222403219</c:v>
                </c:pt>
                <c:pt idx="167">
                  <c:v>-2.7256502733730161</c:v>
                </c:pt>
                <c:pt idx="168">
                  <c:v>-2.696221758213988</c:v>
                </c:pt>
                <c:pt idx="169">
                  <c:v>-2.6670762940477784</c:v>
                </c:pt>
                <c:pt idx="170">
                  <c:v>-2.6382120684444059</c:v>
                </c:pt>
                <c:pt idx="171">
                  <c:v>-2.6096272415291493</c:v>
                </c:pt>
                <c:pt idx="172">
                  <c:v>-2.5813199481540092</c:v>
                </c:pt>
                <c:pt idx="173">
                  <c:v>-2.5532882999745317</c:v>
                </c:pt>
                <c:pt idx="174">
                  <c:v>-2.5255303874354835</c:v>
                </c:pt>
                <c:pt idx="175">
                  <c:v>-2.4980442816688</c:v>
                </c:pt>
                <c:pt idx="176">
                  <c:v>-2.4708280363070778</c:v>
                </c:pt>
                <c:pt idx="177">
                  <c:v>-2.4438796892157928</c:v>
                </c:pt>
                <c:pt idx="178">
                  <c:v>-2.4171972641473003</c:v>
                </c:pt>
                <c:pt idx="179">
                  <c:v>-2.3907787723195884</c:v>
                </c:pt>
                <c:pt idx="180">
                  <c:v>-2.3646222139226287</c:v>
                </c:pt>
                <c:pt idx="181">
                  <c:v>-2.3387255795550983</c:v>
                </c:pt>
                <c:pt idx="182">
                  <c:v>-2.3130868515941261</c:v>
                </c:pt>
                <c:pt idx="183">
                  <c:v>-2.2877040055006477</c:v>
                </c:pt>
                <c:pt idx="184">
                  <c:v>-2.2625750110628378</c:v>
                </c:pt>
                <c:pt idx="185">
                  <c:v>-2.237697833580031</c:v>
                </c:pt>
                <c:pt idx="186">
                  <c:v>-2.2130704349894406</c:v>
                </c:pt>
                <c:pt idx="187">
                  <c:v>-2.1886907749379021</c:v>
                </c:pt>
                <c:pt idx="188">
                  <c:v>-2.1645568118008076</c:v>
                </c:pt>
                <c:pt idx="189">
                  <c:v>-2.1406665036502961</c:v>
                </c:pt>
                <c:pt idx="190">
                  <c:v>-2.1170178091747194</c:v>
                </c:pt>
                <c:pt idx="191">
                  <c:v>-2.0936086885513143</c:v>
                </c:pt>
                <c:pt idx="192">
                  <c:v>-2.0704371042739398</c:v>
                </c:pt>
                <c:pt idx="193">
                  <c:v>-2.0475010219376881</c:v>
                </c:pt>
                <c:pt idx="194">
                  <c:v>-2.0247984109821098</c:v>
                </c:pt>
                <c:pt idx="195">
                  <c:v>-2.0023272453947132</c:v>
                </c:pt>
                <c:pt idx="196">
                  <c:v>-1.9800855043763621</c:v>
                </c:pt>
                <c:pt idx="197">
                  <c:v>-1.9580711729701337</c:v>
                </c:pt>
                <c:pt idx="198">
                  <c:v>-1.9362822426551176</c:v>
                </c:pt>
                <c:pt idx="199">
                  <c:v>-1.9147167119066257</c:v>
                </c:pt>
                <c:pt idx="200">
                  <c:v>-1.8933725867241868</c:v>
                </c:pt>
                <c:pt idx="201">
                  <c:v>-1.8722478811286813</c:v>
                </c:pt>
                <c:pt idx="202">
                  <c:v>-1.8513406176299041</c:v>
                </c:pt>
                <c:pt idx="203">
                  <c:v>-1.8306488276658055</c:v>
                </c:pt>
                <c:pt idx="204">
                  <c:v>-1.8101705520146061</c:v>
                </c:pt>
                <c:pt idx="205">
                  <c:v>-1.7899038411809511</c:v>
                </c:pt>
                <c:pt idx="206">
                  <c:v>-1.7698467557572055</c:v>
                </c:pt>
                <c:pt idx="207">
                  <c:v>-1.7499973667609758</c:v>
                </c:pt>
                <c:pt idx="208">
                  <c:v>-1.7303537559498807</c:v>
                </c:pt>
                <c:pt idx="209">
                  <c:v>-1.7109140161145711</c:v>
                </c:pt>
                <c:pt idx="210">
                  <c:v>-1.6916762513509533</c:v>
                </c:pt>
                <c:pt idx="211">
                  <c:v>-1.6726385773125343</c:v>
                </c:pt>
                <c:pt idx="212">
                  <c:v>-1.6537991214437842</c:v>
                </c:pt>
                <c:pt idx="213">
                  <c:v>-1.6351560231953559</c:v>
                </c:pt>
                <c:pt idx="214">
                  <c:v>-1.6167074342219887</c:v>
                </c:pt>
                <c:pt idx="215">
                  <c:v>-1.5984515185638895</c:v>
                </c:pt>
                <c:pt idx="216">
                  <c:v>-1.5803864528123361</c:v>
                </c:pt>
                <c:pt idx="217">
                  <c:v>-1.5625104262602494</c:v>
                </c:pt>
                <c:pt idx="218">
                  <c:v>-1.5448216410384203</c:v>
                </c:pt>
                <c:pt idx="219">
                  <c:v>-1.527318312238074</c:v>
                </c:pt>
                <c:pt idx="220">
                  <c:v>-1.5099986680204167</c:v>
                </c:pt>
                <c:pt idx="221">
                  <c:v>-1.4928609497137899</c:v>
                </c:pt>
                <c:pt idx="222">
                  <c:v>-1.4759034118990215</c:v>
                </c:pt>
                <c:pt idx="223">
                  <c:v>-1.4591243224835653</c:v>
                </c:pt>
                <c:pt idx="224">
                  <c:v>-1.4425219627649557</c:v>
                </c:pt>
                <c:pt idx="225">
                  <c:v>-1.4260946274841326</c:v>
                </c:pt>
                <c:pt idx="226">
                  <c:v>-1.4098406248691275</c:v>
                </c:pt>
                <c:pt idx="227">
                  <c:v>-1.3937582766696071</c:v>
                </c:pt>
                <c:pt idx="228">
                  <c:v>-1.3778459181827367</c:v>
                </c:pt>
                <c:pt idx="229">
                  <c:v>-1.3621018982708204</c:v>
                </c:pt>
                <c:pt idx="230">
                  <c:v>-1.3465245793711433</c:v>
                </c:pt>
                <c:pt idx="231">
                  <c:v>-1.3311123374984297</c:v>
                </c:pt>
                <c:pt idx="232">
                  <c:v>-1.315863562240315</c:v>
                </c:pt>
                <c:pt idx="233">
                  <c:v>-1.3007766567462098</c:v>
                </c:pt>
                <c:pt idx="234">
                  <c:v>-1.2858500377099245</c:v>
                </c:pt>
                <c:pt idx="235">
                  <c:v>-1.2710821353463946</c:v>
                </c:pt>
                <c:pt idx="236">
                  <c:v>-1.2564713933628502</c:v>
                </c:pt>
                <c:pt idx="237">
                  <c:v>-1.2420162689247434</c:v>
                </c:pt>
                <c:pt idx="238">
                  <c:v>-1.2277152326167426</c:v>
                </c:pt>
                <c:pt idx="239">
                  <c:v>-1.2135667683990865</c:v>
                </c:pt>
                <c:pt idx="240">
                  <c:v>-1.1995693735595785</c:v>
                </c:pt>
                <c:pt idx="241">
                  <c:v>-1.1857215586614889</c:v>
                </c:pt>
                <c:pt idx="242">
                  <c:v>-1.1720218474876245</c:v>
                </c:pt>
                <c:pt idx="243">
                  <c:v>-1.1584687769808069</c:v>
                </c:pt>
                <c:pt idx="244">
                  <c:v>-1.1450608971809959</c:v>
                </c:pt>
                <c:pt idx="245">
                  <c:v>-1.131796771159286</c:v>
                </c:pt>
                <c:pt idx="246">
                  <c:v>-1.1186749749489828</c:v>
                </c:pt>
                <c:pt idx="247">
                  <c:v>-1.10569409747397</c:v>
                </c:pt>
                <c:pt idx="248">
                  <c:v>-1.0928527404745574</c:v>
                </c:pt>
                <c:pt idx="249">
                  <c:v>-1.0801495184310015</c:v>
                </c:pt>
                <c:pt idx="250">
                  <c:v>-1.0675830584848711</c:v>
                </c:pt>
                <c:pt idx="251">
                  <c:v>-1.0551520003584303</c:v>
                </c:pt>
                <c:pt idx="252">
                  <c:v>-1.0428549962721971</c:v>
                </c:pt>
                <c:pt idx="253">
                  <c:v>-1.0306907108608396</c:v>
                </c:pt>
                <c:pt idx="254">
                  <c:v>-1.0186578210875425</c:v>
                </c:pt>
                <c:pt idx="255">
                  <c:v>-1.0067550161569974</c:v>
                </c:pt>
                <c:pt idx="256">
                  <c:v>-0.99498099742713941</c:v>
                </c:pt>
                <c:pt idx="257">
                  <c:v>-0.98333447831976395</c:v>
                </c:pt>
                <c:pt idx="258">
                  <c:v>-0.97181418423013366</c:v>
                </c:pt>
                <c:pt idx="259">
                  <c:v>-0.9604188524356968</c:v>
                </c:pt>
                <c:pt idx="260">
                  <c:v>-0.94914723200405204</c:v>
                </c:pt>
                <c:pt idx="261">
                  <c:v>-0.93799808370015147</c:v>
                </c:pt>
                <c:pt idx="262">
                  <c:v>-0.92697017989303465</c:v>
                </c:pt>
                <c:pt idx="263">
                  <c:v>-0.91606230446198522</c:v>
                </c:pt>
                <c:pt idx="264">
                  <c:v>-0.90527325270234427</c:v>
                </c:pt>
                <c:pt idx="265">
                  <c:v>-0.89460183123092807</c:v>
                </c:pt>
                <c:pt idx="266">
                  <c:v>-0.88404685789130111</c:v>
                </c:pt>
                <c:pt idx="267">
                  <c:v>-0.87360716165880603</c:v>
                </c:pt>
                <c:pt idx="268">
                  <c:v>-0.86328158254554965</c:v>
                </c:pt>
                <c:pt idx="269">
                  <c:v>-0.85306897150528449</c:v>
                </c:pt>
                <c:pt idx="270">
                  <c:v>-0.84296819033841375</c:v>
                </c:pt>
                <c:pt idx="271">
                  <c:v>-0.83297811159701163</c:v>
                </c:pt>
                <c:pt idx="272">
                  <c:v>-0.82309761849004137</c:v>
                </c:pt>
                <c:pt idx="273">
                  <c:v>-0.81332560478869664</c:v>
                </c:pt>
                <c:pt idx="274">
                  <c:v>-0.80366097473207876</c:v>
                </c:pt>
                <c:pt idx="275">
                  <c:v>-0.79410264293309252</c:v>
                </c:pt>
                <c:pt idx="276">
                  <c:v>-0.78464953428472572</c:v>
                </c:pt>
                <c:pt idx="277">
                  <c:v>-0.77530058386663092</c:v>
                </c:pt>
                <c:pt idx="278">
                  <c:v>-0.76605473685221082</c:v>
                </c:pt>
                <c:pt idx="279">
                  <c:v>-0.75691094841606787</c:v>
                </c:pt>
                <c:pt idx="280">
                  <c:v>-0.74786818364199581</c:v>
                </c:pt>
                <c:pt idx="281">
                  <c:v>-0.73892541743139595</c:v>
                </c:pt>
                <c:pt idx="282">
                  <c:v>-0.73008163441232343</c:v>
                </c:pt>
                <c:pt idx="283">
                  <c:v>-0.72133582884904268</c:v>
                </c:pt>
                <c:pt idx="284">
                  <c:v>-0.71268700455215273</c:v>
                </c:pt>
                <c:pt idx="285">
                  <c:v>-0.70413417478936513</c:v>
                </c:pt>
                <c:pt idx="286">
                  <c:v>-0.69567636219685791</c:v>
                </c:pt>
                <c:pt idx="287">
                  <c:v>-0.68731259869134664</c:v>
                </c:pt>
                <c:pt idx="288">
                  <c:v>-0.67904192538272923</c:v>
                </c:pt>
                <c:pt idx="289">
                  <c:v>-0.6708633924874785</c:v>
                </c:pt>
                <c:pt idx="290">
                  <c:v>-0.6627760592426778</c:v>
                </c:pt>
                <c:pt idx="291">
                  <c:v>-0.65477899382081839</c:v>
                </c:pt>
                <c:pt idx="292">
                  <c:v>-0.64687127324524063</c:v>
                </c:pt>
                <c:pt idx="293">
                  <c:v>-0.6390519833063546</c:v>
                </c:pt>
                <c:pt idx="294">
                  <c:v>-0.63132021847855457</c:v>
                </c:pt>
                <c:pt idx="295">
                  <c:v>-0.62367508183792819</c:v>
                </c:pt>
                <c:pt idx="296">
                  <c:v>-0.61611568498064373</c:v>
                </c:pt>
                <c:pt idx="297">
                  <c:v>-0.60864114794214286</c:v>
                </c:pt>
                <c:pt idx="298">
                  <c:v>-0.60125059911705314</c:v>
                </c:pt>
                <c:pt idx="299">
                  <c:v>-0.59394317517991213</c:v>
                </c:pt>
                <c:pt idx="300">
                  <c:v>-0.58671802100658699</c:v>
                </c:pt>
                <c:pt idx="301">
                  <c:v>-0.57957428959651358</c:v>
                </c:pt>
                <c:pt idx="302">
                  <c:v>-0.57251114199565956</c:v>
                </c:pt>
                <c:pt idx="303">
                  <c:v>-0.56552774722031152</c:v>
                </c:pt>
                <c:pt idx="304">
                  <c:v>-0.55862328218155477</c:v>
                </c:pt>
                <c:pt idx="305">
                  <c:v>-0.55179693161057541</c:v>
                </c:pt>
                <c:pt idx="306">
                  <c:v>-0.54504788798468529</c:v>
                </c:pt>
                <c:pt idx="307">
                  <c:v>-0.53837535145416149</c:v>
                </c:pt>
                <c:pt idx="308">
                  <c:v>-0.53177852976977713</c:v>
                </c:pt>
                <c:pt idx="309">
                  <c:v>-0.52525663821113666</c:v>
                </c:pt>
                <c:pt idx="310">
                  <c:v>-0.5188088995157466</c:v>
                </c:pt>
                <c:pt idx="311">
                  <c:v>-0.51243454380883291</c:v>
                </c:pt>
                <c:pt idx="312">
                  <c:v>-0.50613280853390619</c:v>
                </c:pt>
                <c:pt idx="313">
                  <c:v>-0.49990293838406236</c:v>
                </c:pt>
                <c:pt idx="314">
                  <c:v>-0.49374418523401825</c:v>
                </c:pt>
                <c:pt idx="315">
                  <c:v>-0.48765580807287684</c:v>
                </c:pt>
                <c:pt idx="316">
                  <c:v>-0.48163707293761182</c:v>
                </c:pt>
                <c:pt idx="317">
                  <c:v>-0.47568725284727242</c:v>
                </c:pt>
                <c:pt idx="318">
                  <c:v>-0.46980562773789486</c:v>
                </c:pt>
                <c:pt idx="319">
                  <c:v>-0.46399148439812177</c:v>
                </c:pt>
                <c:pt idx="320">
                  <c:v>-0.45824411640551477</c:v>
                </c:pt>
                <c:pt idx="321">
                  <c:v>-0.45256282406356163</c:v>
                </c:pt>
                <c:pt idx="322">
                  <c:v>-0.4469469143393629</c:v>
                </c:pt>
                <c:pt idx="323">
                  <c:v>-0.44139570080199875</c:v>
                </c:pt>
                <c:pt idx="324">
                  <c:v>-0.43590850356156141</c:v>
                </c:pt>
                <c:pt idx="325">
                  <c:v>-0.4304846492088531</c:v>
                </c:pt>
                <c:pt idx="326">
                  <c:v>-0.42512347075573387</c:v>
                </c:pt>
                <c:pt idx="327">
                  <c:v>-0.41982430757612066</c:v>
                </c:pt>
                <c:pt idx="328">
                  <c:v>-0.41458650534762165</c:v>
                </c:pt>
                <c:pt idx="329">
                  <c:v>-0.40940941599380526</c:v>
                </c:pt>
                <c:pt idx="330">
                  <c:v>-0.40429239762708907</c:v>
                </c:pt>
                <c:pt idx="331">
                  <c:v>-0.39923481449224901</c:v>
                </c:pt>
                <c:pt idx="332">
                  <c:v>-0.39423603691053216</c:v>
                </c:pt>
                <c:pt idx="333">
                  <c:v>-0.38929544122437426</c:v>
                </c:pt>
                <c:pt idx="334">
                  <c:v>-0.38441240974270474</c:v>
                </c:pt>
                <c:pt idx="335">
                  <c:v>-0.37958633068684117</c:v>
                </c:pt>
                <c:pt idx="336">
                  <c:v>-0.37481659813695639</c:v>
                </c:pt>
                <c:pt idx="337">
                  <c:v>-0.37010261197911781</c:v>
                </c:pt>
                <c:pt idx="338">
                  <c:v>-0.36544377785288518</c:v>
                </c:pt>
                <c:pt idx="339">
                  <c:v>-0.36083950709946366</c:v>
                </c:pt>
                <c:pt idx="340">
                  <c:v>-0.35628921671040226</c:v>
                </c:pt>
                <c:pt idx="341">
                  <c:v>-0.35179232927682885</c:v>
                </c:pt>
                <c:pt idx="342">
                  <c:v>-0.34734827293921822</c:v>
                </c:pt>
                <c:pt idx="343">
                  <c:v>-0.34295648133767992</c:v>
                </c:pt>
                <c:pt idx="344">
                  <c:v>-0.33861639356276474</c:v>
                </c:pt>
                <c:pt idx="345">
                  <c:v>-0.33432745410677545</c:v>
                </c:pt>
                <c:pt idx="346">
                  <c:v>-0.33008911281558168</c:v>
                </c:pt>
                <c:pt idx="347">
                  <c:v>-0.32590082484092514</c:v>
                </c:pt>
                <c:pt idx="348">
                  <c:v>-0.32176205059321294</c:v>
                </c:pt>
                <c:pt idx="349">
                  <c:v>-0.31767225569478813</c:v>
                </c:pt>
                <c:pt idx="350">
                  <c:v>-0.31363091093367307</c:v>
                </c:pt>
                <c:pt idx="351">
                  <c:v>-0.30963749221777725</c:v>
                </c:pt>
                <c:pt idx="352">
                  <c:v>-0.30569148052956335</c:v>
                </c:pt>
                <c:pt idx="353">
                  <c:v>-0.30179236188116293</c:v>
                </c:pt>
                <c:pt idx="354">
                  <c:v>-0.29793962726993911</c:v>
                </c:pt>
                <c:pt idx="355">
                  <c:v>-0.2941327726344844</c:v>
                </c:pt>
                <c:pt idx="356">
                  <c:v>-0.29037129881105139</c:v>
                </c:pt>
                <c:pt idx="357">
                  <c:v>-0.28665471149040728</c:v>
                </c:pt>
                <c:pt idx="358">
                  <c:v>-0.2829825211751078</c:v>
                </c:pt>
                <c:pt idx="359">
                  <c:v>-0.27935424313718166</c:v>
                </c:pt>
                <c:pt idx="360">
                  <c:v>-0.27576939737622325</c:v>
                </c:pt>
                <c:pt idx="361">
                  <c:v>-0.27222750857788286</c:v>
                </c:pt>
                <c:pt idx="362">
                  <c:v>-0.26872810607275377</c:v>
                </c:pt>
                <c:pt idx="363">
                  <c:v>-0.26527072379564415</c:v>
                </c:pt>
                <c:pt idx="364">
                  <c:v>-0.26185490024523406</c:v>
                </c:pt>
                <c:pt idx="365">
                  <c:v>-0.25848017844410848</c:v>
                </c:pt>
                <c:pt idx="366">
                  <c:v>-0.25514610589916042</c:v>
                </c:pt>
                <c:pt idx="367">
                  <c:v>-0.25185223456236178</c:v>
                </c:pt>
                <c:pt idx="368">
                  <c:v>-0.248598120791892</c:v>
                </c:pt>
                <c:pt idx="369">
                  <c:v>-0.24538332531362503</c:v>
                </c:pt>
                <c:pt idx="370">
                  <c:v>-0.24220741318296238</c:v>
                </c:pt>
                <c:pt idx="371">
                  <c:v>-0.23906995374701542</c:v>
                </c:pt>
                <c:pt idx="372">
                  <c:v>-0.23597052060712317</c:v>
                </c:pt>
                <c:pt idx="373">
                  <c:v>-0.23290869158170907</c:v>
                </c:pt>
                <c:pt idx="374">
                  <c:v>-0.22988404866946455</c:v>
                </c:pt>
                <c:pt idx="375">
                  <c:v>-0.22689617801286169</c:v>
                </c:pt>
                <c:pt idx="376">
                  <c:v>-0.223944669861983</c:v>
                </c:pt>
                <c:pt idx="377">
                  <c:v>-0.22102911853867158</c:v>
                </c:pt>
                <c:pt idx="378">
                  <c:v>-0.21814912240098977</c:v>
                </c:pt>
                <c:pt idx="379">
                  <c:v>-0.21530428380798872</c:v>
                </c:pt>
                <c:pt idx="380">
                  <c:v>-0.21249420908477895</c:v>
                </c:pt>
                <c:pt idx="381">
                  <c:v>-0.20971850848790224</c:v>
                </c:pt>
                <c:pt idx="382">
                  <c:v>-0.20697679617099721</c:v>
                </c:pt>
                <c:pt idx="383">
                  <c:v>-0.20426869015075802</c:v>
                </c:pt>
                <c:pt idx="384">
                  <c:v>-0.20159381227317885</c:v>
                </c:pt>
                <c:pt idx="385">
                  <c:v>-0.19895178818008344</c:v>
                </c:pt>
                <c:pt idx="386">
                  <c:v>-0.19634224727593383</c:v>
                </c:pt>
                <c:pt idx="387">
                  <c:v>-0.19376482269491616</c:v>
                </c:pt>
                <c:pt idx="388">
                  <c:v>-0.19121915126829808</c:v>
                </c:pt>
                <c:pt idx="389">
                  <c:v>-0.18870487349205695</c:v>
                </c:pt>
                <c:pt idx="390">
                  <c:v>-0.18622163349477336</c:v>
                </c:pt>
                <c:pt idx="391">
                  <c:v>-0.18376907900578646</c:v>
                </c:pt>
                <c:pt idx="392">
                  <c:v>-0.18134686132361058</c:v>
                </c:pt>
                <c:pt idx="393">
                  <c:v>-0.17895463528460573</c:v>
                </c:pt>
                <c:pt idx="394">
                  <c:v>-0.17659205923190327</c:v>
                </c:pt>
                <c:pt idx="395">
                  <c:v>-0.17425879498458016</c:v>
                </c:pt>
                <c:pt idx="396">
                  <c:v>-0.17195450780708157</c:v>
                </c:pt>
                <c:pt idx="397">
                  <c:v>-0.16967886637888596</c:v>
                </c:pt>
                <c:pt idx="398">
                  <c:v>-0.16743154276441377</c:v>
                </c:pt>
                <c:pt idx="399">
                  <c:v>-0.16521221238317285</c:v>
                </c:pt>
                <c:pt idx="400">
                  <c:v>-0.16302055398014079</c:v>
                </c:pt>
                <c:pt idx="401">
                  <c:v>-0.16085624959638006</c:v>
                </c:pt>
                <c:pt idx="402">
                  <c:v>-0.15871898453988437</c:v>
                </c:pt>
                <c:pt idx="403">
                  <c:v>-0.15660844735665247</c:v>
                </c:pt>
                <c:pt idx="404">
                  <c:v>-0.15452432980198849</c:v>
                </c:pt>
                <c:pt idx="405">
                  <c:v>-0.15246632681202474</c:v>
                </c:pt>
                <c:pt idx="406">
                  <c:v>-0.15043413647546641</c:v>
                </c:pt>
                <c:pt idx="407">
                  <c:v>-0.14842746000555399</c:v>
                </c:pt>
                <c:pt idx="408">
                  <c:v>-0.14644600171224298</c:v>
                </c:pt>
                <c:pt idx="409">
                  <c:v>-0.14448946897459697</c:v>
                </c:pt>
                <c:pt idx="410">
                  <c:v>-0.14255757221339399</c:v>
                </c:pt>
                <c:pt idx="411">
                  <c:v>-0.14065002486394124</c:v>
                </c:pt>
                <c:pt idx="412">
                  <c:v>-0.13876654334909971</c:v>
                </c:pt>
                <c:pt idx="413">
                  <c:v>-0.13690684705251302</c:v>
                </c:pt>
                <c:pt idx="414">
                  <c:v>-0.13507065829204129</c:v>
                </c:pt>
                <c:pt idx="415">
                  <c:v>-0.13325770229339717</c:v>
                </c:pt>
                <c:pt idx="416">
                  <c:v>-0.13146770716398129</c:v>
                </c:pt>
                <c:pt idx="417">
                  <c:v>-0.12970040386691722</c:v>
                </c:pt>
                <c:pt idx="418">
                  <c:v>-0.12795552619528211</c:v>
                </c:pt>
                <c:pt idx="419">
                  <c:v>-0.12623281074653298</c:v>
                </c:pt>
                <c:pt idx="420">
                  <c:v>-0.12453199689712564</c:v>
                </c:pt>
                <c:pt idx="421">
                  <c:v>-0.12285282677732588</c:v>
                </c:pt>
                <c:pt idx="422">
                  <c:v>-0.12119504524620939</c:v>
                </c:pt>
                <c:pt idx="423">
                  <c:v>-0.11955839986685159</c:v>
                </c:pt>
                <c:pt idx="424">
                  <c:v>-0.11794264088170257</c:v>
                </c:pt>
                <c:pt idx="425">
                  <c:v>-0.11634752118814885</c:v>
                </c:pt>
                <c:pt idx="426">
                  <c:v>-0.11477279631425723</c:v>
                </c:pt>
                <c:pt idx="427">
                  <c:v>-0.11321822439470275</c:v>
                </c:pt>
                <c:pt idx="428">
                  <c:v>-0.11168356614687568</c:v>
                </c:pt>
                <c:pt idx="429">
                  <c:v>-0.11016858484716958</c:v>
                </c:pt>
                <c:pt idx="430">
                  <c:v>-0.10867304630744606</c:v>
                </c:pt>
                <c:pt idx="431">
                  <c:v>-0.1071967188516776</c:v>
                </c:pt>
                <c:pt idx="432">
                  <c:v>-0.10573937329276435</c:v>
                </c:pt>
                <c:pt idx="433">
                  <c:v>-0.10430078290952664</c:v>
                </c:pt>
                <c:pt idx="434">
                  <c:v>-0.10288072342386879</c:v>
                </c:pt>
                <c:pt idx="435">
                  <c:v>-0.10147897297811587</c:v>
                </c:pt>
                <c:pt idx="436">
                  <c:v>-0.10009531211251986</c:v>
                </c:pt>
                <c:pt idx="437">
                  <c:v>-9.8729523742935782E-2</c:v>
                </c:pt>
                <c:pt idx="438">
                  <c:v>-9.7381393138665284E-2</c:v>
                </c:pt>
                <c:pt idx="439">
                  <c:v>-9.6050707900467283E-2</c:v>
                </c:pt>
                <c:pt idx="440">
                  <c:v>-9.4737257938734831E-2</c:v>
                </c:pt>
                <c:pt idx="441">
                  <c:v>-9.344083545183561E-2</c:v>
                </c:pt>
                <c:pt idx="442">
                  <c:v>-9.2161234904617195E-2</c:v>
                </c:pt>
                <c:pt idx="443">
                  <c:v>-9.0898253007073576E-2</c:v>
                </c:pt>
                <c:pt idx="444">
                  <c:v>-8.9651688693174178E-2</c:v>
                </c:pt>
                <c:pt idx="445">
                  <c:v>-8.842134309985232E-2</c:v>
                </c:pt>
                <c:pt idx="446">
                  <c:v>-8.7207019546153938E-2</c:v>
                </c:pt>
                <c:pt idx="447">
                  <c:v>-8.6008523512543705E-2</c:v>
                </c:pt>
                <c:pt idx="448">
                  <c:v>-8.4825662620369432E-2</c:v>
                </c:pt>
                <c:pt idx="449">
                  <c:v>-8.3658246611481996E-2</c:v>
                </c:pt>
                <c:pt idx="450">
                  <c:v>-8.2506087328011499E-2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fit_2NN_HCP!$K$18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fit_2NN_HCP!$G$19:$G$469</c:f>
              <c:numCache>
                <c:formatCode>General</c:formatCode>
                <c:ptCount val="451"/>
                <c:pt idx="0">
                  <c:v>2.0599313635929168</c:v>
                </c:pt>
                <c:pt idx="1">
                  <c:v>2.0683374925863109</c:v>
                </c:pt>
                <c:pt idx="2">
                  <c:v>2.076743621579705</c:v>
                </c:pt>
                <c:pt idx="3">
                  <c:v>2.0851497505730991</c:v>
                </c:pt>
                <c:pt idx="4">
                  <c:v>2.0935558795664928</c:v>
                </c:pt>
                <c:pt idx="5">
                  <c:v>2.1019620085598869</c:v>
                </c:pt>
                <c:pt idx="6">
                  <c:v>2.110368137553281</c:v>
                </c:pt>
                <c:pt idx="7">
                  <c:v>2.1187742665466751</c:v>
                </c:pt>
                <c:pt idx="8">
                  <c:v>2.1271803955400688</c:v>
                </c:pt>
                <c:pt idx="9">
                  <c:v>2.1355865245334629</c:v>
                </c:pt>
                <c:pt idx="10">
                  <c:v>2.143992653526857</c:v>
                </c:pt>
                <c:pt idx="11">
                  <c:v>2.1523987825202511</c:v>
                </c:pt>
                <c:pt idx="12">
                  <c:v>2.1608049115136452</c:v>
                </c:pt>
                <c:pt idx="13">
                  <c:v>2.1692110405070393</c:v>
                </c:pt>
                <c:pt idx="14">
                  <c:v>2.1776171695004334</c:v>
                </c:pt>
                <c:pt idx="15">
                  <c:v>2.186023298493827</c:v>
                </c:pt>
                <c:pt idx="16">
                  <c:v>2.1944294274872211</c:v>
                </c:pt>
                <c:pt idx="17">
                  <c:v>2.2028355564806152</c:v>
                </c:pt>
                <c:pt idx="18">
                  <c:v>2.2112416854740093</c:v>
                </c:pt>
                <c:pt idx="19">
                  <c:v>2.219647814467403</c:v>
                </c:pt>
                <c:pt idx="20">
                  <c:v>2.2280539434607971</c:v>
                </c:pt>
                <c:pt idx="21">
                  <c:v>2.2364600724541912</c:v>
                </c:pt>
                <c:pt idx="22">
                  <c:v>2.2448662014475849</c:v>
                </c:pt>
                <c:pt idx="23">
                  <c:v>2.253272330440979</c:v>
                </c:pt>
                <c:pt idx="24">
                  <c:v>2.2616784594343731</c:v>
                </c:pt>
                <c:pt idx="25">
                  <c:v>2.2700845884277672</c:v>
                </c:pt>
                <c:pt idx="26">
                  <c:v>2.2784907174211613</c:v>
                </c:pt>
                <c:pt idx="27">
                  <c:v>2.2868968464145554</c:v>
                </c:pt>
                <c:pt idx="28">
                  <c:v>2.2953029754079495</c:v>
                </c:pt>
                <c:pt idx="29">
                  <c:v>2.3037091044013436</c:v>
                </c:pt>
                <c:pt idx="30">
                  <c:v>2.3121152333947377</c:v>
                </c:pt>
                <c:pt idx="31">
                  <c:v>2.3205213623881318</c:v>
                </c:pt>
                <c:pt idx="32">
                  <c:v>2.3289274913815254</c:v>
                </c:pt>
                <c:pt idx="33">
                  <c:v>2.3373336203749195</c:v>
                </c:pt>
                <c:pt idx="34">
                  <c:v>2.3457397493683136</c:v>
                </c:pt>
                <c:pt idx="35">
                  <c:v>2.3541458783617077</c:v>
                </c:pt>
                <c:pt idx="36">
                  <c:v>2.3625520073551018</c:v>
                </c:pt>
                <c:pt idx="37">
                  <c:v>2.3709581363484959</c:v>
                </c:pt>
                <c:pt idx="38">
                  <c:v>2.3793642653418896</c:v>
                </c:pt>
                <c:pt idx="39">
                  <c:v>2.3877703943352837</c:v>
                </c:pt>
                <c:pt idx="40">
                  <c:v>2.3961765233286778</c:v>
                </c:pt>
                <c:pt idx="41">
                  <c:v>2.4045826523220719</c:v>
                </c:pt>
                <c:pt idx="42">
                  <c:v>2.412988781315466</c:v>
                </c:pt>
                <c:pt idx="43">
                  <c:v>2.4213949103088601</c:v>
                </c:pt>
                <c:pt idx="44">
                  <c:v>2.4298010393022538</c:v>
                </c:pt>
                <c:pt idx="45">
                  <c:v>2.4382071682956479</c:v>
                </c:pt>
                <c:pt idx="46">
                  <c:v>2.446613297289042</c:v>
                </c:pt>
                <c:pt idx="47">
                  <c:v>2.4550194262824361</c:v>
                </c:pt>
                <c:pt idx="48">
                  <c:v>2.4634255552758297</c:v>
                </c:pt>
                <c:pt idx="49">
                  <c:v>2.4718316842692238</c:v>
                </c:pt>
                <c:pt idx="50">
                  <c:v>2.4802378132626175</c:v>
                </c:pt>
                <c:pt idx="51">
                  <c:v>2.4886439422560116</c:v>
                </c:pt>
                <c:pt idx="52">
                  <c:v>2.4970500712494057</c:v>
                </c:pt>
                <c:pt idx="53">
                  <c:v>2.5054562002427998</c:v>
                </c:pt>
                <c:pt idx="54">
                  <c:v>2.5138623292361939</c:v>
                </c:pt>
                <c:pt idx="55">
                  <c:v>2.5222684582295876</c:v>
                </c:pt>
                <c:pt idx="56">
                  <c:v>2.5306745872229817</c:v>
                </c:pt>
                <c:pt idx="57">
                  <c:v>2.5390807162163753</c:v>
                </c:pt>
                <c:pt idx="58">
                  <c:v>2.5474868452097694</c:v>
                </c:pt>
                <c:pt idx="59">
                  <c:v>2.5558929742031635</c:v>
                </c:pt>
                <c:pt idx="60">
                  <c:v>2.5642991031965576</c:v>
                </c:pt>
                <c:pt idx="61">
                  <c:v>2.5727052321899517</c:v>
                </c:pt>
                <c:pt idx="62">
                  <c:v>2.5811113611833454</c:v>
                </c:pt>
                <c:pt idx="63">
                  <c:v>2.5895174901767395</c:v>
                </c:pt>
                <c:pt idx="64">
                  <c:v>2.5979236191701336</c:v>
                </c:pt>
                <c:pt idx="65">
                  <c:v>2.6063297481635277</c:v>
                </c:pt>
                <c:pt idx="66">
                  <c:v>2.6147358771569218</c:v>
                </c:pt>
                <c:pt idx="67">
                  <c:v>2.6231420061503159</c:v>
                </c:pt>
                <c:pt idx="68">
                  <c:v>2.63154813514371</c:v>
                </c:pt>
                <c:pt idx="69">
                  <c:v>2.6399542641371041</c:v>
                </c:pt>
                <c:pt idx="70">
                  <c:v>2.6483603931304973</c:v>
                </c:pt>
                <c:pt idx="71">
                  <c:v>2.6567665221238914</c:v>
                </c:pt>
                <c:pt idx="72">
                  <c:v>2.6651726511172855</c:v>
                </c:pt>
                <c:pt idx="73">
                  <c:v>2.6735787801106796</c:v>
                </c:pt>
                <c:pt idx="74">
                  <c:v>2.6819849091040737</c:v>
                </c:pt>
                <c:pt idx="75">
                  <c:v>2.6903910380974678</c:v>
                </c:pt>
                <c:pt idx="76">
                  <c:v>2.6987971670908619</c:v>
                </c:pt>
                <c:pt idx="77">
                  <c:v>2.707203296084256</c:v>
                </c:pt>
                <c:pt idx="78">
                  <c:v>2.7156094250776501</c:v>
                </c:pt>
                <c:pt idx="79">
                  <c:v>2.7240155540710438</c:v>
                </c:pt>
                <c:pt idx="80">
                  <c:v>2.7324216830644379</c:v>
                </c:pt>
                <c:pt idx="81">
                  <c:v>2.740827812057832</c:v>
                </c:pt>
                <c:pt idx="82">
                  <c:v>2.7492339410512261</c:v>
                </c:pt>
                <c:pt idx="83">
                  <c:v>2.7576400700446198</c:v>
                </c:pt>
                <c:pt idx="84">
                  <c:v>2.7660461990380139</c:v>
                </c:pt>
                <c:pt idx="85">
                  <c:v>2.774452328031408</c:v>
                </c:pt>
                <c:pt idx="86">
                  <c:v>2.7828584570248016</c:v>
                </c:pt>
                <c:pt idx="87">
                  <c:v>2.7912645860181957</c:v>
                </c:pt>
                <c:pt idx="88">
                  <c:v>2.7996707150115898</c:v>
                </c:pt>
                <c:pt idx="89">
                  <c:v>2.8080768440049839</c:v>
                </c:pt>
                <c:pt idx="90">
                  <c:v>2.816482972998378</c:v>
                </c:pt>
                <c:pt idx="91">
                  <c:v>2.8248891019917721</c:v>
                </c:pt>
                <c:pt idx="92">
                  <c:v>2.8332952309851662</c:v>
                </c:pt>
                <c:pt idx="93">
                  <c:v>2.8417013599785603</c:v>
                </c:pt>
                <c:pt idx="94">
                  <c:v>2.8501074889719535</c:v>
                </c:pt>
                <c:pt idx="95">
                  <c:v>2.8585136179653481</c:v>
                </c:pt>
                <c:pt idx="96">
                  <c:v>2.8669197469587417</c:v>
                </c:pt>
                <c:pt idx="97">
                  <c:v>2.8753258759521358</c:v>
                </c:pt>
                <c:pt idx="98">
                  <c:v>2.8837320049455299</c:v>
                </c:pt>
                <c:pt idx="99">
                  <c:v>2.892138133938924</c:v>
                </c:pt>
                <c:pt idx="100">
                  <c:v>2.9005442629323182</c:v>
                </c:pt>
                <c:pt idx="101">
                  <c:v>2.9089503919257123</c:v>
                </c:pt>
                <c:pt idx="102">
                  <c:v>2.9173565209191059</c:v>
                </c:pt>
                <c:pt idx="103">
                  <c:v>2.9257626499125</c:v>
                </c:pt>
                <c:pt idx="104">
                  <c:v>2.9341687789058941</c:v>
                </c:pt>
                <c:pt idx="105">
                  <c:v>2.9425749078992882</c:v>
                </c:pt>
                <c:pt idx="106">
                  <c:v>2.9509810368926823</c:v>
                </c:pt>
                <c:pt idx="107">
                  <c:v>2.959387165886076</c:v>
                </c:pt>
                <c:pt idx="108">
                  <c:v>2.9677932948794701</c:v>
                </c:pt>
                <c:pt idx="109">
                  <c:v>2.9761994238728637</c:v>
                </c:pt>
                <c:pt idx="110">
                  <c:v>2.9846055528662578</c:v>
                </c:pt>
                <c:pt idx="111">
                  <c:v>2.9930116818596519</c:v>
                </c:pt>
                <c:pt idx="112">
                  <c:v>3.001417810853046</c:v>
                </c:pt>
                <c:pt idx="113">
                  <c:v>3.0098239398464401</c:v>
                </c:pt>
                <c:pt idx="114">
                  <c:v>3.0182300688398342</c:v>
                </c:pt>
                <c:pt idx="115">
                  <c:v>3.0266361978332283</c:v>
                </c:pt>
                <c:pt idx="116">
                  <c:v>3.0350423268266224</c:v>
                </c:pt>
                <c:pt idx="117">
                  <c:v>3.0434484558200166</c:v>
                </c:pt>
                <c:pt idx="118">
                  <c:v>3.0518545848134102</c:v>
                </c:pt>
                <c:pt idx="119">
                  <c:v>3.0602607138068043</c:v>
                </c:pt>
                <c:pt idx="120">
                  <c:v>3.068666842800198</c:v>
                </c:pt>
                <c:pt idx="121">
                  <c:v>3.0770729717935921</c:v>
                </c:pt>
                <c:pt idx="122">
                  <c:v>3.0854791007869862</c:v>
                </c:pt>
                <c:pt idx="123">
                  <c:v>3.0938852297803803</c:v>
                </c:pt>
                <c:pt idx="124">
                  <c:v>3.1022913587737744</c:v>
                </c:pt>
                <c:pt idx="125">
                  <c:v>3.110697487767168</c:v>
                </c:pt>
                <c:pt idx="126">
                  <c:v>3.1191036167605621</c:v>
                </c:pt>
                <c:pt idx="127">
                  <c:v>3.1275097457539562</c:v>
                </c:pt>
                <c:pt idx="128">
                  <c:v>3.1359158747473503</c:v>
                </c:pt>
                <c:pt idx="129">
                  <c:v>3.1443220037407444</c:v>
                </c:pt>
                <c:pt idx="130">
                  <c:v>3.1527281327341385</c:v>
                </c:pt>
                <c:pt idx="131">
                  <c:v>3.1611342617275326</c:v>
                </c:pt>
                <c:pt idx="132">
                  <c:v>3.1695403907209267</c:v>
                </c:pt>
                <c:pt idx="133">
                  <c:v>3.17794651971432</c:v>
                </c:pt>
                <c:pt idx="134">
                  <c:v>3.186352648707715</c:v>
                </c:pt>
                <c:pt idx="135">
                  <c:v>3.1947587777011082</c:v>
                </c:pt>
                <c:pt idx="136">
                  <c:v>3.2031649066945023</c:v>
                </c:pt>
                <c:pt idx="137">
                  <c:v>3.2115710356878964</c:v>
                </c:pt>
                <c:pt idx="138">
                  <c:v>3.2199771646812905</c:v>
                </c:pt>
                <c:pt idx="139">
                  <c:v>3.2283832936746846</c:v>
                </c:pt>
                <c:pt idx="140">
                  <c:v>3.2367894226680787</c:v>
                </c:pt>
                <c:pt idx="141">
                  <c:v>3.2451955516614728</c:v>
                </c:pt>
                <c:pt idx="142">
                  <c:v>3.2536016806548664</c:v>
                </c:pt>
                <c:pt idx="143">
                  <c:v>3.2620078096482605</c:v>
                </c:pt>
                <c:pt idx="144">
                  <c:v>3.2704139386416542</c:v>
                </c:pt>
                <c:pt idx="145">
                  <c:v>3.2788200676350487</c:v>
                </c:pt>
                <c:pt idx="146">
                  <c:v>3.2872261966284424</c:v>
                </c:pt>
                <c:pt idx="147">
                  <c:v>3.2956323256218365</c:v>
                </c:pt>
                <c:pt idx="148">
                  <c:v>3.3040384546152306</c:v>
                </c:pt>
                <c:pt idx="149">
                  <c:v>3.3124445836086243</c:v>
                </c:pt>
                <c:pt idx="150">
                  <c:v>3.3208507126020184</c:v>
                </c:pt>
                <c:pt idx="151">
                  <c:v>3.3292568415954125</c:v>
                </c:pt>
                <c:pt idx="152">
                  <c:v>3.3376629705888066</c:v>
                </c:pt>
                <c:pt idx="153">
                  <c:v>3.3460690995822007</c:v>
                </c:pt>
                <c:pt idx="154">
                  <c:v>3.3544752285755948</c:v>
                </c:pt>
                <c:pt idx="155">
                  <c:v>3.3628813575689889</c:v>
                </c:pt>
                <c:pt idx="156">
                  <c:v>3.371287486562383</c:v>
                </c:pt>
                <c:pt idx="157">
                  <c:v>3.3796936155557771</c:v>
                </c:pt>
                <c:pt idx="158">
                  <c:v>3.3880997445491707</c:v>
                </c:pt>
                <c:pt idx="159">
                  <c:v>3.3965058735425644</c:v>
                </c:pt>
                <c:pt idx="160">
                  <c:v>3.4049120025359589</c:v>
                </c:pt>
                <c:pt idx="161">
                  <c:v>3.4133181315293526</c:v>
                </c:pt>
                <c:pt idx="162">
                  <c:v>3.4217242605227471</c:v>
                </c:pt>
                <c:pt idx="163">
                  <c:v>3.4301303895161408</c:v>
                </c:pt>
                <c:pt idx="164">
                  <c:v>3.4385365185095349</c:v>
                </c:pt>
                <c:pt idx="165">
                  <c:v>3.4469426475029286</c:v>
                </c:pt>
                <c:pt idx="166">
                  <c:v>3.4553487764963227</c:v>
                </c:pt>
                <c:pt idx="167">
                  <c:v>3.4637549054897168</c:v>
                </c:pt>
                <c:pt idx="168">
                  <c:v>3.4721610344831109</c:v>
                </c:pt>
                <c:pt idx="169">
                  <c:v>3.480567163476505</c:v>
                </c:pt>
                <c:pt idx="170">
                  <c:v>3.4889732924698986</c:v>
                </c:pt>
                <c:pt idx="171">
                  <c:v>3.4973794214632932</c:v>
                </c:pt>
                <c:pt idx="172">
                  <c:v>3.5057855504566864</c:v>
                </c:pt>
                <c:pt idx="173">
                  <c:v>3.5141916794500805</c:v>
                </c:pt>
                <c:pt idx="174">
                  <c:v>3.5225978084434746</c:v>
                </c:pt>
                <c:pt idx="175">
                  <c:v>3.5310039374368687</c:v>
                </c:pt>
                <c:pt idx="176">
                  <c:v>3.5394100664302628</c:v>
                </c:pt>
                <c:pt idx="177">
                  <c:v>3.5478161954236569</c:v>
                </c:pt>
                <c:pt idx="178">
                  <c:v>3.556222324417051</c:v>
                </c:pt>
                <c:pt idx="179">
                  <c:v>3.5646284534104451</c:v>
                </c:pt>
                <c:pt idx="180">
                  <c:v>3.5730345824038392</c:v>
                </c:pt>
                <c:pt idx="181">
                  <c:v>3.5814407113972329</c:v>
                </c:pt>
                <c:pt idx="182">
                  <c:v>3.589846840390627</c:v>
                </c:pt>
                <c:pt idx="183">
                  <c:v>3.5982529693840211</c:v>
                </c:pt>
                <c:pt idx="184">
                  <c:v>3.6066590983774152</c:v>
                </c:pt>
                <c:pt idx="185">
                  <c:v>3.6150652273708088</c:v>
                </c:pt>
                <c:pt idx="186">
                  <c:v>3.6234713563642034</c:v>
                </c:pt>
                <c:pt idx="187">
                  <c:v>3.631877485357597</c:v>
                </c:pt>
                <c:pt idx="188">
                  <c:v>3.6402836143509911</c:v>
                </c:pt>
                <c:pt idx="189">
                  <c:v>3.6486897433443848</c:v>
                </c:pt>
                <c:pt idx="190">
                  <c:v>3.6570958723377789</c:v>
                </c:pt>
                <c:pt idx="191">
                  <c:v>3.665502001331173</c:v>
                </c:pt>
                <c:pt idx="192">
                  <c:v>3.6739081303245671</c:v>
                </c:pt>
                <c:pt idx="193">
                  <c:v>3.6823142593179612</c:v>
                </c:pt>
                <c:pt idx="194">
                  <c:v>3.6907203883113553</c:v>
                </c:pt>
                <c:pt idx="195">
                  <c:v>3.6991265173047494</c:v>
                </c:pt>
                <c:pt idx="196">
                  <c:v>3.7075326462981426</c:v>
                </c:pt>
                <c:pt idx="197">
                  <c:v>3.7159387752915376</c:v>
                </c:pt>
                <c:pt idx="198">
                  <c:v>3.7243449042849308</c:v>
                </c:pt>
                <c:pt idx="199">
                  <c:v>3.7327510332783254</c:v>
                </c:pt>
                <c:pt idx="200">
                  <c:v>3.741157162271719</c:v>
                </c:pt>
                <c:pt idx="201">
                  <c:v>3.7495632912651131</c:v>
                </c:pt>
                <c:pt idx="202">
                  <c:v>3.7579694202585072</c:v>
                </c:pt>
                <c:pt idx="203">
                  <c:v>3.7663755492519013</c:v>
                </c:pt>
                <c:pt idx="204">
                  <c:v>3.7747816782452954</c:v>
                </c:pt>
                <c:pt idx="205">
                  <c:v>3.7831878072386891</c:v>
                </c:pt>
                <c:pt idx="206">
                  <c:v>3.7915939362320832</c:v>
                </c:pt>
                <c:pt idx="207">
                  <c:v>3.8000000652254773</c:v>
                </c:pt>
                <c:pt idx="208">
                  <c:v>3.8084061942188714</c:v>
                </c:pt>
                <c:pt idx="209">
                  <c:v>3.816812323212265</c:v>
                </c:pt>
                <c:pt idx="210">
                  <c:v>3.8252184522056596</c:v>
                </c:pt>
                <c:pt idx="211">
                  <c:v>3.8336245811990532</c:v>
                </c:pt>
                <c:pt idx="212">
                  <c:v>3.8420307101924478</c:v>
                </c:pt>
                <c:pt idx="213">
                  <c:v>3.850436839185841</c:v>
                </c:pt>
                <c:pt idx="214">
                  <c:v>3.8588429681792351</c:v>
                </c:pt>
                <c:pt idx="215">
                  <c:v>3.8672490971726292</c:v>
                </c:pt>
                <c:pt idx="216">
                  <c:v>3.8756552261660233</c:v>
                </c:pt>
                <c:pt idx="217">
                  <c:v>3.8840613551594174</c:v>
                </c:pt>
                <c:pt idx="218">
                  <c:v>3.8924674841528115</c:v>
                </c:pt>
                <c:pt idx="219">
                  <c:v>3.9008736131462056</c:v>
                </c:pt>
                <c:pt idx="220">
                  <c:v>3.9092797421395988</c:v>
                </c:pt>
                <c:pt idx="221">
                  <c:v>3.9176858711329934</c:v>
                </c:pt>
                <c:pt idx="222">
                  <c:v>3.926092000126387</c:v>
                </c:pt>
                <c:pt idx="223">
                  <c:v>3.9344981291197816</c:v>
                </c:pt>
                <c:pt idx="224">
                  <c:v>3.9429042581131752</c:v>
                </c:pt>
                <c:pt idx="225">
                  <c:v>3.9513103871065698</c:v>
                </c:pt>
                <c:pt idx="226">
                  <c:v>3.9597165160999634</c:v>
                </c:pt>
                <c:pt idx="227">
                  <c:v>3.9681226450933575</c:v>
                </c:pt>
                <c:pt idx="228">
                  <c:v>3.9765287740867512</c:v>
                </c:pt>
                <c:pt idx="229">
                  <c:v>3.9849349030801453</c:v>
                </c:pt>
                <c:pt idx="230">
                  <c:v>3.9933410320735394</c:v>
                </c:pt>
                <c:pt idx="231">
                  <c:v>4.001747161066934</c:v>
                </c:pt>
                <c:pt idx="232">
                  <c:v>4.0101532900603276</c:v>
                </c:pt>
                <c:pt idx="233">
                  <c:v>4.0185594190537213</c:v>
                </c:pt>
                <c:pt idx="234">
                  <c:v>4.0269655480471158</c:v>
                </c:pt>
                <c:pt idx="235">
                  <c:v>4.0353716770405095</c:v>
                </c:pt>
                <c:pt idx="236">
                  <c:v>4.043777806033904</c:v>
                </c:pt>
                <c:pt idx="237">
                  <c:v>4.0521839350272977</c:v>
                </c:pt>
                <c:pt idx="238">
                  <c:v>4.0605900640206913</c:v>
                </c:pt>
                <c:pt idx="239">
                  <c:v>4.0689961930140859</c:v>
                </c:pt>
                <c:pt idx="240">
                  <c:v>4.0774023220074795</c:v>
                </c:pt>
                <c:pt idx="241">
                  <c:v>4.0858084510008732</c:v>
                </c:pt>
                <c:pt idx="242">
                  <c:v>4.0942145799942677</c:v>
                </c:pt>
                <c:pt idx="243">
                  <c:v>4.1026207089876614</c:v>
                </c:pt>
                <c:pt idx="244">
                  <c:v>4.1110268379810551</c:v>
                </c:pt>
                <c:pt idx="245">
                  <c:v>4.1194329669744496</c:v>
                </c:pt>
                <c:pt idx="246">
                  <c:v>4.1278390959678433</c:v>
                </c:pt>
                <c:pt idx="247">
                  <c:v>4.1362452249612378</c:v>
                </c:pt>
                <c:pt idx="248">
                  <c:v>4.1446513539546315</c:v>
                </c:pt>
                <c:pt idx="249">
                  <c:v>4.153057482948026</c:v>
                </c:pt>
                <c:pt idx="250">
                  <c:v>4.1614636119414197</c:v>
                </c:pt>
                <c:pt idx="251">
                  <c:v>4.1698697409348133</c:v>
                </c:pt>
                <c:pt idx="252">
                  <c:v>4.1782758699282079</c:v>
                </c:pt>
                <c:pt idx="253">
                  <c:v>4.1866819989216015</c:v>
                </c:pt>
                <c:pt idx="254">
                  <c:v>4.1950881279149961</c:v>
                </c:pt>
                <c:pt idx="255">
                  <c:v>4.2034942569083888</c:v>
                </c:pt>
                <c:pt idx="256">
                  <c:v>4.2119003859017834</c:v>
                </c:pt>
                <c:pt idx="257">
                  <c:v>4.2203065148951771</c:v>
                </c:pt>
                <c:pt idx="258">
                  <c:v>4.2287126438885716</c:v>
                </c:pt>
                <c:pt idx="259">
                  <c:v>4.2371187728819697</c:v>
                </c:pt>
                <c:pt idx="260">
                  <c:v>4.2455249018753598</c:v>
                </c:pt>
                <c:pt idx="261">
                  <c:v>4.2539310308687535</c:v>
                </c:pt>
                <c:pt idx="262">
                  <c:v>4.262337159862148</c:v>
                </c:pt>
                <c:pt idx="263">
                  <c:v>4.2707432888555461</c:v>
                </c:pt>
                <c:pt idx="264">
                  <c:v>4.2791494178489362</c:v>
                </c:pt>
                <c:pt idx="265">
                  <c:v>4.2875555468423299</c:v>
                </c:pt>
                <c:pt idx="266">
                  <c:v>4.2959616758357244</c:v>
                </c:pt>
                <c:pt idx="267">
                  <c:v>4.3043678048291225</c:v>
                </c:pt>
                <c:pt idx="268">
                  <c:v>4.3127739338225117</c:v>
                </c:pt>
                <c:pt idx="269">
                  <c:v>4.3211800628159063</c:v>
                </c:pt>
                <c:pt idx="270">
                  <c:v>4.3295861918092999</c:v>
                </c:pt>
                <c:pt idx="271">
                  <c:v>4.337992320802698</c:v>
                </c:pt>
                <c:pt idx="272">
                  <c:v>4.3463984497960881</c:v>
                </c:pt>
                <c:pt idx="273">
                  <c:v>4.3548045787894818</c:v>
                </c:pt>
                <c:pt idx="274">
                  <c:v>4.3632107077828763</c:v>
                </c:pt>
                <c:pt idx="275">
                  <c:v>4.3716168367762744</c:v>
                </c:pt>
                <c:pt idx="276">
                  <c:v>4.3800229657696637</c:v>
                </c:pt>
                <c:pt idx="277">
                  <c:v>4.3884290947630582</c:v>
                </c:pt>
                <c:pt idx="278">
                  <c:v>4.3968352237564519</c:v>
                </c:pt>
                <c:pt idx="279">
                  <c:v>4.40524135274985</c:v>
                </c:pt>
                <c:pt idx="280">
                  <c:v>4.4136474817432401</c:v>
                </c:pt>
                <c:pt idx="281">
                  <c:v>4.4220536107366337</c:v>
                </c:pt>
                <c:pt idx="282">
                  <c:v>4.4304597397300327</c:v>
                </c:pt>
                <c:pt idx="283">
                  <c:v>4.4388658687234264</c:v>
                </c:pt>
                <c:pt idx="284">
                  <c:v>4.4472719977168209</c:v>
                </c:pt>
                <c:pt idx="285">
                  <c:v>4.4556781267102101</c:v>
                </c:pt>
                <c:pt idx="286">
                  <c:v>4.4640842557036091</c:v>
                </c:pt>
                <c:pt idx="287">
                  <c:v>4.4724903846970019</c:v>
                </c:pt>
                <c:pt idx="288">
                  <c:v>4.4808965136903955</c:v>
                </c:pt>
                <c:pt idx="289">
                  <c:v>4.4893026426837856</c:v>
                </c:pt>
                <c:pt idx="290">
                  <c:v>4.4977087716771837</c:v>
                </c:pt>
                <c:pt idx="291">
                  <c:v>4.5061149006705783</c:v>
                </c:pt>
                <c:pt idx="292">
                  <c:v>4.514521029663972</c:v>
                </c:pt>
                <c:pt idx="293">
                  <c:v>4.5229271586573621</c:v>
                </c:pt>
                <c:pt idx="294">
                  <c:v>4.5313332876507602</c:v>
                </c:pt>
                <c:pt idx="295">
                  <c:v>4.5397394166441547</c:v>
                </c:pt>
                <c:pt idx="296">
                  <c:v>4.5481455456375484</c:v>
                </c:pt>
                <c:pt idx="297">
                  <c:v>4.5565516746309385</c:v>
                </c:pt>
                <c:pt idx="298">
                  <c:v>4.5649578036243366</c:v>
                </c:pt>
                <c:pt idx="299">
                  <c:v>4.5733639326177311</c:v>
                </c:pt>
                <c:pt idx="300">
                  <c:v>4.5817700616111248</c:v>
                </c:pt>
                <c:pt idx="301">
                  <c:v>4.590176190604514</c:v>
                </c:pt>
                <c:pt idx="302">
                  <c:v>4.5985823195979121</c:v>
                </c:pt>
                <c:pt idx="303">
                  <c:v>4.6069884485913066</c:v>
                </c:pt>
                <c:pt idx="304">
                  <c:v>4.6153945775847003</c:v>
                </c:pt>
                <c:pt idx="305">
                  <c:v>4.6238007065780904</c:v>
                </c:pt>
                <c:pt idx="306">
                  <c:v>4.6322068355714885</c:v>
                </c:pt>
                <c:pt idx="307">
                  <c:v>4.640612964564883</c:v>
                </c:pt>
                <c:pt idx="308">
                  <c:v>4.6490190935582767</c:v>
                </c:pt>
                <c:pt idx="309">
                  <c:v>4.6574252225516704</c:v>
                </c:pt>
                <c:pt idx="310">
                  <c:v>4.665831351545064</c:v>
                </c:pt>
                <c:pt idx="311">
                  <c:v>4.6742374805384586</c:v>
                </c:pt>
                <c:pt idx="312">
                  <c:v>4.6826436095318522</c:v>
                </c:pt>
                <c:pt idx="313">
                  <c:v>4.6910497385252468</c:v>
                </c:pt>
                <c:pt idx="314">
                  <c:v>4.6994558675186404</c:v>
                </c:pt>
                <c:pt idx="315">
                  <c:v>4.707861996512035</c:v>
                </c:pt>
                <c:pt idx="316">
                  <c:v>4.7162681255054286</c:v>
                </c:pt>
                <c:pt idx="317">
                  <c:v>4.7246742544988232</c:v>
                </c:pt>
                <c:pt idx="318">
                  <c:v>4.7330803834922159</c:v>
                </c:pt>
                <c:pt idx="319">
                  <c:v>4.7414865124856105</c:v>
                </c:pt>
                <c:pt idx="320">
                  <c:v>4.7498926414790041</c:v>
                </c:pt>
                <c:pt idx="321">
                  <c:v>4.7582987704723987</c:v>
                </c:pt>
                <c:pt idx="322">
                  <c:v>4.7667048994657923</c:v>
                </c:pt>
                <c:pt idx="323">
                  <c:v>4.7751110284591869</c:v>
                </c:pt>
                <c:pt idx="324">
                  <c:v>4.7835171574525805</c:v>
                </c:pt>
                <c:pt idx="325">
                  <c:v>4.7919232864459751</c:v>
                </c:pt>
                <c:pt idx="326">
                  <c:v>4.8003294154393688</c:v>
                </c:pt>
                <c:pt idx="327">
                  <c:v>4.8087355444327624</c:v>
                </c:pt>
                <c:pt idx="328">
                  <c:v>4.817141673426157</c:v>
                </c:pt>
                <c:pt idx="329">
                  <c:v>4.8255478024195506</c:v>
                </c:pt>
                <c:pt idx="330">
                  <c:v>4.8339539314129452</c:v>
                </c:pt>
                <c:pt idx="331">
                  <c:v>4.8423600604063388</c:v>
                </c:pt>
                <c:pt idx="332">
                  <c:v>4.8507661893997334</c:v>
                </c:pt>
                <c:pt idx="333">
                  <c:v>4.8591723183931261</c:v>
                </c:pt>
                <c:pt idx="334">
                  <c:v>4.8675784473865216</c:v>
                </c:pt>
                <c:pt idx="335">
                  <c:v>4.8759845763799143</c:v>
                </c:pt>
                <c:pt idx="336">
                  <c:v>4.8843907053733089</c:v>
                </c:pt>
                <c:pt idx="337">
                  <c:v>4.8927968343667025</c:v>
                </c:pt>
                <c:pt idx="338">
                  <c:v>4.9012029633600962</c:v>
                </c:pt>
                <c:pt idx="339">
                  <c:v>4.9096090923534907</c:v>
                </c:pt>
                <c:pt idx="340">
                  <c:v>4.9180152213468844</c:v>
                </c:pt>
                <c:pt idx="341">
                  <c:v>4.9264213503402789</c:v>
                </c:pt>
                <c:pt idx="342">
                  <c:v>4.9348274793336726</c:v>
                </c:pt>
                <c:pt idx="343">
                  <c:v>4.9432336083270672</c:v>
                </c:pt>
                <c:pt idx="344">
                  <c:v>4.9516397373204608</c:v>
                </c:pt>
                <c:pt idx="345">
                  <c:v>4.9600458663138554</c:v>
                </c:pt>
                <c:pt idx="346">
                  <c:v>4.968451995307249</c:v>
                </c:pt>
                <c:pt idx="347">
                  <c:v>4.9768581243006436</c:v>
                </c:pt>
                <c:pt idx="348">
                  <c:v>4.9852642532940372</c:v>
                </c:pt>
                <c:pt idx="349">
                  <c:v>4.9936703822874318</c:v>
                </c:pt>
                <c:pt idx="350">
                  <c:v>5.0020765112808245</c:v>
                </c:pt>
                <c:pt idx="351">
                  <c:v>5.0104826402742182</c:v>
                </c:pt>
                <c:pt idx="352">
                  <c:v>5.0188887692676127</c:v>
                </c:pt>
                <c:pt idx="353">
                  <c:v>5.0272948982610073</c:v>
                </c:pt>
                <c:pt idx="354">
                  <c:v>5.0357010272544009</c:v>
                </c:pt>
                <c:pt idx="355">
                  <c:v>5.0441071562477946</c:v>
                </c:pt>
                <c:pt idx="356">
                  <c:v>5.0525132852411891</c:v>
                </c:pt>
                <c:pt idx="357">
                  <c:v>5.0609194142345837</c:v>
                </c:pt>
                <c:pt idx="358">
                  <c:v>5.0693255432279773</c:v>
                </c:pt>
                <c:pt idx="359">
                  <c:v>5.077731672221371</c:v>
                </c:pt>
                <c:pt idx="360">
                  <c:v>5.0861378012147647</c:v>
                </c:pt>
                <c:pt idx="361">
                  <c:v>5.0945439302081601</c:v>
                </c:pt>
                <c:pt idx="362">
                  <c:v>5.1029500592015538</c:v>
                </c:pt>
                <c:pt idx="363">
                  <c:v>5.1113561881949474</c:v>
                </c:pt>
                <c:pt idx="364">
                  <c:v>5.1197623171883402</c:v>
                </c:pt>
                <c:pt idx="365">
                  <c:v>5.1281684461817356</c:v>
                </c:pt>
                <c:pt idx="366">
                  <c:v>5.1365745751751302</c:v>
                </c:pt>
                <c:pt idx="367">
                  <c:v>5.1449807041685229</c:v>
                </c:pt>
                <c:pt idx="368">
                  <c:v>5.1533868331619166</c:v>
                </c:pt>
                <c:pt idx="369">
                  <c:v>5.1617929621553102</c:v>
                </c:pt>
                <c:pt idx="370">
                  <c:v>5.1701990911487057</c:v>
                </c:pt>
                <c:pt idx="371">
                  <c:v>5.1786052201420993</c:v>
                </c:pt>
                <c:pt idx="372">
                  <c:v>5.187011349135493</c:v>
                </c:pt>
                <c:pt idx="373">
                  <c:v>5.1954174781288867</c:v>
                </c:pt>
                <c:pt idx="374">
                  <c:v>5.2038236071222812</c:v>
                </c:pt>
                <c:pt idx="375">
                  <c:v>5.2122297361156757</c:v>
                </c:pt>
                <c:pt idx="376">
                  <c:v>5.2206358651090694</c:v>
                </c:pt>
                <c:pt idx="377">
                  <c:v>5.2290419941024631</c:v>
                </c:pt>
                <c:pt idx="378">
                  <c:v>5.2374481230958576</c:v>
                </c:pt>
                <c:pt idx="379">
                  <c:v>5.2458542520892522</c:v>
                </c:pt>
                <c:pt idx="380">
                  <c:v>5.2542603810826458</c:v>
                </c:pt>
                <c:pt idx="381">
                  <c:v>5.2626665100760386</c:v>
                </c:pt>
                <c:pt idx="382">
                  <c:v>5.2710726390694331</c:v>
                </c:pt>
                <c:pt idx="383">
                  <c:v>5.2794787680628268</c:v>
                </c:pt>
                <c:pt idx="384">
                  <c:v>5.2878848970562213</c:v>
                </c:pt>
                <c:pt idx="385">
                  <c:v>5.296291026049615</c:v>
                </c:pt>
                <c:pt idx="386">
                  <c:v>5.3046971550430095</c:v>
                </c:pt>
                <c:pt idx="387">
                  <c:v>5.3131032840364032</c:v>
                </c:pt>
                <c:pt idx="388">
                  <c:v>5.3215094130297977</c:v>
                </c:pt>
                <c:pt idx="389">
                  <c:v>5.3299155420231914</c:v>
                </c:pt>
                <c:pt idx="390">
                  <c:v>5.3383216710165851</c:v>
                </c:pt>
                <c:pt idx="391">
                  <c:v>5.3467278000099796</c:v>
                </c:pt>
                <c:pt idx="392">
                  <c:v>5.3551339290033741</c:v>
                </c:pt>
                <c:pt idx="393">
                  <c:v>5.3635400579967678</c:v>
                </c:pt>
                <c:pt idx="394">
                  <c:v>5.3719461869901615</c:v>
                </c:pt>
                <c:pt idx="395">
                  <c:v>5.380352315983556</c:v>
                </c:pt>
                <c:pt idx="396">
                  <c:v>5.3887584449769488</c:v>
                </c:pt>
                <c:pt idx="397">
                  <c:v>5.3971645739703442</c:v>
                </c:pt>
                <c:pt idx="398">
                  <c:v>5.405570702963737</c:v>
                </c:pt>
                <c:pt idx="399">
                  <c:v>5.4139768319571306</c:v>
                </c:pt>
                <c:pt idx="400">
                  <c:v>5.4223829609505252</c:v>
                </c:pt>
                <c:pt idx="401">
                  <c:v>5.4307890899439197</c:v>
                </c:pt>
                <c:pt idx="402">
                  <c:v>5.4391952189373134</c:v>
                </c:pt>
                <c:pt idx="403">
                  <c:v>5.447601347930707</c:v>
                </c:pt>
                <c:pt idx="404">
                  <c:v>5.4560074769241016</c:v>
                </c:pt>
                <c:pt idx="405">
                  <c:v>5.4644136059174961</c:v>
                </c:pt>
                <c:pt idx="406">
                  <c:v>5.4728197349108898</c:v>
                </c:pt>
                <c:pt idx="407">
                  <c:v>5.4812258639042835</c:v>
                </c:pt>
                <c:pt idx="408">
                  <c:v>5.489631992897678</c:v>
                </c:pt>
                <c:pt idx="409">
                  <c:v>5.4980381218910725</c:v>
                </c:pt>
                <c:pt idx="410">
                  <c:v>5.5064442508844662</c:v>
                </c:pt>
                <c:pt idx="411">
                  <c:v>5.5148503798778599</c:v>
                </c:pt>
                <c:pt idx="412">
                  <c:v>5.5232565088712526</c:v>
                </c:pt>
                <c:pt idx="413">
                  <c:v>5.5316626378646472</c:v>
                </c:pt>
                <c:pt idx="414">
                  <c:v>5.5400687668580426</c:v>
                </c:pt>
                <c:pt idx="415">
                  <c:v>5.5484748958514354</c:v>
                </c:pt>
                <c:pt idx="416">
                  <c:v>5.556881024844829</c:v>
                </c:pt>
                <c:pt idx="417">
                  <c:v>5.5652871538382236</c:v>
                </c:pt>
                <c:pt idx="418">
                  <c:v>5.5736932828316181</c:v>
                </c:pt>
                <c:pt idx="419">
                  <c:v>5.5820994118250118</c:v>
                </c:pt>
                <c:pt idx="420">
                  <c:v>5.5905055408184054</c:v>
                </c:pt>
                <c:pt idx="421">
                  <c:v>5.5989116698117991</c:v>
                </c:pt>
                <c:pt idx="422">
                  <c:v>5.6073177988051945</c:v>
                </c:pt>
                <c:pt idx="423">
                  <c:v>5.6157239277985882</c:v>
                </c:pt>
                <c:pt idx="424">
                  <c:v>5.6241300567919819</c:v>
                </c:pt>
                <c:pt idx="425">
                  <c:v>5.6325361857853755</c:v>
                </c:pt>
                <c:pt idx="426">
                  <c:v>5.6409423147787701</c:v>
                </c:pt>
                <c:pt idx="427">
                  <c:v>5.6493484437721646</c:v>
                </c:pt>
                <c:pt idx="428">
                  <c:v>5.6577545727655583</c:v>
                </c:pt>
                <c:pt idx="429">
                  <c:v>5.666160701758951</c:v>
                </c:pt>
                <c:pt idx="430">
                  <c:v>5.6745668307523456</c:v>
                </c:pt>
                <c:pt idx="431">
                  <c:v>5.6829729597457401</c:v>
                </c:pt>
                <c:pt idx="432">
                  <c:v>5.6913790887391338</c:v>
                </c:pt>
                <c:pt idx="433">
                  <c:v>5.6997852177325274</c:v>
                </c:pt>
                <c:pt idx="434">
                  <c:v>5.708191346725922</c:v>
                </c:pt>
                <c:pt idx="435">
                  <c:v>5.7165974757193156</c:v>
                </c:pt>
                <c:pt idx="436">
                  <c:v>5.7250036047127102</c:v>
                </c:pt>
                <c:pt idx="437">
                  <c:v>5.7334097337061039</c:v>
                </c:pt>
                <c:pt idx="438">
                  <c:v>5.7418158626994975</c:v>
                </c:pt>
                <c:pt idx="439">
                  <c:v>5.7502219916928921</c:v>
                </c:pt>
                <c:pt idx="440">
                  <c:v>5.7586281206862866</c:v>
                </c:pt>
                <c:pt idx="441">
                  <c:v>5.7670342496796803</c:v>
                </c:pt>
                <c:pt idx="442">
                  <c:v>5.7754403786730739</c:v>
                </c:pt>
                <c:pt idx="443">
                  <c:v>5.7838465076664685</c:v>
                </c:pt>
                <c:pt idx="444">
                  <c:v>5.792252636659863</c:v>
                </c:pt>
                <c:pt idx="445">
                  <c:v>5.8006587656532558</c:v>
                </c:pt>
                <c:pt idx="446">
                  <c:v>5.8090648946466494</c:v>
                </c:pt>
                <c:pt idx="447">
                  <c:v>5.817471023640044</c:v>
                </c:pt>
                <c:pt idx="448">
                  <c:v>5.8258771526334376</c:v>
                </c:pt>
                <c:pt idx="449">
                  <c:v>5.8342832816268322</c:v>
                </c:pt>
                <c:pt idx="450">
                  <c:v>5.8426894106202258</c:v>
                </c:pt>
              </c:numCache>
            </c:numRef>
          </c:xVal>
          <c:yVal>
            <c:numRef>
              <c:f>fit_2NN_HCP!$K$19:$K$469</c:f>
              <c:numCache>
                <c:formatCode>General</c:formatCode>
                <c:ptCount val="451"/>
                <c:pt idx="0">
                  <c:v>0.34640825971505329</c:v>
                </c:pt>
                <c:pt idx="1">
                  <c:v>0.14915010926752004</c:v>
                </c:pt>
                <c:pt idx="2">
                  <c:v>-3.8653758129566285E-2</c:v>
                </c:pt>
                <c:pt idx="3">
                  <c:v>-0.21738878934835171</c:v>
                </c:pt>
                <c:pt idx="4">
                  <c:v>-0.38742522214475006</c:v>
                </c:pt>
                <c:pt idx="5">
                  <c:v>-0.54911868233879702</c:v>
                </c:pt>
                <c:pt idx="6">
                  <c:v>-0.70281075747643396</c:v>
                </c:pt>
                <c:pt idx="7">
                  <c:v>-0.84882954790515264</c:v>
                </c:pt>
                <c:pt idx="8">
                  <c:v>-0.98749019615831823</c:v>
                </c:pt>
                <c:pt idx="9">
                  <c:v>-1.1190953955074052</c:v>
                </c:pt>
                <c:pt idx="10">
                  <c:v>-1.2439358785068633</c:v>
                </c:pt>
                <c:pt idx="11">
                  <c:v>-1.3622908863236738</c:v>
                </c:pt>
                <c:pt idx="12">
                  <c:v>-1.4744286196116878</c:v>
                </c:pt>
                <c:pt idx="13">
                  <c:v>-1.5806066716607763</c:v>
                </c:pt>
                <c:pt idx="14">
                  <c:v>-1.6810724445215448</c:v>
                </c:pt>
                <c:pt idx="15">
                  <c:v>-1.7760635487784966</c:v>
                </c:pt>
                <c:pt idx="16">
                  <c:v>-1.8658081876177435</c:v>
                </c:pt>
                <c:pt idx="17">
                  <c:v>-1.9505255258094674</c:v>
                </c:pt>
                <c:pt idx="18">
                  <c:v>-2.030426044200909</c:v>
                </c:pt>
                <c:pt idx="19">
                  <c:v>-2.1057118802916732</c:v>
                </c:pt>
                <c:pt idx="20">
                  <c:v>-2.176577155440619</c:v>
                </c:pt>
                <c:pt idx="21">
                  <c:v>-2.2432082892315552</c:v>
                </c:pt>
                <c:pt idx="22">
                  <c:v>-2.3057843015042256</c:v>
                </c:pt>
                <c:pt idx="23">
                  <c:v>-2.364477102536819</c:v>
                </c:pt>
                <c:pt idx="24">
                  <c:v>-2.4194517718468536</c:v>
                </c:pt>
                <c:pt idx="25">
                  <c:v>-2.4708668260589883</c:v>
                </c:pt>
                <c:pt idx="26">
                  <c:v>-2.5188744762702844</c:v>
                </c:pt>
                <c:pt idx="27">
                  <c:v>-2.5636208753264862</c:v>
                </c:pt>
                <c:pt idx="28">
                  <c:v>-2.605246355406476</c:v>
                </c:pt>
                <c:pt idx="29">
                  <c:v>-2.6438856562962885</c:v>
                </c:pt>
                <c:pt idx="30">
                  <c:v>-2.6796681447189803</c:v>
                </c:pt>
                <c:pt idx="31">
                  <c:v>-2.7127180250721628</c:v>
                </c:pt>
                <c:pt idx="32">
                  <c:v>-2.7431545419110295</c:v>
                </c:pt>
                <c:pt idx="33">
                  <c:v>-2.7710921745014172</c:v>
                </c:pt>
                <c:pt idx="34">
                  <c:v>-2.7966408237544824</c:v>
                </c:pt>
                <c:pt idx="35">
                  <c:v>-2.8199059918424103</c:v>
                </c:pt>
                <c:pt idx="36">
                  <c:v>-2.8409889547825928</c:v>
                </c:pt>
                <c:pt idx="37">
                  <c:v>-2.8599869282664465</c:v>
                </c:pt>
                <c:pt idx="38">
                  <c:v>-2.8769932269980867</c:v>
                </c:pt>
                <c:pt idx="39">
                  <c:v>-2.8920974177976175</c:v>
                </c:pt>
                <c:pt idx="40">
                  <c:v>-2.9053854667137493</c:v>
                </c:pt>
                <c:pt idx="41">
                  <c:v>-2.9169398803807622</c:v>
                </c:pt>
                <c:pt idx="42">
                  <c:v>-2.9268398418456218</c:v>
                </c:pt>
                <c:pt idx="43">
                  <c:v>-2.9351613410820763</c:v>
                </c:pt>
                <c:pt idx="44">
                  <c:v>-2.9419773004000875</c:v>
                </c:pt>
                <c:pt idx="45">
                  <c:v>-2.9473576949506759</c:v>
                </c:pt>
                <c:pt idx="46">
                  <c:v>-2.9513696685184154</c:v>
                </c:pt>
                <c:pt idx="47">
                  <c:v>-2.9540776447862371</c:v>
                </c:pt>
                <c:pt idx="48">
                  <c:v>-2.9555434342498987</c:v>
                </c:pt>
                <c:pt idx="49">
                  <c:v>-2.9558263369525437</c:v>
                </c:pt>
                <c:pt idx="50">
                  <c:v>-2.9549832412030237</c:v>
                </c:pt>
                <c:pt idx="51">
                  <c:v>-2.9530687184352442</c:v>
                </c:pt>
                <c:pt idx="52">
                  <c:v>-2.9501351143596013</c:v>
                </c:pt>
                <c:pt idx="53">
                  <c:v>-2.9462326365516338</c:v>
                </c:pt>
                <c:pt idx="54">
                  <c:v>-2.9414094386173062</c:v>
                </c:pt>
                <c:pt idx="55">
                  <c:v>-2.9357117010688873</c:v>
                </c:pt>
                <c:pt idx="56">
                  <c:v>-2.9291837090400703</c:v>
                </c:pt>
                <c:pt idx="57">
                  <c:v>-2.9218679269639956</c:v>
                </c:pt>
                <c:pt idx="58">
                  <c:v>-2.9138050703329217</c:v>
                </c:pt>
                <c:pt idx="59">
                  <c:v>-2.9050341746536659</c:v>
                </c:pt>
                <c:pt idx="60">
                  <c:v>-2.8955926617084384</c:v>
                </c:pt>
                <c:pt idx="61">
                  <c:v>-2.885516403226398</c:v>
                </c:pt>
                <c:pt idx="62">
                  <c:v>-2.8748397820671356</c:v>
                </c:pt>
                <c:pt idx="63">
                  <c:v>-2.8635957510132881</c:v>
                </c:pt>
                <c:pt idx="64">
                  <c:v>-2.8518158892657244</c:v>
                </c:pt>
                <c:pt idx="65">
                  <c:v>-2.8395304567310387</c:v>
                </c:pt>
                <c:pt idx="66">
                  <c:v>-2.8267684461875904</c:v>
                </c:pt>
                <c:pt idx="67">
                  <c:v>-2.8135576334129428</c:v>
                </c:pt>
                <c:pt idx="68">
                  <c:v>-2.7999246253523169</c:v>
                </c:pt>
                <c:pt idx="69">
                  <c:v>-2.7858949064045428</c:v>
                </c:pt>
                <c:pt idx="70">
                  <c:v>-2.7714928828990102</c:v>
                </c:pt>
                <c:pt idx="71">
                  <c:v>-2.7567419258342305</c:v>
                </c:pt>
                <c:pt idx="72">
                  <c:v>-2.7416644119458766</c:v>
                </c:pt>
                <c:pt idx="73">
                  <c:v>-2.726281763169478</c:v>
                </c:pt>
                <c:pt idx="74">
                  <c:v>-2.7106144845604407</c:v>
                </c:pt>
                <c:pt idx="75">
                  <c:v>-2.6946822007315676</c:v>
                </c:pt>
                <c:pt idx="76">
                  <c:v>-2.6785036908659383</c:v>
                </c:pt>
                <c:pt idx="77">
                  <c:v>-2.662096922360722</c:v>
                </c:pt>
                <c:pt idx="78">
                  <c:v>-2.6454790831553221</c:v>
                </c:pt>
                <c:pt idx="79">
                  <c:v>-2.628666612795179</c:v>
                </c:pt>
                <c:pt idx="80">
                  <c:v>-2.611675232280553</c:v>
                </c:pt>
                <c:pt idx="81">
                  <c:v>-2.5945199727476496</c:v>
                </c:pt>
                <c:pt idx="82">
                  <c:v>-2.5772152030276492</c:v>
                </c:pt>
                <c:pt idx="83">
                  <c:v>-2.5597746561273724</c:v>
                </c:pt>
                <c:pt idx="84">
                  <c:v>-2.5422114546736405</c:v>
                </c:pt>
                <c:pt idx="85">
                  <c:v>-2.5245381353617433</c:v>
                </c:pt>
                <c:pt idx="86">
                  <c:v>-2.5067666724468154</c:v>
                </c:pt>
                <c:pt idx="87">
                  <c:v>-2.4889085003154641</c:v>
                </c:pt>
                <c:pt idx="88">
                  <c:v>-2.4709745351734709</c:v>
                </c:pt>
                <c:pt idx="89">
                  <c:v>-2.4529751958840578</c:v>
                </c:pt>
                <c:pt idx="90">
                  <c:v>-2.4349204239897904</c:v>
                </c:pt>
                <c:pt idx="91">
                  <c:v>-2.4168197029499701</c:v>
                </c:pt>
                <c:pt idx="92">
                  <c:v>-2.3986820766240733</c:v>
                </c:pt>
                <c:pt idx="93">
                  <c:v>-2.3805161670306241</c:v>
                </c:pt>
                <c:pt idx="94">
                  <c:v>-2.3623301914097525</c:v>
                </c:pt>
                <c:pt idx="95">
                  <c:v>-2.3441319786165513</c:v>
                </c:pt>
                <c:pt idx="96">
                  <c:v>-2.3259289848713482</c:v>
                </c:pt>
                <c:pt idx="97">
                  <c:v>-2.3077283088919049</c:v>
                </c:pt>
                <c:pt idx="98">
                  <c:v>-2.2895367064316803</c:v>
                </c:pt>
                <c:pt idx="99">
                  <c:v>-2.2713606042472705</c:v>
                </c:pt>
                <c:pt idx="100">
                  <c:v>-2.2532061135172805</c:v>
                </c:pt>
                <c:pt idx="101">
                  <c:v>-2.2350790427340086</c:v>
                </c:pt>
                <c:pt idx="102">
                  <c:v>-2.2169849100884909</c:v>
                </c:pt>
                <c:pt idx="103">
                  <c:v>-2.1989289553686282</c:v>
                </c:pt>
                <c:pt idx="104">
                  <c:v>-2.1809161513894098</c:v>
                </c:pt>
                <c:pt idx="105">
                  <c:v>-2.1629512149734271</c:v>
                </c:pt>
                <c:pt idx="106">
                  <c:v>-2.1450386174992411</c:v>
                </c:pt>
                <c:pt idx="107">
                  <c:v>-2.1271825950344163</c:v>
                </c:pt>
                <c:pt idx="108">
                  <c:v>-2.109387158069425</c:v>
                </c:pt>
                <c:pt idx="109">
                  <c:v>-2.0916561008679837</c:v>
                </c:pt>
                <c:pt idx="110">
                  <c:v>-2.0739930104487541</c:v>
                </c:pt>
                <c:pt idx="111">
                  <c:v>-2.0564012752127936</c:v>
                </c:pt>
                <c:pt idx="112">
                  <c:v>-2.0388840932305645</c:v>
                </c:pt>
                <c:pt idx="113">
                  <c:v>-2.0214444802017613</c:v>
                </c:pt>
                <c:pt idx="114">
                  <c:v>-2.0040852771007267</c:v>
                </c:pt>
                <c:pt idx="115">
                  <c:v>-1.9868091575197124</c:v>
                </c:pt>
                <c:pt idx="116">
                  <c:v>-1.9696186347217564</c:v>
                </c:pt>
                <c:pt idx="117">
                  <c:v>-1.9525160684145157</c:v>
                </c:pt>
                <c:pt idx="118">
                  <c:v>-1.9355036712559264</c:v>
                </c:pt>
                <c:pt idx="119">
                  <c:v>-1.9185835151021546</c:v>
                </c:pt>
                <c:pt idx="120">
                  <c:v>-1.9017575370078961</c:v>
                </c:pt>
                <c:pt idx="121">
                  <c:v>-1.8850275449886715</c:v>
                </c:pt>
                <c:pt idx="122">
                  <c:v>-1.8683952235544241</c:v>
                </c:pt>
                <c:pt idx="123">
                  <c:v>-1.8518621390233236</c:v>
                </c:pt>
                <c:pt idx="124">
                  <c:v>-1.8354297446243679</c:v>
                </c:pt>
                <c:pt idx="125">
                  <c:v>-1.8190993853970197</c:v>
                </c:pt>
                <c:pt idx="126">
                  <c:v>-1.8028723028958014</c:v>
                </c:pt>
                <c:pt idx="127">
                  <c:v>-1.7867496397074702</c:v>
                </c:pt>
                <c:pt idx="128">
                  <c:v>-1.7707324437880771</c:v>
                </c:pt>
                <c:pt idx="129">
                  <c:v>-1.754821672626963</c:v>
                </c:pt>
                <c:pt idx="130">
                  <c:v>-1.7390181972444336</c:v>
                </c:pt>
                <c:pt idx="131">
                  <c:v>-1.7233228060296282</c:v>
                </c:pt>
                <c:pt idx="132">
                  <c:v>-1.7077362084248122</c:v>
                </c:pt>
                <c:pt idx="133">
                  <c:v>-1.6922590384621059</c:v>
                </c:pt>
                <c:pt idx="134">
                  <c:v>-1.6768918581584062</c:v>
                </c:pt>
                <c:pt idx="135">
                  <c:v>-1.6616351607740756</c:v>
                </c:pt>
                <c:pt idx="136">
                  <c:v>-1.6464893739406687</c:v>
                </c:pt>
                <c:pt idx="137">
                  <c:v>-1.6314548626628937</c:v>
                </c:pt>
                <c:pt idx="138">
                  <c:v>-1.616531932199661</c:v>
                </c:pt>
                <c:pt idx="139">
                  <c:v>-1.6017208308289974</c:v>
                </c:pt>
                <c:pt idx="140">
                  <c:v>-1.5870217525013495</c:v>
                </c:pt>
                <c:pt idx="141">
                  <c:v>-1.5724348393856533</c:v>
                </c:pt>
                <c:pt idx="142">
                  <c:v>-1.5579601843123723</c:v>
                </c:pt>
                <c:pt idx="143">
                  <c:v>-1.5435978331175313</c:v>
                </c:pt>
                <c:pt idx="144">
                  <c:v>-1.529347786891643</c:v>
                </c:pt>
                <c:pt idx="145">
                  <c:v>-1.5152100041372321</c:v>
                </c:pt>
                <c:pt idx="146">
                  <c:v>-1.501184402838573</c:v>
                </c:pt>
                <c:pt idx="147">
                  <c:v>-1.4872708624470454</c:v>
                </c:pt>
                <c:pt idx="148">
                  <c:v>-1.4734692257854578</c:v>
                </c:pt>
                <c:pt idx="149">
                  <c:v>-1.4597793008744933</c:v>
                </c:pt>
                <c:pt idx="150">
                  <c:v>-1.446200862684347</c:v>
                </c:pt>
                <c:pt idx="151">
                  <c:v>-1.4327336548144947</c:v>
                </c:pt>
                <c:pt idx="152">
                  <c:v>-1.4193773911044134</c:v>
                </c:pt>
                <c:pt idx="153">
                  <c:v>-1.4061317571779672</c:v>
                </c:pt>
                <c:pt idx="154">
                  <c:v>-1.3929964119240763</c:v>
                </c:pt>
                <c:pt idx="155">
                  <c:v>-1.3799709889161649</c:v>
                </c:pt>
                <c:pt idx="156">
                  <c:v>-1.3670550977728104</c:v>
                </c:pt>
                <c:pt idx="157">
                  <c:v>-1.3542483254618989</c:v>
                </c:pt>
                <c:pt idx="158">
                  <c:v>-1.3415502375505186</c:v>
                </c:pt>
                <c:pt idx="159">
                  <c:v>-1.3289603794027343</c:v>
                </c:pt>
                <c:pt idx="160">
                  <c:v>-1.3164782773272863</c:v>
                </c:pt>
                <c:pt idx="161">
                  <c:v>-1.3041034396772138</c:v>
                </c:pt>
                <c:pt idx="162">
                  <c:v>-1.2918353579032653</c:v>
                </c:pt>
                <c:pt idx="163">
                  <c:v>-1.2796735075629648</c:v>
                </c:pt>
                <c:pt idx="164">
                  <c:v>-1.2676173492870455</c:v>
                </c:pt>
                <c:pt idx="165">
                  <c:v>-1.2556663297049739</c:v>
                </c:pt>
                <c:pt idx="166">
                  <c:v>-1.2438198823311557</c:v>
                </c:pt>
                <c:pt idx="167">
                  <c:v>-1.2320774284134017</c:v>
                </c:pt>
                <c:pt idx="168">
                  <c:v>-1.2204383777451309</c:v>
                </c:pt>
                <c:pt idx="169">
                  <c:v>-1.208902129442768</c:v>
                </c:pt>
                <c:pt idx="170">
                  <c:v>-1.1974680726897033</c:v>
                </c:pt>
                <c:pt idx="171">
                  <c:v>-1.1861355874481461</c:v>
                </c:pt>
                <c:pt idx="172">
                  <c:v>-1.1749040451401611</c:v>
                </c:pt>
                <c:pt idx="173">
                  <c:v>-1.1637728092990831</c:v>
                </c:pt>
                <c:pt idx="174">
                  <c:v>-1.1527412361925289</c:v>
                </c:pt>
                <c:pt idx="175">
                  <c:v>-1.1418086754181089</c:v>
                </c:pt>
                <c:pt idx="176">
                  <c:v>-1.1309744704729363</c:v>
                </c:pt>
                <c:pt idx="177">
                  <c:v>-1.1202379592979883</c:v>
                </c:pt>
                <c:pt idx="178">
                  <c:v>-1.1095984747983056</c:v>
                </c:pt>
                <c:pt idx="179">
                  <c:v>-1.0990553453400211</c:v>
                </c:pt>
                <c:pt idx="180">
                  <c:v>-1.0886078952251224</c:v>
                </c:pt>
                <c:pt idx="181">
                  <c:v>-1.0782554451448543</c:v>
                </c:pt>
                <c:pt idx="182">
                  <c:v>-1.0679973126126168</c:v>
                </c:pt>
                <c:pt idx="183">
                  <c:v>-1.0578328123771765</c:v>
                </c:pt>
                <c:pt idx="184">
                  <c:v>-1.0477612568169881</c:v>
                </c:pt>
                <c:pt idx="185">
                  <c:v>-1.0377819563163875</c:v>
                </c:pt>
                <c:pt idx="186">
                  <c:v>-1.0278942196243779</c:v>
                </c:pt>
                <c:pt idx="187">
                  <c:v>-1.0180973541967304</c:v>
                </c:pt>
                <c:pt idx="188">
                  <c:v>-1.0083906665220457</c:v>
                </c:pt>
                <c:pt idx="189">
                  <c:v>-0.99877346243245702</c:v>
                </c:pt>
                <c:pt idx="190">
                  <c:v>-0.9892450473995682</c:v>
                </c:pt>
                <c:pt idx="191">
                  <c:v>-0.97980472681624853</c:v>
                </c:pt>
                <c:pt idx="192">
                  <c:v>-0.9704518062648444</c:v>
                </c:pt>
                <c:pt idx="193">
                  <c:v>-0.96118559177236518</c:v>
                </c:pt>
                <c:pt idx="194">
                  <c:v>-0.95200539005317697</c:v>
                </c:pt>
                <c:pt idx="195">
                  <c:v>-0.94291050873971172</c:v>
                </c:pt>
                <c:pt idx="196">
                  <c:v>-0.9339002566016803</c:v>
                </c:pt>
                <c:pt idx="197">
                  <c:v>-0.9249739437542609</c:v>
                </c:pt>
                <c:pt idx="198">
                  <c:v>-0.91613088185572489</c:v>
                </c:pt>
                <c:pt idx="199">
                  <c:v>-0.90737038429490924</c:v>
                </c:pt>
                <c:pt idx="200">
                  <c:v>-0.89869176636899029</c:v>
                </c:pt>
                <c:pt idx="201">
                  <c:v>-0.89009434545192001</c:v>
                </c:pt>
                <c:pt idx="202">
                  <c:v>-0.8815774411539461</c:v>
                </c:pt>
                <c:pt idx="203">
                  <c:v>-0.87314037547255663</c:v>
                </c:pt>
                <c:pt idx="204">
                  <c:v>-0.86478247293522548</c:v>
                </c:pt>
                <c:pt idx="205">
                  <c:v>-0.85650306073428917</c:v>
                </c:pt>
                <c:pt idx="206">
                  <c:v>-0.84830146885428503</c:v>
                </c:pt>
                <c:pt idx="207">
                  <c:v>-0.84017703019207224</c:v>
                </c:pt>
                <c:pt idx="208">
                  <c:v>-0.83212908067002667</c:v>
                </c:pt>
                <c:pt idx="209">
                  <c:v>-0.82415695934261179</c:v>
                </c:pt>
                <c:pt idx="210">
                  <c:v>-0.81626000849659552</c:v>
                </c:pt>
                <c:pt idx="211">
                  <c:v>-0.80843757374519509</c:v>
                </c:pt>
                <c:pt idx="212">
                  <c:v>-0.80068900411638255</c:v>
                </c:pt>
                <c:pt idx="213">
                  <c:v>-0.79301365213563191</c:v>
                </c:pt>
                <c:pt idx="214">
                  <c:v>-0.78541087390331166</c:v>
                </c:pt>
                <c:pt idx="215">
                  <c:v>-0.77788002916697896</c:v>
                </c:pt>
                <c:pt idx="216">
                  <c:v>-0.7704204813887755</c:v>
                </c:pt>
                <c:pt idx="217">
                  <c:v>-0.76303159780814467</c:v>
                </c:pt>
                <c:pt idx="218">
                  <c:v>-0.75571274950007028</c:v>
                </c:pt>
                <c:pt idx="219">
                  <c:v>-0.74846331142903089</c:v>
                </c:pt>
                <c:pt idx="220">
                  <c:v>-0.74128266249885366</c:v>
                </c:pt>
                <c:pt idx="221">
                  <c:v>-0.7341701855986501</c:v>
                </c:pt>
                <c:pt idx="222">
                  <c:v>-0.72712526764500784</c:v>
                </c:pt>
                <c:pt idx="223">
                  <c:v>-0.72014729962058988</c:v>
                </c:pt>
                <c:pt idx="224">
                  <c:v>-0.71323567660932297</c:v>
                </c:pt>
                <c:pt idx="225">
                  <c:v>-0.70638979782829836</c:v>
                </c:pt>
                <c:pt idx="226">
                  <c:v>-0.69960906665656253</c:v>
                </c:pt>
                <c:pt idx="227">
                  <c:v>-0.69289289066090498</c:v>
                </c:pt>
                <c:pt idx="228">
                  <c:v>-0.68624068161880769</c:v>
                </c:pt>
                <c:pt idx="229">
                  <c:v>-0.67965185553866425</c:v>
                </c:pt>
                <c:pt idx="230">
                  <c:v>-0.67312583267740167</c:v>
                </c:pt>
                <c:pt idx="231">
                  <c:v>-0.6666620375556237</c:v>
                </c:pt>
                <c:pt idx="232">
                  <c:v>-0.66025989897038673</c:v>
                </c:pt>
                <c:pt idx="233">
                  <c:v>-0.65391885000571792</c:v>
                </c:pt>
                <c:pt idx="234">
                  <c:v>-0.64763832804098609</c:v>
                </c:pt>
                <c:pt idx="235">
                  <c:v>-0.64141777475721884</c:v>
                </c:pt>
                <c:pt idx="236">
                  <c:v>-0.63525663614146555</c:v>
                </c:pt>
                <c:pt idx="237">
                  <c:v>-0.62915436248930334</c:v>
                </c:pt>
                <c:pt idx="238">
                  <c:v>-0.62311040840556609</c:v>
                </c:pt>
                <c:pt idx="239">
                  <c:v>-0.61712423280339035</c:v>
                </c:pt>
                <c:pt idx="240">
                  <c:v>-0.61119529890165769</c:v>
                </c:pt>
                <c:pt idx="241">
                  <c:v>-0.60532307422090748</c:v>
                </c:pt>
                <c:pt idx="242">
                  <c:v>-0.59950703057780086</c:v>
                </c:pt>
                <c:pt idx="243">
                  <c:v>-0.59374664407821176</c:v>
                </c:pt>
                <c:pt idx="244">
                  <c:v>-0.58804139510899966</c:v>
                </c:pt>
                <c:pt idx="245">
                  <c:v>-0.58239076832854675</c:v>
                </c:pt>
                <c:pt idx="246">
                  <c:v>-0.57679425265611783</c:v>
                </c:pt>
                <c:pt idx="247">
                  <c:v>-0.57125134126009547</c:v>
                </c:pt>
                <c:pt idx="248">
                  <c:v>-0.56576153154516617</c:v>
                </c:pt>
                <c:pt idx="249">
                  <c:v>-0.56032432513849484</c:v>
                </c:pt>
                <c:pt idx="250">
                  <c:v>-0.55493922787495942</c:v>
                </c:pt>
                <c:pt idx="251">
                  <c:v>-0.54960574978148002</c:v>
                </c:pt>
                <c:pt idx="252">
                  <c:v>-0.54432340506050725</c:v>
                </c:pt>
                <c:pt idx="253">
                  <c:v>-0.53909171207270801</c:v>
                </c:pt>
                <c:pt idx="254">
                  <c:v>-0.53391019331889567</c:v>
                </c:pt>
                <c:pt idx="255">
                  <c:v>-0.52877837542125106</c:v>
                </c:pt>
                <c:pt idx="256">
                  <c:v>-0.52369578910386994</c:v>
                </c:pt>
                <c:pt idx="257">
                  <c:v>-0.51866196917268914</c:v>
                </c:pt>
                <c:pt idx="258">
                  <c:v>-0.51367645449481159</c:v>
                </c:pt>
                <c:pt idx="259">
                  <c:v>-0.50873878797728289</c:v>
                </c:pt>
                <c:pt idx="260">
                  <c:v>-0.50384851654535479</c:v>
                </c:pt>
                <c:pt idx="261">
                  <c:v>-0.49900519112023473</c:v>
                </c:pt>
                <c:pt idx="262">
                  <c:v>-0.49420836659642065</c:v>
                </c:pt>
                <c:pt idx="263">
                  <c:v>-0.48945760181858461</c:v>
                </c:pt>
                <c:pt idx="264">
                  <c:v>-0.48475245955808083</c:v>
                </c:pt>
                <c:pt idx="265">
                  <c:v>-0.48009250648905788</c:v>
                </c:pt>
                <c:pt idx="266">
                  <c:v>-0.47547731316427516</c:v>
                </c:pt>
                <c:pt idx="267">
                  <c:v>-0.47090645399057235</c:v>
                </c:pt>
                <c:pt idx="268">
                  <c:v>-0.46637950720407412</c:v>
                </c:pt>
                <c:pt idx="269">
                  <c:v>-0.46189605484509688</c:v>
                </c:pt>
                <c:pt idx="270">
                  <c:v>-0.45745568273285908</c:v>
                </c:pt>
                <c:pt idx="271">
                  <c:v>-0.45305798043993145</c:v>
                </c:pt>
                <c:pt idx="272">
                  <c:v>-0.44870254126651571</c:v>
                </c:pt>
                <c:pt idx="273">
                  <c:v>-0.44438896221451091</c:v>
                </c:pt>
                <c:pt idx="274">
                  <c:v>-0.44011684396145345</c:v>
                </c:pt>
                <c:pt idx="275">
                  <c:v>-0.43588579083428824</c:v>
                </c:pt>
                <c:pt idx="276">
                  <c:v>-0.43169541078303236</c:v>
                </c:pt>
                <c:pt idx="277">
                  <c:v>-0.42754531535429424</c:v>
                </c:pt>
                <c:pt idx="278">
                  <c:v>-0.42343511966474695</c:v>
                </c:pt>
                <c:pt idx="279">
                  <c:v>-0.41936444237447901</c:v>
                </c:pt>
                <c:pt idx="280">
                  <c:v>-0.41533290566030978</c:v>
                </c:pt>
                <c:pt idx="281">
                  <c:v>-0.41134013518901985</c:v>
                </c:pt>
                <c:pt idx="282">
                  <c:v>-0.40738576009057681</c:v>
                </c:pt>
                <c:pt idx="283">
                  <c:v>-0.40346941293131894</c:v>
                </c:pt>
                <c:pt idx="284">
                  <c:v>-0.39959072968710979</c:v>
                </c:pt>
                <c:pt idx="285">
                  <c:v>-0.39574934971651243</c:v>
                </c:pt>
                <c:pt idx="286">
                  <c:v>-0.39194491573394674</c:v>
                </c:pt>
                <c:pt idx="287">
                  <c:v>-0.38817707378289495</c:v>
                </c:pt>
                <c:pt idx="288">
                  <c:v>-0.38444547320909001</c:v>
                </c:pt>
                <c:pt idx="289">
                  <c:v>-0.38074976663377835</c:v>
                </c:pt>
                <c:pt idx="290">
                  <c:v>-0.37708960992699447</c:v>
                </c:pt>
                <c:pt idx="291">
                  <c:v>-0.37346466218092234</c:v>
                </c:pt>
                <c:pt idx="292">
                  <c:v>-0.36987458568327808</c:v>
                </c:pt>
                <c:pt idx="293">
                  <c:v>-0.36631904589078734</c:v>
                </c:pt>
                <c:pt idx="294">
                  <c:v>-0.36279771140271905</c:v>
                </c:pt>
                <c:pt idx="295">
                  <c:v>-0.35931025393452165</c:v>
                </c:pt>
                <c:pt idx="296">
                  <c:v>-0.35585634829151969</c:v>
                </c:pt>
                <c:pt idx="297">
                  <c:v>-0.35243567234272039</c:v>
                </c:pt>
                <c:pt idx="298">
                  <c:v>-0.34904790699470911</c:v>
                </c:pt>
                <c:pt idx="299">
                  <c:v>-0.3456927361656667</c:v>
                </c:pt>
                <c:pt idx="300">
                  <c:v>-0.34236984675946763</c:v>
                </c:pt>
                <c:pt idx="301">
                  <c:v>-0.33907892863991485</c:v>
                </c:pt>
                <c:pt idx="302">
                  <c:v>-0.33581967460507323</c:v>
                </c:pt>
                <c:pt idx="303">
                  <c:v>-0.33259178036175446</c:v>
                </c:pt>
                <c:pt idx="304">
                  <c:v>-0.32939494450009171</c:v>
                </c:pt>
                <c:pt idx="305">
                  <c:v>-0.32622886846826893</c:v>
                </c:pt>
                <c:pt idx="306">
                  <c:v>-0.3230932565473697</c:v>
                </c:pt>
                <c:pt idx="307">
                  <c:v>-0.31998781582638192</c:v>
                </c:pt>
                <c:pt idx="308">
                  <c:v>-0.3169122561773135</c:v>
                </c:pt>
                <c:pt idx="309">
                  <c:v>-0.31386629023047335</c:v>
                </c:pt>
                <c:pt idx="310">
                  <c:v>-0.31084963334988663</c:v>
                </c:pt>
                <c:pt idx="311">
                  <c:v>-0.30786200360886096</c:v>
                </c:pt>
                <c:pt idx="312">
                  <c:v>-0.30490312176570139</c:v>
                </c:pt>
                <c:pt idx="313">
                  <c:v>-0.30197271123957531</c:v>
                </c:pt>
                <c:pt idx="314">
                  <c:v>-0.29907049808653485</c:v>
                </c:pt>
                <c:pt idx="315">
                  <c:v>-0.29619621097569021</c:v>
                </c:pt>
                <c:pt idx="316">
                  <c:v>-0.29334958116554477</c:v>
                </c:pt>
                <c:pt idx="317">
                  <c:v>-0.29053034248048387</c:v>
                </c:pt>
                <c:pt idx="318">
                  <c:v>-0.28773823128742937</c:v>
                </c:pt>
                <c:pt idx="319">
                  <c:v>-0.28497298647264802</c:v>
                </c:pt>
                <c:pt idx="320">
                  <c:v>-0.2822343494187306</c:v>
                </c:pt>
                <c:pt idx="321">
                  <c:v>-0.27952206398172769</c:v>
                </c:pt>
                <c:pt idx="322">
                  <c:v>-0.27683587646845254</c:v>
                </c:pt>
                <c:pt idx="323">
                  <c:v>-0.27417553561394886</c:v>
                </c:pt>
                <c:pt idx="324">
                  <c:v>-0.27154079255912444</c:v>
                </c:pt>
                <c:pt idx="325">
                  <c:v>-0.26893140082854855</c:v>
                </c:pt>
                <c:pt idx="326">
                  <c:v>-0.26634711630842089</c:v>
                </c:pt>
                <c:pt idx="327">
                  <c:v>-0.26378769722470224</c:v>
                </c:pt>
                <c:pt idx="328">
                  <c:v>-0.26125290412141644</c:v>
                </c:pt>
                <c:pt idx="329">
                  <c:v>-0.25874249983912007</c:v>
                </c:pt>
                <c:pt idx="330">
                  <c:v>-0.25625624949353543</c:v>
                </c:pt>
                <c:pt idx="331">
                  <c:v>-0.25379392045435811</c:v>
                </c:pt>
                <c:pt idx="332">
                  <c:v>-0.25135528232422621</c:v>
                </c:pt>
                <c:pt idx="333">
                  <c:v>-0.2489401069178635</c:v>
                </c:pt>
                <c:pt idx="334">
                  <c:v>-0.24654816824138295</c:v>
                </c:pt>
                <c:pt idx="335">
                  <c:v>-0.24417924247176737</c:v>
                </c:pt>
                <c:pt idx="336">
                  <c:v>-0.24183310793650661</c:v>
                </c:pt>
                <c:pt idx="337">
                  <c:v>-0.23950954509341138</c:v>
                </c:pt>
                <c:pt idx="338">
                  <c:v>-0.23720833651058817</c:v>
                </c:pt>
                <c:pt idx="339">
                  <c:v>-0.23492926684658186</c:v>
                </c:pt>
                <c:pt idx="340">
                  <c:v>-0.23267212283068545</c:v>
                </c:pt>
                <c:pt idx="341">
                  <c:v>-0.23043669324341329</c:v>
                </c:pt>
                <c:pt idx="342">
                  <c:v>-0.22822276889714074</c:v>
                </c:pt>
                <c:pt idx="343">
                  <c:v>-0.2260301426169074</c:v>
                </c:pt>
                <c:pt idx="344">
                  <c:v>-0.22385860922138523</c:v>
                </c:pt>
                <c:pt idx="345">
                  <c:v>-0.22170796550400712</c:v>
                </c:pt>
                <c:pt idx="346">
                  <c:v>-0.21957801021426207</c:v>
                </c:pt>
                <c:pt idx="347">
                  <c:v>-0.21746854403914753</c:v>
                </c:pt>
                <c:pt idx="348">
                  <c:v>-0.2153793695847874</c:v>
                </c:pt>
                <c:pt idx="349">
                  <c:v>-0.21331029135820637</c:v>
                </c:pt>
                <c:pt idx="350">
                  <c:v>-0.21126111574926637</c:v>
                </c:pt>
                <c:pt idx="351">
                  <c:v>-0.20923165101276056</c:v>
                </c:pt>
                <c:pt idx="352">
                  <c:v>-0.20722170725066522</c:v>
                </c:pt>
                <c:pt idx="353">
                  <c:v>-0.20523109639455059</c:v>
                </c:pt>
                <c:pt idx="354">
                  <c:v>-0.20325963218814491</c:v>
                </c:pt>
                <c:pt idx="355">
                  <c:v>-0.20130713017005547</c:v>
                </c:pt>
                <c:pt idx="356">
                  <c:v>-0.19937340765664399</c:v>
                </c:pt>
                <c:pt idx="357">
                  <c:v>-0.19745828372505628</c:v>
                </c:pt>
                <c:pt idx="358">
                  <c:v>-0.19556157919640249</c:v>
                </c:pt>
                <c:pt idx="359">
                  <c:v>-0.1936831166190903</c:v>
                </c:pt>
                <c:pt idx="360">
                  <c:v>-0.1918227202523087</c:v>
                </c:pt>
                <c:pt idx="361">
                  <c:v>-0.18998021604966156</c:v>
                </c:pt>
                <c:pt idx="362">
                  <c:v>-0.18815543164294998</c:v>
                </c:pt>
                <c:pt idx="363">
                  <c:v>-0.18634819632610064</c:v>
                </c:pt>
                <c:pt idx="364">
                  <c:v>-0.18455834103924404</c:v>
                </c:pt>
                <c:pt idx="365">
                  <c:v>-0.18278569835293496</c:v>
                </c:pt>
                <c:pt idx="366">
                  <c:v>-0.18103010245252149</c:v>
                </c:pt>
                <c:pt idx="367">
                  <c:v>-0.1792913891226538</c:v>
                </c:pt>
                <c:pt idx="368">
                  <c:v>-0.17756939573193778</c:v>
                </c:pt>
                <c:pt idx="369">
                  <c:v>-0.17586396121773026</c:v>
                </c:pt>
                <c:pt idx="370">
                  <c:v>-0.17417492607107365</c:v>
                </c:pt>
                <c:pt idx="371">
                  <c:v>-0.17250213232177247</c:v>
                </c:pt>
                <c:pt idx="372">
                  <c:v>-0.17084542352360427</c:v>
                </c:pt>
                <c:pt idx="373">
                  <c:v>-0.16920464473967195</c:v>
                </c:pt>
                <c:pt idx="374">
                  <c:v>-0.16757964252789079</c:v>
                </c:pt>
                <c:pt idx="375">
                  <c:v>-0.16597026492661013</c:v>
                </c:pt>
                <c:pt idx="376">
                  <c:v>-0.16437636144037163</c:v>
                </c:pt>
                <c:pt idx="377">
                  <c:v>-0.1627977830257967</c:v>
                </c:pt>
                <c:pt idx="378">
                  <c:v>-0.16123438207761068</c:v>
                </c:pt>
                <c:pt idx="379">
                  <c:v>-0.15968601241479499</c:v>
                </c:pt>
                <c:pt idx="380">
                  <c:v>-0.15815252926687076</c:v>
                </c:pt>
                <c:pt idx="381">
                  <c:v>-0.15663378926031007</c:v>
                </c:pt>
                <c:pt idx="382">
                  <c:v>-0.15512965040507637</c:v>
                </c:pt>
                <c:pt idx="383">
                  <c:v>-0.15363997208129204</c:v>
                </c:pt>
                <c:pt idx="384">
                  <c:v>-0.15216461502603007</c:v>
                </c:pt>
                <c:pt idx="385">
                  <c:v>-0.15070344132023211</c:v>
                </c:pt>
                <c:pt idx="386">
                  <c:v>-0.1492563143757494</c:v>
                </c:pt>
                <c:pt idx="387">
                  <c:v>-0.14782309892250656</c:v>
                </c:pt>
                <c:pt idx="388">
                  <c:v>-0.14640366099578719</c:v>
                </c:pt>
                <c:pt idx="389">
                  <c:v>-0.14499786792364025</c:v>
                </c:pt>
                <c:pt idx="390">
                  <c:v>-0.14360558831440495</c:v>
                </c:pt>
                <c:pt idx="391">
                  <c:v>-0.14222669204435526</c:v>
                </c:pt>
                <c:pt idx="392">
                  <c:v>-0.14086105024546214</c:v>
                </c:pt>
                <c:pt idx="393">
                  <c:v>-0.13950853529327123</c:v>
                </c:pt>
                <c:pt idx="394">
                  <c:v>-0.13816902079489618</c:v>
                </c:pt>
                <c:pt idx="395">
                  <c:v>-0.13684238157712719</c:v>
                </c:pt>
                <c:pt idx="396">
                  <c:v>-0.13552849367465308</c:v>
                </c:pt>
                <c:pt idx="397">
                  <c:v>-0.13422723431839387</c:v>
                </c:pt>
                <c:pt idx="398">
                  <c:v>-0.1329384819239483</c:v>
                </c:pt>
                <c:pt idx="399">
                  <c:v>-0.1316621160801478</c:v>
                </c:pt>
                <c:pt idx="400">
                  <c:v>-0.13039801753772315</c:v>
                </c:pt>
                <c:pt idx="401">
                  <c:v>-0.12914606819807831</c:v>
                </c:pt>
                <c:pt idx="402">
                  <c:v>-0.1279061511021716</c:v>
                </c:pt>
                <c:pt idx="403">
                  <c:v>-0.12667815041950384</c:v>
                </c:pt>
                <c:pt idx="404">
                  <c:v>-0.12546195143721184</c:v>
                </c:pt>
                <c:pt idx="405">
                  <c:v>-0.12425744054926732</c:v>
                </c:pt>
                <c:pt idx="406">
                  <c:v>-0.12306450524577837</c:v>
                </c:pt>
                <c:pt idx="407">
                  <c:v>-0.12188303410239403</c:v>
                </c:pt>
                <c:pt idx="408">
                  <c:v>-0.12071291676981093</c:v>
                </c:pt>
                <c:pt idx="409">
                  <c:v>-0.11955404396338157</c:v>
                </c:pt>
                <c:pt idx="410">
                  <c:v>-0.11840630745282028</c:v>
                </c:pt>
                <c:pt idx="411">
                  <c:v>-0.11726960005201073</c:v>
                </c:pt>
                <c:pt idx="412">
                  <c:v>-0.11614381560890955</c:v>
                </c:pt>
                <c:pt idx="413">
                  <c:v>-0.11502884899554881</c:v>
                </c:pt>
                <c:pt idx="414">
                  <c:v>-0.11392459609813391</c:v>
                </c:pt>
                <c:pt idx="415">
                  <c:v>-0.11283095380723683</c:v>
                </c:pt>
                <c:pt idx="416">
                  <c:v>-0.11174782000808413</c:v>
                </c:pt>
                <c:pt idx="417">
                  <c:v>-0.11067509357093851</c:v>
                </c:pt>
                <c:pt idx="418">
                  <c:v>-0.1096126743415738</c:v>
                </c:pt>
                <c:pt idx="419">
                  <c:v>-0.10856046313184084</c:v>
                </c:pt>
                <c:pt idx="420">
                  <c:v>-0.10751836171032461</c:v>
                </c:pt>
                <c:pt idx="421">
                  <c:v>-0.10648627279309256</c:v>
                </c:pt>
                <c:pt idx="422">
                  <c:v>-0.10546410003453047</c:v>
                </c:pt>
                <c:pt idx="423">
                  <c:v>-0.10445174801826962</c:v>
                </c:pt>
                <c:pt idx="424">
                  <c:v>-0.10344912224819815</c:v>
                </c:pt>
                <c:pt idx="425">
                  <c:v>-0.10245612913956187</c:v>
                </c:pt>
                <c:pt idx="426">
                  <c:v>-0.10147267601015027</c:v>
                </c:pt>
                <c:pt idx="427">
                  <c:v>-0.10049867107156754</c:v>
                </c:pt>
                <c:pt idx="428">
                  <c:v>-9.9534023420588827E-2</c:v>
                </c:pt>
                <c:pt idx="429">
                  <c:v>-9.8578643030598559E-2</c:v>
                </c:pt>
                <c:pt idx="430">
                  <c:v>-9.7632440743112905E-2</c:v>
                </c:pt>
                <c:pt idx="431">
                  <c:v>-9.6695328259384344E-2</c:v>
                </c:pt>
                <c:pt idx="432">
                  <c:v>-9.5767218132086662E-2</c:v>
                </c:pt>
                <c:pt idx="433">
                  <c:v>-9.4848023757080471E-2</c:v>
                </c:pt>
                <c:pt idx="434">
                  <c:v>-9.3937659365259399E-2</c:v>
                </c:pt>
                <c:pt idx="435">
                  <c:v>-9.3036040014474158E-2</c:v>
                </c:pt>
                <c:pt idx="436">
                  <c:v>-9.2143081581535405E-2</c:v>
                </c:pt>
                <c:pt idx="437">
                  <c:v>-9.1258700754294014E-2</c:v>
                </c:pt>
                <c:pt idx="438">
                  <c:v>-9.038281502379783E-2</c:v>
                </c:pt>
                <c:pt idx="439">
                  <c:v>-8.9515342676524265E-2</c:v>
                </c:pt>
                <c:pt idx="440">
                  <c:v>-8.8656202786688995E-2</c:v>
                </c:pt>
                <c:pt idx="441">
                  <c:v>-8.780531520862829E-2</c:v>
                </c:pt>
                <c:pt idx="442">
                  <c:v>-8.6962600569255158E-2</c:v>
                </c:pt>
                <c:pt idx="443">
                  <c:v>-8.6127980260589154E-2</c:v>
                </c:pt>
                <c:pt idx="444">
                  <c:v>-8.530137643235873E-2</c:v>
                </c:pt>
                <c:pt idx="445">
                  <c:v>-8.4482711984674247E-2</c:v>
                </c:pt>
                <c:pt idx="446">
                  <c:v>-8.367191056077293E-2</c:v>
                </c:pt>
                <c:pt idx="447">
                  <c:v>-8.2868896539833703E-2</c:v>
                </c:pt>
                <c:pt idx="448">
                  <c:v>-8.2073595029862528E-2</c:v>
                </c:pt>
                <c:pt idx="449">
                  <c:v>-8.1285931860644964E-2</c:v>
                </c:pt>
                <c:pt idx="450">
                  <c:v>-8.0505833576769284E-2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fit_2NN_HCP!$M$18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fit_2NN_HCP!$G$19:$G$469</c:f>
              <c:numCache>
                <c:formatCode>General</c:formatCode>
                <c:ptCount val="451"/>
                <c:pt idx="0">
                  <c:v>2.0599313635929168</c:v>
                </c:pt>
                <c:pt idx="1">
                  <c:v>2.0683374925863109</c:v>
                </c:pt>
                <c:pt idx="2">
                  <c:v>2.076743621579705</c:v>
                </c:pt>
                <c:pt idx="3">
                  <c:v>2.0851497505730991</c:v>
                </c:pt>
                <c:pt idx="4">
                  <c:v>2.0935558795664928</c:v>
                </c:pt>
                <c:pt idx="5">
                  <c:v>2.1019620085598869</c:v>
                </c:pt>
                <c:pt idx="6">
                  <c:v>2.110368137553281</c:v>
                </c:pt>
                <c:pt idx="7">
                  <c:v>2.1187742665466751</c:v>
                </c:pt>
                <c:pt idx="8">
                  <c:v>2.1271803955400688</c:v>
                </c:pt>
                <c:pt idx="9">
                  <c:v>2.1355865245334629</c:v>
                </c:pt>
                <c:pt idx="10">
                  <c:v>2.143992653526857</c:v>
                </c:pt>
                <c:pt idx="11">
                  <c:v>2.1523987825202511</c:v>
                </c:pt>
                <c:pt idx="12">
                  <c:v>2.1608049115136452</c:v>
                </c:pt>
                <c:pt idx="13">
                  <c:v>2.1692110405070393</c:v>
                </c:pt>
                <c:pt idx="14">
                  <c:v>2.1776171695004334</c:v>
                </c:pt>
                <c:pt idx="15">
                  <c:v>2.186023298493827</c:v>
                </c:pt>
                <c:pt idx="16">
                  <c:v>2.1944294274872211</c:v>
                </c:pt>
                <c:pt idx="17">
                  <c:v>2.2028355564806152</c:v>
                </c:pt>
                <c:pt idx="18">
                  <c:v>2.2112416854740093</c:v>
                </c:pt>
                <c:pt idx="19">
                  <c:v>2.219647814467403</c:v>
                </c:pt>
                <c:pt idx="20">
                  <c:v>2.2280539434607971</c:v>
                </c:pt>
                <c:pt idx="21">
                  <c:v>2.2364600724541912</c:v>
                </c:pt>
                <c:pt idx="22">
                  <c:v>2.2448662014475849</c:v>
                </c:pt>
                <c:pt idx="23">
                  <c:v>2.253272330440979</c:v>
                </c:pt>
                <c:pt idx="24">
                  <c:v>2.2616784594343731</c:v>
                </c:pt>
                <c:pt idx="25">
                  <c:v>2.2700845884277672</c:v>
                </c:pt>
                <c:pt idx="26">
                  <c:v>2.2784907174211613</c:v>
                </c:pt>
                <c:pt idx="27">
                  <c:v>2.2868968464145554</c:v>
                </c:pt>
                <c:pt idx="28">
                  <c:v>2.2953029754079495</c:v>
                </c:pt>
                <c:pt idx="29">
                  <c:v>2.3037091044013436</c:v>
                </c:pt>
                <c:pt idx="30">
                  <c:v>2.3121152333947377</c:v>
                </c:pt>
                <c:pt idx="31">
                  <c:v>2.3205213623881318</c:v>
                </c:pt>
                <c:pt idx="32">
                  <c:v>2.3289274913815254</c:v>
                </c:pt>
                <c:pt idx="33">
                  <c:v>2.3373336203749195</c:v>
                </c:pt>
                <c:pt idx="34">
                  <c:v>2.3457397493683136</c:v>
                </c:pt>
                <c:pt idx="35">
                  <c:v>2.3541458783617077</c:v>
                </c:pt>
                <c:pt idx="36">
                  <c:v>2.3625520073551018</c:v>
                </c:pt>
                <c:pt idx="37">
                  <c:v>2.3709581363484959</c:v>
                </c:pt>
                <c:pt idx="38">
                  <c:v>2.3793642653418896</c:v>
                </c:pt>
                <c:pt idx="39">
                  <c:v>2.3877703943352837</c:v>
                </c:pt>
                <c:pt idx="40">
                  <c:v>2.3961765233286778</c:v>
                </c:pt>
                <c:pt idx="41">
                  <c:v>2.4045826523220719</c:v>
                </c:pt>
                <c:pt idx="42">
                  <c:v>2.412988781315466</c:v>
                </c:pt>
                <c:pt idx="43">
                  <c:v>2.4213949103088601</c:v>
                </c:pt>
                <c:pt idx="44">
                  <c:v>2.4298010393022538</c:v>
                </c:pt>
                <c:pt idx="45">
                  <c:v>2.4382071682956479</c:v>
                </c:pt>
                <c:pt idx="46">
                  <c:v>2.446613297289042</c:v>
                </c:pt>
                <c:pt idx="47">
                  <c:v>2.4550194262824361</c:v>
                </c:pt>
                <c:pt idx="48">
                  <c:v>2.4634255552758297</c:v>
                </c:pt>
                <c:pt idx="49">
                  <c:v>2.4718316842692238</c:v>
                </c:pt>
                <c:pt idx="50">
                  <c:v>2.4802378132626175</c:v>
                </c:pt>
                <c:pt idx="51">
                  <c:v>2.4886439422560116</c:v>
                </c:pt>
                <c:pt idx="52">
                  <c:v>2.4970500712494057</c:v>
                </c:pt>
                <c:pt idx="53">
                  <c:v>2.5054562002427998</c:v>
                </c:pt>
                <c:pt idx="54">
                  <c:v>2.5138623292361939</c:v>
                </c:pt>
                <c:pt idx="55">
                  <c:v>2.5222684582295876</c:v>
                </c:pt>
                <c:pt idx="56">
                  <c:v>2.5306745872229817</c:v>
                </c:pt>
                <c:pt idx="57">
                  <c:v>2.5390807162163753</c:v>
                </c:pt>
                <c:pt idx="58">
                  <c:v>2.5474868452097694</c:v>
                </c:pt>
                <c:pt idx="59">
                  <c:v>2.5558929742031635</c:v>
                </c:pt>
                <c:pt idx="60">
                  <c:v>2.5642991031965576</c:v>
                </c:pt>
                <c:pt idx="61">
                  <c:v>2.5727052321899517</c:v>
                </c:pt>
                <c:pt idx="62">
                  <c:v>2.5811113611833454</c:v>
                </c:pt>
                <c:pt idx="63">
                  <c:v>2.5895174901767395</c:v>
                </c:pt>
                <c:pt idx="64">
                  <c:v>2.5979236191701336</c:v>
                </c:pt>
                <c:pt idx="65">
                  <c:v>2.6063297481635277</c:v>
                </c:pt>
                <c:pt idx="66">
                  <c:v>2.6147358771569218</c:v>
                </c:pt>
                <c:pt idx="67">
                  <c:v>2.6231420061503159</c:v>
                </c:pt>
                <c:pt idx="68">
                  <c:v>2.63154813514371</c:v>
                </c:pt>
                <c:pt idx="69">
                  <c:v>2.6399542641371041</c:v>
                </c:pt>
                <c:pt idx="70">
                  <c:v>2.6483603931304973</c:v>
                </c:pt>
                <c:pt idx="71">
                  <c:v>2.6567665221238914</c:v>
                </c:pt>
                <c:pt idx="72">
                  <c:v>2.6651726511172855</c:v>
                </c:pt>
                <c:pt idx="73">
                  <c:v>2.6735787801106796</c:v>
                </c:pt>
                <c:pt idx="74">
                  <c:v>2.6819849091040737</c:v>
                </c:pt>
                <c:pt idx="75">
                  <c:v>2.6903910380974678</c:v>
                </c:pt>
                <c:pt idx="76">
                  <c:v>2.6987971670908619</c:v>
                </c:pt>
                <c:pt idx="77">
                  <c:v>2.707203296084256</c:v>
                </c:pt>
                <c:pt idx="78">
                  <c:v>2.7156094250776501</c:v>
                </c:pt>
                <c:pt idx="79">
                  <c:v>2.7240155540710438</c:v>
                </c:pt>
                <c:pt idx="80">
                  <c:v>2.7324216830644379</c:v>
                </c:pt>
                <c:pt idx="81">
                  <c:v>2.740827812057832</c:v>
                </c:pt>
                <c:pt idx="82">
                  <c:v>2.7492339410512261</c:v>
                </c:pt>
                <c:pt idx="83">
                  <c:v>2.7576400700446198</c:v>
                </c:pt>
                <c:pt idx="84">
                  <c:v>2.7660461990380139</c:v>
                </c:pt>
                <c:pt idx="85">
                  <c:v>2.774452328031408</c:v>
                </c:pt>
                <c:pt idx="86">
                  <c:v>2.7828584570248016</c:v>
                </c:pt>
                <c:pt idx="87">
                  <c:v>2.7912645860181957</c:v>
                </c:pt>
                <c:pt idx="88">
                  <c:v>2.7996707150115898</c:v>
                </c:pt>
                <c:pt idx="89">
                  <c:v>2.8080768440049839</c:v>
                </c:pt>
                <c:pt idx="90">
                  <c:v>2.816482972998378</c:v>
                </c:pt>
                <c:pt idx="91">
                  <c:v>2.8248891019917721</c:v>
                </c:pt>
                <c:pt idx="92">
                  <c:v>2.8332952309851662</c:v>
                </c:pt>
                <c:pt idx="93">
                  <c:v>2.8417013599785603</c:v>
                </c:pt>
                <c:pt idx="94">
                  <c:v>2.8501074889719535</c:v>
                </c:pt>
                <c:pt idx="95">
                  <c:v>2.8585136179653481</c:v>
                </c:pt>
                <c:pt idx="96">
                  <c:v>2.8669197469587417</c:v>
                </c:pt>
                <c:pt idx="97">
                  <c:v>2.8753258759521358</c:v>
                </c:pt>
                <c:pt idx="98">
                  <c:v>2.8837320049455299</c:v>
                </c:pt>
                <c:pt idx="99">
                  <c:v>2.892138133938924</c:v>
                </c:pt>
                <c:pt idx="100">
                  <c:v>2.9005442629323182</c:v>
                </c:pt>
                <c:pt idx="101">
                  <c:v>2.9089503919257123</c:v>
                </c:pt>
                <c:pt idx="102">
                  <c:v>2.9173565209191059</c:v>
                </c:pt>
                <c:pt idx="103">
                  <c:v>2.9257626499125</c:v>
                </c:pt>
                <c:pt idx="104">
                  <c:v>2.9341687789058941</c:v>
                </c:pt>
                <c:pt idx="105">
                  <c:v>2.9425749078992882</c:v>
                </c:pt>
                <c:pt idx="106">
                  <c:v>2.9509810368926823</c:v>
                </c:pt>
                <c:pt idx="107">
                  <c:v>2.959387165886076</c:v>
                </c:pt>
                <c:pt idx="108">
                  <c:v>2.9677932948794701</c:v>
                </c:pt>
                <c:pt idx="109">
                  <c:v>2.9761994238728637</c:v>
                </c:pt>
                <c:pt idx="110">
                  <c:v>2.9846055528662578</c:v>
                </c:pt>
                <c:pt idx="111">
                  <c:v>2.9930116818596519</c:v>
                </c:pt>
                <c:pt idx="112">
                  <c:v>3.001417810853046</c:v>
                </c:pt>
                <c:pt idx="113">
                  <c:v>3.0098239398464401</c:v>
                </c:pt>
                <c:pt idx="114">
                  <c:v>3.0182300688398342</c:v>
                </c:pt>
                <c:pt idx="115">
                  <c:v>3.0266361978332283</c:v>
                </c:pt>
                <c:pt idx="116">
                  <c:v>3.0350423268266224</c:v>
                </c:pt>
                <c:pt idx="117">
                  <c:v>3.0434484558200166</c:v>
                </c:pt>
                <c:pt idx="118">
                  <c:v>3.0518545848134102</c:v>
                </c:pt>
                <c:pt idx="119">
                  <c:v>3.0602607138068043</c:v>
                </c:pt>
                <c:pt idx="120">
                  <c:v>3.068666842800198</c:v>
                </c:pt>
                <c:pt idx="121">
                  <c:v>3.0770729717935921</c:v>
                </c:pt>
                <c:pt idx="122">
                  <c:v>3.0854791007869862</c:v>
                </c:pt>
                <c:pt idx="123">
                  <c:v>3.0938852297803803</c:v>
                </c:pt>
                <c:pt idx="124">
                  <c:v>3.1022913587737744</c:v>
                </c:pt>
                <c:pt idx="125">
                  <c:v>3.110697487767168</c:v>
                </c:pt>
                <c:pt idx="126">
                  <c:v>3.1191036167605621</c:v>
                </c:pt>
                <c:pt idx="127">
                  <c:v>3.1275097457539562</c:v>
                </c:pt>
                <c:pt idx="128">
                  <c:v>3.1359158747473503</c:v>
                </c:pt>
                <c:pt idx="129">
                  <c:v>3.1443220037407444</c:v>
                </c:pt>
                <c:pt idx="130">
                  <c:v>3.1527281327341385</c:v>
                </c:pt>
                <c:pt idx="131">
                  <c:v>3.1611342617275326</c:v>
                </c:pt>
                <c:pt idx="132">
                  <c:v>3.1695403907209267</c:v>
                </c:pt>
                <c:pt idx="133">
                  <c:v>3.17794651971432</c:v>
                </c:pt>
                <c:pt idx="134">
                  <c:v>3.186352648707715</c:v>
                </c:pt>
                <c:pt idx="135">
                  <c:v>3.1947587777011082</c:v>
                </c:pt>
                <c:pt idx="136">
                  <c:v>3.2031649066945023</c:v>
                </c:pt>
                <c:pt idx="137">
                  <c:v>3.2115710356878964</c:v>
                </c:pt>
                <c:pt idx="138">
                  <c:v>3.2199771646812905</c:v>
                </c:pt>
                <c:pt idx="139">
                  <c:v>3.2283832936746846</c:v>
                </c:pt>
                <c:pt idx="140">
                  <c:v>3.2367894226680787</c:v>
                </c:pt>
                <c:pt idx="141">
                  <c:v>3.2451955516614728</c:v>
                </c:pt>
                <c:pt idx="142">
                  <c:v>3.2536016806548664</c:v>
                </c:pt>
                <c:pt idx="143">
                  <c:v>3.2620078096482605</c:v>
                </c:pt>
                <c:pt idx="144">
                  <c:v>3.2704139386416542</c:v>
                </c:pt>
                <c:pt idx="145">
                  <c:v>3.2788200676350487</c:v>
                </c:pt>
                <c:pt idx="146">
                  <c:v>3.2872261966284424</c:v>
                </c:pt>
                <c:pt idx="147">
                  <c:v>3.2956323256218365</c:v>
                </c:pt>
                <c:pt idx="148">
                  <c:v>3.3040384546152306</c:v>
                </c:pt>
                <c:pt idx="149">
                  <c:v>3.3124445836086243</c:v>
                </c:pt>
                <c:pt idx="150">
                  <c:v>3.3208507126020184</c:v>
                </c:pt>
                <c:pt idx="151">
                  <c:v>3.3292568415954125</c:v>
                </c:pt>
                <c:pt idx="152">
                  <c:v>3.3376629705888066</c:v>
                </c:pt>
                <c:pt idx="153">
                  <c:v>3.3460690995822007</c:v>
                </c:pt>
                <c:pt idx="154">
                  <c:v>3.3544752285755948</c:v>
                </c:pt>
                <c:pt idx="155">
                  <c:v>3.3628813575689889</c:v>
                </c:pt>
                <c:pt idx="156">
                  <c:v>3.371287486562383</c:v>
                </c:pt>
                <c:pt idx="157">
                  <c:v>3.3796936155557771</c:v>
                </c:pt>
                <c:pt idx="158">
                  <c:v>3.3880997445491707</c:v>
                </c:pt>
                <c:pt idx="159">
                  <c:v>3.3965058735425644</c:v>
                </c:pt>
                <c:pt idx="160">
                  <c:v>3.4049120025359589</c:v>
                </c:pt>
                <c:pt idx="161">
                  <c:v>3.4133181315293526</c:v>
                </c:pt>
                <c:pt idx="162">
                  <c:v>3.4217242605227471</c:v>
                </c:pt>
                <c:pt idx="163">
                  <c:v>3.4301303895161408</c:v>
                </c:pt>
                <c:pt idx="164">
                  <c:v>3.4385365185095349</c:v>
                </c:pt>
                <c:pt idx="165">
                  <c:v>3.4469426475029286</c:v>
                </c:pt>
                <c:pt idx="166">
                  <c:v>3.4553487764963227</c:v>
                </c:pt>
                <c:pt idx="167">
                  <c:v>3.4637549054897168</c:v>
                </c:pt>
                <c:pt idx="168">
                  <c:v>3.4721610344831109</c:v>
                </c:pt>
                <c:pt idx="169">
                  <c:v>3.480567163476505</c:v>
                </c:pt>
                <c:pt idx="170">
                  <c:v>3.4889732924698986</c:v>
                </c:pt>
                <c:pt idx="171">
                  <c:v>3.4973794214632932</c:v>
                </c:pt>
                <c:pt idx="172">
                  <c:v>3.5057855504566864</c:v>
                </c:pt>
                <c:pt idx="173">
                  <c:v>3.5141916794500805</c:v>
                </c:pt>
                <c:pt idx="174">
                  <c:v>3.5225978084434746</c:v>
                </c:pt>
                <c:pt idx="175">
                  <c:v>3.5310039374368687</c:v>
                </c:pt>
                <c:pt idx="176">
                  <c:v>3.5394100664302628</c:v>
                </c:pt>
                <c:pt idx="177">
                  <c:v>3.5478161954236569</c:v>
                </c:pt>
                <c:pt idx="178">
                  <c:v>3.556222324417051</c:v>
                </c:pt>
                <c:pt idx="179">
                  <c:v>3.5646284534104451</c:v>
                </c:pt>
                <c:pt idx="180">
                  <c:v>3.5730345824038392</c:v>
                </c:pt>
                <c:pt idx="181">
                  <c:v>3.5814407113972329</c:v>
                </c:pt>
                <c:pt idx="182">
                  <c:v>3.589846840390627</c:v>
                </c:pt>
                <c:pt idx="183">
                  <c:v>3.5982529693840211</c:v>
                </c:pt>
                <c:pt idx="184">
                  <c:v>3.6066590983774152</c:v>
                </c:pt>
                <c:pt idx="185">
                  <c:v>3.6150652273708088</c:v>
                </c:pt>
                <c:pt idx="186">
                  <c:v>3.6234713563642034</c:v>
                </c:pt>
                <c:pt idx="187">
                  <c:v>3.631877485357597</c:v>
                </c:pt>
                <c:pt idx="188">
                  <c:v>3.6402836143509911</c:v>
                </c:pt>
                <c:pt idx="189">
                  <c:v>3.6486897433443848</c:v>
                </c:pt>
                <c:pt idx="190">
                  <c:v>3.6570958723377789</c:v>
                </c:pt>
                <c:pt idx="191">
                  <c:v>3.665502001331173</c:v>
                </c:pt>
                <c:pt idx="192">
                  <c:v>3.6739081303245671</c:v>
                </c:pt>
                <c:pt idx="193">
                  <c:v>3.6823142593179612</c:v>
                </c:pt>
                <c:pt idx="194">
                  <c:v>3.6907203883113553</c:v>
                </c:pt>
                <c:pt idx="195">
                  <c:v>3.6991265173047494</c:v>
                </c:pt>
                <c:pt idx="196">
                  <c:v>3.7075326462981426</c:v>
                </c:pt>
                <c:pt idx="197">
                  <c:v>3.7159387752915376</c:v>
                </c:pt>
                <c:pt idx="198">
                  <c:v>3.7243449042849308</c:v>
                </c:pt>
                <c:pt idx="199">
                  <c:v>3.7327510332783254</c:v>
                </c:pt>
                <c:pt idx="200">
                  <c:v>3.741157162271719</c:v>
                </c:pt>
                <c:pt idx="201">
                  <c:v>3.7495632912651131</c:v>
                </c:pt>
                <c:pt idx="202">
                  <c:v>3.7579694202585072</c:v>
                </c:pt>
                <c:pt idx="203">
                  <c:v>3.7663755492519013</c:v>
                </c:pt>
                <c:pt idx="204">
                  <c:v>3.7747816782452954</c:v>
                </c:pt>
                <c:pt idx="205">
                  <c:v>3.7831878072386891</c:v>
                </c:pt>
                <c:pt idx="206">
                  <c:v>3.7915939362320832</c:v>
                </c:pt>
                <c:pt idx="207">
                  <c:v>3.8000000652254773</c:v>
                </c:pt>
                <c:pt idx="208">
                  <c:v>3.8084061942188714</c:v>
                </c:pt>
                <c:pt idx="209">
                  <c:v>3.816812323212265</c:v>
                </c:pt>
                <c:pt idx="210">
                  <c:v>3.8252184522056596</c:v>
                </c:pt>
                <c:pt idx="211">
                  <c:v>3.8336245811990532</c:v>
                </c:pt>
                <c:pt idx="212">
                  <c:v>3.8420307101924478</c:v>
                </c:pt>
                <c:pt idx="213">
                  <c:v>3.850436839185841</c:v>
                </c:pt>
                <c:pt idx="214">
                  <c:v>3.8588429681792351</c:v>
                </c:pt>
                <c:pt idx="215">
                  <c:v>3.8672490971726292</c:v>
                </c:pt>
                <c:pt idx="216">
                  <c:v>3.8756552261660233</c:v>
                </c:pt>
                <c:pt idx="217">
                  <c:v>3.8840613551594174</c:v>
                </c:pt>
                <c:pt idx="218">
                  <c:v>3.8924674841528115</c:v>
                </c:pt>
                <c:pt idx="219">
                  <c:v>3.9008736131462056</c:v>
                </c:pt>
                <c:pt idx="220">
                  <c:v>3.9092797421395988</c:v>
                </c:pt>
                <c:pt idx="221">
                  <c:v>3.9176858711329934</c:v>
                </c:pt>
                <c:pt idx="222">
                  <c:v>3.926092000126387</c:v>
                </c:pt>
                <c:pt idx="223">
                  <c:v>3.9344981291197816</c:v>
                </c:pt>
                <c:pt idx="224">
                  <c:v>3.9429042581131752</c:v>
                </c:pt>
                <c:pt idx="225">
                  <c:v>3.9513103871065698</c:v>
                </c:pt>
                <c:pt idx="226">
                  <c:v>3.9597165160999634</c:v>
                </c:pt>
                <c:pt idx="227">
                  <c:v>3.9681226450933575</c:v>
                </c:pt>
                <c:pt idx="228">
                  <c:v>3.9765287740867512</c:v>
                </c:pt>
                <c:pt idx="229">
                  <c:v>3.9849349030801453</c:v>
                </c:pt>
                <c:pt idx="230">
                  <c:v>3.9933410320735394</c:v>
                </c:pt>
                <c:pt idx="231">
                  <c:v>4.001747161066934</c:v>
                </c:pt>
                <c:pt idx="232">
                  <c:v>4.0101532900603276</c:v>
                </c:pt>
                <c:pt idx="233">
                  <c:v>4.0185594190537213</c:v>
                </c:pt>
                <c:pt idx="234">
                  <c:v>4.0269655480471158</c:v>
                </c:pt>
                <c:pt idx="235">
                  <c:v>4.0353716770405095</c:v>
                </c:pt>
                <c:pt idx="236">
                  <c:v>4.043777806033904</c:v>
                </c:pt>
                <c:pt idx="237">
                  <c:v>4.0521839350272977</c:v>
                </c:pt>
                <c:pt idx="238">
                  <c:v>4.0605900640206913</c:v>
                </c:pt>
                <c:pt idx="239">
                  <c:v>4.0689961930140859</c:v>
                </c:pt>
                <c:pt idx="240">
                  <c:v>4.0774023220074795</c:v>
                </c:pt>
                <c:pt idx="241">
                  <c:v>4.0858084510008732</c:v>
                </c:pt>
                <c:pt idx="242">
                  <c:v>4.0942145799942677</c:v>
                </c:pt>
                <c:pt idx="243">
                  <c:v>4.1026207089876614</c:v>
                </c:pt>
                <c:pt idx="244">
                  <c:v>4.1110268379810551</c:v>
                </c:pt>
                <c:pt idx="245">
                  <c:v>4.1194329669744496</c:v>
                </c:pt>
                <c:pt idx="246">
                  <c:v>4.1278390959678433</c:v>
                </c:pt>
                <c:pt idx="247">
                  <c:v>4.1362452249612378</c:v>
                </c:pt>
                <c:pt idx="248">
                  <c:v>4.1446513539546315</c:v>
                </c:pt>
                <c:pt idx="249">
                  <c:v>4.153057482948026</c:v>
                </c:pt>
                <c:pt idx="250">
                  <c:v>4.1614636119414197</c:v>
                </c:pt>
                <c:pt idx="251">
                  <c:v>4.1698697409348133</c:v>
                </c:pt>
                <c:pt idx="252">
                  <c:v>4.1782758699282079</c:v>
                </c:pt>
                <c:pt idx="253">
                  <c:v>4.1866819989216015</c:v>
                </c:pt>
                <c:pt idx="254">
                  <c:v>4.1950881279149961</c:v>
                </c:pt>
                <c:pt idx="255">
                  <c:v>4.2034942569083888</c:v>
                </c:pt>
                <c:pt idx="256">
                  <c:v>4.2119003859017834</c:v>
                </c:pt>
                <c:pt idx="257">
                  <c:v>4.2203065148951771</c:v>
                </c:pt>
                <c:pt idx="258">
                  <c:v>4.2287126438885716</c:v>
                </c:pt>
                <c:pt idx="259">
                  <c:v>4.2371187728819697</c:v>
                </c:pt>
                <c:pt idx="260">
                  <c:v>4.2455249018753598</c:v>
                </c:pt>
                <c:pt idx="261">
                  <c:v>4.2539310308687535</c:v>
                </c:pt>
                <c:pt idx="262">
                  <c:v>4.262337159862148</c:v>
                </c:pt>
                <c:pt idx="263">
                  <c:v>4.2707432888555461</c:v>
                </c:pt>
                <c:pt idx="264">
                  <c:v>4.2791494178489362</c:v>
                </c:pt>
                <c:pt idx="265">
                  <c:v>4.2875555468423299</c:v>
                </c:pt>
                <c:pt idx="266">
                  <c:v>4.2959616758357244</c:v>
                </c:pt>
                <c:pt idx="267">
                  <c:v>4.3043678048291225</c:v>
                </c:pt>
                <c:pt idx="268">
                  <c:v>4.3127739338225117</c:v>
                </c:pt>
                <c:pt idx="269">
                  <c:v>4.3211800628159063</c:v>
                </c:pt>
                <c:pt idx="270">
                  <c:v>4.3295861918092999</c:v>
                </c:pt>
                <c:pt idx="271">
                  <c:v>4.337992320802698</c:v>
                </c:pt>
                <c:pt idx="272">
                  <c:v>4.3463984497960881</c:v>
                </c:pt>
                <c:pt idx="273">
                  <c:v>4.3548045787894818</c:v>
                </c:pt>
                <c:pt idx="274">
                  <c:v>4.3632107077828763</c:v>
                </c:pt>
                <c:pt idx="275">
                  <c:v>4.3716168367762744</c:v>
                </c:pt>
                <c:pt idx="276">
                  <c:v>4.3800229657696637</c:v>
                </c:pt>
                <c:pt idx="277">
                  <c:v>4.3884290947630582</c:v>
                </c:pt>
                <c:pt idx="278">
                  <c:v>4.3968352237564519</c:v>
                </c:pt>
                <c:pt idx="279">
                  <c:v>4.40524135274985</c:v>
                </c:pt>
                <c:pt idx="280">
                  <c:v>4.4136474817432401</c:v>
                </c:pt>
                <c:pt idx="281">
                  <c:v>4.4220536107366337</c:v>
                </c:pt>
                <c:pt idx="282">
                  <c:v>4.4304597397300327</c:v>
                </c:pt>
                <c:pt idx="283">
                  <c:v>4.4388658687234264</c:v>
                </c:pt>
                <c:pt idx="284">
                  <c:v>4.4472719977168209</c:v>
                </c:pt>
                <c:pt idx="285">
                  <c:v>4.4556781267102101</c:v>
                </c:pt>
                <c:pt idx="286">
                  <c:v>4.4640842557036091</c:v>
                </c:pt>
                <c:pt idx="287">
                  <c:v>4.4724903846970019</c:v>
                </c:pt>
                <c:pt idx="288">
                  <c:v>4.4808965136903955</c:v>
                </c:pt>
                <c:pt idx="289">
                  <c:v>4.4893026426837856</c:v>
                </c:pt>
                <c:pt idx="290">
                  <c:v>4.4977087716771837</c:v>
                </c:pt>
                <c:pt idx="291">
                  <c:v>4.5061149006705783</c:v>
                </c:pt>
                <c:pt idx="292">
                  <c:v>4.514521029663972</c:v>
                </c:pt>
                <c:pt idx="293">
                  <c:v>4.5229271586573621</c:v>
                </c:pt>
                <c:pt idx="294">
                  <c:v>4.5313332876507602</c:v>
                </c:pt>
                <c:pt idx="295">
                  <c:v>4.5397394166441547</c:v>
                </c:pt>
                <c:pt idx="296">
                  <c:v>4.5481455456375484</c:v>
                </c:pt>
                <c:pt idx="297">
                  <c:v>4.5565516746309385</c:v>
                </c:pt>
                <c:pt idx="298">
                  <c:v>4.5649578036243366</c:v>
                </c:pt>
                <c:pt idx="299">
                  <c:v>4.5733639326177311</c:v>
                </c:pt>
                <c:pt idx="300">
                  <c:v>4.5817700616111248</c:v>
                </c:pt>
                <c:pt idx="301">
                  <c:v>4.590176190604514</c:v>
                </c:pt>
                <c:pt idx="302">
                  <c:v>4.5985823195979121</c:v>
                </c:pt>
                <c:pt idx="303">
                  <c:v>4.6069884485913066</c:v>
                </c:pt>
                <c:pt idx="304">
                  <c:v>4.6153945775847003</c:v>
                </c:pt>
                <c:pt idx="305">
                  <c:v>4.6238007065780904</c:v>
                </c:pt>
                <c:pt idx="306">
                  <c:v>4.6322068355714885</c:v>
                </c:pt>
                <c:pt idx="307">
                  <c:v>4.640612964564883</c:v>
                </c:pt>
                <c:pt idx="308">
                  <c:v>4.6490190935582767</c:v>
                </c:pt>
                <c:pt idx="309">
                  <c:v>4.6574252225516704</c:v>
                </c:pt>
                <c:pt idx="310">
                  <c:v>4.665831351545064</c:v>
                </c:pt>
                <c:pt idx="311">
                  <c:v>4.6742374805384586</c:v>
                </c:pt>
                <c:pt idx="312">
                  <c:v>4.6826436095318522</c:v>
                </c:pt>
                <c:pt idx="313">
                  <c:v>4.6910497385252468</c:v>
                </c:pt>
                <c:pt idx="314">
                  <c:v>4.6994558675186404</c:v>
                </c:pt>
                <c:pt idx="315">
                  <c:v>4.707861996512035</c:v>
                </c:pt>
                <c:pt idx="316">
                  <c:v>4.7162681255054286</c:v>
                </c:pt>
                <c:pt idx="317">
                  <c:v>4.7246742544988232</c:v>
                </c:pt>
                <c:pt idx="318">
                  <c:v>4.7330803834922159</c:v>
                </c:pt>
                <c:pt idx="319">
                  <c:v>4.7414865124856105</c:v>
                </c:pt>
                <c:pt idx="320">
                  <c:v>4.7498926414790041</c:v>
                </c:pt>
                <c:pt idx="321">
                  <c:v>4.7582987704723987</c:v>
                </c:pt>
                <c:pt idx="322">
                  <c:v>4.7667048994657923</c:v>
                </c:pt>
                <c:pt idx="323">
                  <c:v>4.7751110284591869</c:v>
                </c:pt>
                <c:pt idx="324">
                  <c:v>4.7835171574525805</c:v>
                </c:pt>
                <c:pt idx="325">
                  <c:v>4.7919232864459751</c:v>
                </c:pt>
                <c:pt idx="326">
                  <c:v>4.8003294154393688</c:v>
                </c:pt>
                <c:pt idx="327">
                  <c:v>4.8087355444327624</c:v>
                </c:pt>
                <c:pt idx="328">
                  <c:v>4.817141673426157</c:v>
                </c:pt>
                <c:pt idx="329">
                  <c:v>4.8255478024195506</c:v>
                </c:pt>
                <c:pt idx="330">
                  <c:v>4.8339539314129452</c:v>
                </c:pt>
                <c:pt idx="331">
                  <c:v>4.8423600604063388</c:v>
                </c:pt>
                <c:pt idx="332">
                  <c:v>4.8507661893997334</c:v>
                </c:pt>
                <c:pt idx="333">
                  <c:v>4.8591723183931261</c:v>
                </c:pt>
                <c:pt idx="334">
                  <c:v>4.8675784473865216</c:v>
                </c:pt>
                <c:pt idx="335">
                  <c:v>4.8759845763799143</c:v>
                </c:pt>
                <c:pt idx="336">
                  <c:v>4.8843907053733089</c:v>
                </c:pt>
                <c:pt idx="337">
                  <c:v>4.8927968343667025</c:v>
                </c:pt>
                <c:pt idx="338">
                  <c:v>4.9012029633600962</c:v>
                </c:pt>
                <c:pt idx="339">
                  <c:v>4.9096090923534907</c:v>
                </c:pt>
                <c:pt idx="340">
                  <c:v>4.9180152213468844</c:v>
                </c:pt>
                <c:pt idx="341">
                  <c:v>4.9264213503402789</c:v>
                </c:pt>
                <c:pt idx="342">
                  <c:v>4.9348274793336726</c:v>
                </c:pt>
                <c:pt idx="343">
                  <c:v>4.9432336083270672</c:v>
                </c:pt>
                <c:pt idx="344">
                  <c:v>4.9516397373204608</c:v>
                </c:pt>
                <c:pt idx="345">
                  <c:v>4.9600458663138554</c:v>
                </c:pt>
                <c:pt idx="346">
                  <c:v>4.968451995307249</c:v>
                </c:pt>
                <c:pt idx="347">
                  <c:v>4.9768581243006436</c:v>
                </c:pt>
                <c:pt idx="348">
                  <c:v>4.9852642532940372</c:v>
                </c:pt>
                <c:pt idx="349">
                  <c:v>4.9936703822874318</c:v>
                </c:pt>
                <c:pt idx="350">
                  <c:v>5.0020765112808245</c:v>
                </c:pt>
                <c:pt idx="351">
                  <c:v>5.0104826402742182</c:v>
                </c:pt>
                <c:pt idx="352">
                  <c:v>5.0188887692676127</c:v>
                </c:pt>
                <c:pt idx="353">
                  <c:v>5.0272948982610073</c:v>
                </c:pt>
                <c:pt idx="354">
                  <c:v>5.0357010272544009</c:v>
                </c:pt>
                <c:pt idx="355">
                  <c:v>5.0441071562477946</c:v>
                </c:pt>
                <c:pt idx="356">
                  <c:v>5.0525132852411891</c:v>
                </c:pt>
                <c:pt idx="357">
                  <c:v>5.0609194142345837</c:v>
                </c:pt>
                <c:pt idx="358">
                  <c:v>5.0693255432279773</c:v>
                </c:pt>
                <c:pt idx="359">
                  <c:v>5.077731672221371</c:v>
                </c:pt>
                <c:pt idx="360">
                  <c:v>5.0861378012147647</c:v>
                </c:pt>
                <c:pt idx="361">
                  <c:v>5.0945439302081601</c:v>
                </c:pt>
                <c:pt idx="362">
                  <c:v>5.1029500592015538</c:v>
                </c:pt>
                <c:pt idx="363">
                  <c:v>5.1113561881949474</c:v>
                </c:pt>
                <c:pt idx="364">
                  <c:v>5.1197623171883402</c:v>
                </c:pt>
                <c:pt idx="365">
                  <c:v>5.1281684461817356</c:v>
                </c:pt>
                <c:pt idx="366">
                  <c:v>5.1365745751751302</c:v>
                </c:pt>
                <c:pt idx="367">
                  <c:v>5.1449807041685229</c:v>
                </c:pt>
                <c:pt idx="368">
                  <c:v>5.1533868331619166</c:v>
                </c:pt>
                <c:pt idx="369">
                  <c:v>5.1617929621553102</c:v>
                </c:pt>
                <c:pt idx="370">
                  <c:v>5.1701990911487057</c:v>
                </c:pt>
                <c:pt idx="371">
                  <c:v>5.1786052201420993</c:v>
                </c:pt>
                <c:pt idx="372">
                  <c:v>5.187011349135493</c:v>
                </c:pt>
                <c:pt idx="373">
                  <c:v>5.1954174781288867</c:v>
                </c:pt>
                <c:pt idx="374">
                  <c:v>5.2038236071222812</c:v>
                </c:pt>
                <c:pt idx="375">
                  <c:v>5.2122297361156757</c:v>
                </c:pt>
                <c:pt idx="376">
                  <c:v>5.2206358651090694</c:v>
                </c:pt>
                <c:pt idx="377">
                  <c:v>5.2290419941024631</c:v>
                </c:pt>
                <c:pt idx="378">
                  <c:v>5.2374481230958576</c:v>
                </c:pt>
                <c:pt idx="379">
                  <c:v>5.2458542520892522</c:v>
                </c:pt>
                <c:pt idx="380">
                  <c:v>5.2542603810826458</c:v>
                </c:pt>
                <c:pt idx="381">
                  <c:v>5.2626665100760386</c:v>
                </c:pt>
                <c:pt idx="382">
                  <c:v>5.2710726390694331</c:v>
                </c:pt>
                <c:pt idx="383">
                  <c:v>5.2794787680628268</c:v>
                </c:pt>
                <c:pt idx="384">
                  <c:v>5.2878848970562213</c:v>
                </c:pt>
                <c:pt idx="385">
                  <c:v>5.296291026049615</c:v>
                </c:pt>
                <c:pt idx="386">
                  <c:v>5.3046971550430095</c:v>
                </c:pt>
                <c:pt idx="387">
                  <c:v>5.3131032840364032</c:v>
                </c:pt>
                <c:pt idx="388">
                  <c:v>5.3215094130297977</c:v>
                </c:pt>
                <c:pt idx="389">
                  <c:v>5.3299155420231914</c:v>
                </c:pt>
                <c:pt idx="390">
                  <c:v>5.3383216710165851</c:v>
                </c:pt>
                <c:pt idx="391">
                  <c:v>5.3467278000099796</c:v>
                </c:pt>
                <c:pt idx="392">
                  <c:v>5.3551339290033741</c:v>
                </c:pt>
                <c:pt idx="393">
                  <c:v>5.3635400579967678</c:v>
                </c:pt>
                <c:pt idx="394">
                  <c:v>5.3719461869901615</c:v>
                </c:pt>
                <c:pt idx="395">
                  <c:v>5.380352315983556</c:v>
                </c:pt>
                <c:pt idx="396">
                  <c:v>5.3887584449769488</c:v>
                </c:pt>
                <c:pt idx="397">
                  <c:v>5.3971645739703442</c:v>
                </c:pt>
                <c:pt idx="398">
                  <c:v>5.405570702963737</c:v>
                </c:pt>
                <c:pt idx="399">
                  <c:v>5.4139768319571306</c:v>
                </c:pt>
                <c:pt idx="400">
                  <c:v>5.4223829609505252</c:v>
                </c:pt>
                <c:pt idx="401">
                  <c:v>5.4307890899439197</c:v>
                </c:pt>
                <c:pt idx="402">
                  <c:v>5.4391952189373134</c:v>
                </c:pt>
                <c:pt idx="403">
                  <c:v>5.447601347930707</c:v>
                </c:pt>
                <c:pt idx="404">
                  <c:v>5.4560074769241016</c:v>
                </c:pt>
                <c:pt idx="405">
                  <c:v>5.4644136059174961</c:v>
                </c:pt>
                <c:pt idx="406">
                  <c:v>5.4728197349108898</c:v>
                </c:pt>
                <c:pt idx="407">
                  <c:v>5.4812258639042835</c:v>
                </c:pt>
                <c:pt idx="408">
                  <c:v>5.489631992897678</c:v>
                </c:pt>
                <c:pt idx="409">
                  <c:v>5.4980381218910725</c:v>
                </c:pt>
                <c:pt idx="410">
                  <c:v>5.5064442508844662</c:v>
                </c:pt>
                <c:pt idx="411">
                  <c:v>5.5148503798778599</c:v>
                </c:pt>
                <c:pt idx="412">
                  <c:v>5.5232565088712526</c:v>
                </c:pt>
                <c:pt idx="413">
                  <c:v>5.5316626378646472</c:v>
                </c:pt>
                <c:pt idx="414">
                  <c:v>5.5400687668580426</c:v>
                </c:pt>
                <c:pt idx="415">
                  <c:v>5.5484748958514354</c:v>
                </c:pt>
                <c:pt idx="416">
                  <c:v>5.556881024844829</c:v>
                </c:pt>
                <c:pt idx="417">
                  <c:v>5.5652871538382236</c:v>
                </c:pt>
                <c:pt idx="418">
                  <c:v>5.5736932828316181</c:v>
                </c:pt>
                <c:pt idx="419">
                  <c:v>5.5820994118250118</c:v>
                </c:pt>
                <c:pt idx="420">
                  <c:v>5.5905055408184054</c:v>
                </c:pt>
                <c:pt idx="421">
                  <c:v>5.5989116698117991</c:v>
                </c:pt>
                <c:pt idx="422">
                  <c:v>5.6073177988051945</c:v>
                </c:pt>
                <c:pt idx="423">
                  <c:v>5.6157239277985882</c:v>
                </c:pt>
                <c:pt idx="424">
                  <c:v>5.6241300567919819</c:v>
                </c:pt>
                <c:pt idx="425">
                  <c:v>5.6325361857853755</c:v>
                </c:pt>
                <c:pt idx="426">
                  <c:v>5.6409423147787701</c:v>
                </c:pt>
                <c:pt idx="427">
                  <c:v>5.6493484437721646</c:v>
                </c:pt>
                <c:pt idx="428">
                  <c:v>5.6577545727655583</c:v>
                </c:pt>
                <c:pt idx="429">
                  <c:v>5.666160701758951</c:v>
                </c:pt>
                <c:pt idx="430">
                  <c:v>5.6745668307523456</c:v>
                </c:pt>
                <c:pt idx="431">
                  <c:v>5.6829729597457401</c:v>
                </c:pt>
                <c:pt idx="432">
                  <c:v>5.6913790887391338</c:v>
                </c:pt>
                <c:pt idx="433">
                  <c:v>5.6997852177325274</c:v>
                </c:pt>
                <c:pt idx="434">
                  <c:v>5.708191346725922</c:v>
                </c:pt>
                <c:pt idx="435">
                  <c:v>5.7165974757193156</c:v>
                </c:pt>
                <c:pt idx="436">
                  <c:v>5.7250036047127102</c:v>
                </c:pt>
                <c:pt idx="437">
                  <c:v>5.7334097337061039</c:v>
                </c:pt>
                <c:pt idx="438">
                  <c:v>5.7418158626994975</c:v>
                </c:pt>
                <c:pt idx="439">
                  <c:v>5.7502219916928921</c:v>
                </c:pt>
                <c:pt idx="440">
                  <c:v>5.7586281206862866</c:v>
                </c:pt>
                <c:pt idx="441">
                  <c:v>5.7670342496796803</c:v>
                </c:pt>
                <c:pt idx="442">
                  <c:v>5.7754403786730739</c:v>
                </c:pt>
                <c:pt idx="443">
                  <c:v>5.7838465076664685</c:v>
                </c:pt>
                <c:pt idx="444">
                  <c:v>5.792252636659863</c:v>
                </c:pt>
                <c:pt idx="445">
                  <c:v>5.8006587656532558</c:v>
                </c:pt>
                <c:pt idx="446">
                  <c:v>5.8090648946466494</c:v>
                </c:pt>
                <c:pt idx="447">
                  <c:v>5.817471023640044</c:v>
                </c:pt>
                <c:pt idx="448">
                  <c:v>5.8258771526334376</c:v>
                </c:pt>
                <c:pt idx="449">
                  <c:v>5.8342832816268322</c:v>
                </c:pt>
                <c:pt idx="450">
                  <c:v>5.8426894106202258</c:v>
                </c:pt>
              </c:numCache>
            </c:numRef>
          </c:xVal>
          <c:yVal>
            <c:numRef>
              <c:f>fit_2NN_HCP!$M$19:$M$469</c:f>
              <c:numCache>
                <c:formatCode>General</c:formatCode>
                <c:ptCount val="451"/>
                <c:pt idx="0">
                  <c:v>0.97794275182373269</c:v>
                </c:pt>
                <c:pt idx="1">
                  <c:v>0.51895052528476526</c:v>
                </c:pt>
                <c:pt idx="2">
                  <c:v>8.0406543720872747E-2</c:v>
                </c:pt>
                <c:pt idx="3">
                  <c:v>-0.33843991818547536</c:v>
                </c:pt>
                <c:pt idx="4">
                  <c:v>-0.73831334797716863</c:v>
                </c:pt>
                <c:pt idx="5">
                  <c:v>-1.1199129023192675</c:v>
                </c:pt>
                <c:pt idx="6">
                  <c:v>-1.483913282470354</c:v>
                </c:pt>
                <c:pt idx="7">
                  <c:v>-1.8309655794277049</c:v>
                </c:pt>
                <c:pt idx="8">
                  <c:v>-2.1616980898060003</c:v>
                </c:pt>
                <c:pt idx="9">
                  <c:v>-2.4767171034718523</c:v>
                </c:pt>
                <c:pt idx="10">
                  <c:v>-2.7766076639201849</c:v>
                </c:pt>
                <c:pt idx="11">
                  <c:v>-3.0619343023440564</c:v>
                </c:pt>
                <c:pt idx="12">
                  <c:v>-3.3332417463151476</c:v>
                </c:pt>
                <c:pt idx="13">
                  <c:v>-3.5910556039604842</c:v>
                </c:pt>
                <c:pt idx="14">
                  <c:v>-3.8358830244889912</c:v>
                </c:pt>
                <c:pt idx="15">
                  <c:v>-4.0682133358919401</c:v>
                </c:pt>
                <c:pt idx="16">
                  <c:v>-4.2885186606120484</c:v>
                </c:pt>
                <c:pt idx="17">
                  <c:v>-4.4972545099477124</c:v>
                </c:pt>
                <c:pt idx="18">
                  <c:v>-4.6948603579325017</c:v>
                </c:pt>
                <c:pt idx="19">
                  <c:v>-4.8817601954033005</c:v>
                </c:pt>
                <c:pt idx="20">
                  <c:v>-5.0583630649459295</c:v>
                </c:pt>
                <c:pt idx="21">
                  <c:v>-5.2250635773823522</c:v>
                </c:pt>
                <c:pt idx="22">
                  <c:v>-5.3822424104407816</c:v>
                </c:pt>
                <c:pt idx="23">
                  <c:v>-5.5302667902271168</c:v>
                </c:pt>
                <c:pt idx="24">
                  <c:v>-5.6694909560943536</c:v>
                </c:pt>
                <c:pt idx="25">
                  <c:v>-5.8002566094860875</c:v>
                </c:pt>
                <c:pt idx="26">
                  <c:v>-5.9228933473096532</c:v>
                </c:pt>
                <c:pt idx="27">
                  <c:v>-6.0377190803751102</c:v>
                </c:pt>
                <c:pt idx="28">
                  <c:v>-6.1450404374175589</c:v>
                </c:pt>
                <c:pt idx="29">
                  <c:v>-6.2451531552020345</c:v>
                </c:pt>
                <c:pt idx="30">
                  <c:v>-6.3383424551928709</c:v>
                </c:pt>
                <c:pt idx="31">
                  <c:v>-6.4248834072525058</c:v>
                </c:pt>
                <c:pt idx="32">
                  <c:v>-6.5050412808184666</c:v>
                </c:pt>
                <c:pt idx="33">
                  <c:v>-6.5790718839916424</c:v>
                </c:pt>
                <c:pt idx="34">
                  <c:v>-6.6472218909536807</c:v>
                </c:pt>
                <c:pt idx="35">
                  <c:v>-6.7097291581169927</c:v>
                </c:pt>
                <c:pt idx="36">
                  <c:v>-6.7668230293965772</c:v>
                </c:pt>
                <c:pt idx="37">
                  <c:v>-6.8187246309793963</c:v>
                </c:pt>
                <c:pt idx="38">
                  <c:v>-6.8656471559539174</c:v>
                </c:pt>
                <c:pt idx="39">
                  <c:v>-6.9077961391498226</c:v>
                </c:pt>
                <c:pt idx="40">
                  <c:v>-6.9453697225256805</c:v>
                </c:pt>
                <c:pt idx="41">
                  <c:v>-6.9785589114306381</c:v>
                </c:pt>
                <c:pt idx="42">
                  <c:v>-7.007547822054832</c:v>
                </c:pt>
                <c:pt idx="43">
                  <c:v>-7.0325139203722706</c:v>
                </c:pt>
                <c:pt idx="44">
                  <c:v>-7.053628252869439</c:v>
                </c:pt>
                <c:pt idx="45">
                  <c:v>-7.0710556693426048</c:v>
                </c:pt>
                <c:pt idx="46">
                  <c:v>-7.0849550380370294</c:v>
                </c:pt>
                <c:pt idx="47">
                  <c:v>-7.0954794533918069</c:v>
                </c:pt>
                <c:pt idx="48">
                  <c:v>-7.1027764366449224</c:v>
                </c:pt>
                <c:pt idx="49">
                  <c:v>-7.1069881295441775</c:v>
                </c:pt>
                <c:pt idx="50">
                  <c:v>-7.1082514814013074</c:v>
                </c:pt>
                <c:pt idx="51">
                  <c:v>-7.1066984297182092</c:v>
                </c:pt>
                <c:pt idx="52">
                  <c:v>-7.102456074606379</c:v>
                </c:pt>
                <c:pt idx="53">
                  <c:v>-7.0956468472129686</c:v>
                </c:pt>
                <c:pt idx="54">
                  <c:v>-7.0863886723594716</c:v>
                </c:pt>
                <c:pt idx="55">
                  <c:v>-7.0747951255919581</c:v>
                </c:pt>
                <c:pt idx="56">
                  <c:v>-7.0609755848348499</c:v>
                </c:pt>
                <c:pt idx="57">
                  <c:v>-7.0450353768336473</c:v>
                </c:pt>
                <c:pt idx="58">
                  <c:v>-7.0270759185655365</c:v>
                </c:pt>
                <c:pt idx="59">
                  <c:v>-7.0071948537907351</c:v>
                </c:pt>
                <c:pt idx="60">
                  <c:v>-6.9854861849113288</c:v>
                </c:pt>
                <c:pt idx="61">
                  <c:v>-6.9620404002986973</c:v>
                </c:pt>
                <c:pt idx="62">
                  <c:v>-6.9369445972450681</c:v>
                </c:pt>
                <c:pt idx="63">
                  <c:v>-6.9102826006892499</c:v>
                </c:pt>
                <c:pt idx="64">
                  <c:v>-6.8821350778616299</c:v>
                </c:pt>
                <c:pt idx="65">
                  <c:v>-6.8525796489882795</c:v>
                </c:pt>
                <c:pt idx="66">
                  <c:v>-6.8216909941894173</c:v>
                </c:pt>
                <c:pt idx="67">
                  <c:v>-6.7895409567026359</c:v>
                </c:pt>
                <c:pt idx="68">
                  <c:v>-6.7561986425569369</c:v>
                </c:pt>
                <c:pt idx="69">
                  <c:v>-6.7217305168192034</c:v>
                </c:pt>
                <c:pt idx="70">
                  <c:v>-6.6862004965305877</c:v>
                </c:pt>
                <c:pt idx="71">
                  <c:v>-6.649670040446221</c:v>
                </c:pt>
                <c:pt idx="72">
                  <c:v>-6.6121982356878224</c:v>
                </c:pt>
                <c:pt idx="73">
                  <c:v>-6.5738418814148813</c:v>
                </c:pt>
                <c:pt idx="74">
                  <c:v>-6.5346555696166071</c:v>
                </c:pt>
                <c:pt idx="75">
                  <c:v>-6.4946917631232228</c:v>
                </c:pt>
                <c:pt idx="76">
                  <c:v>-6.4540008709318331</c:v>
                </c:pt>
                <c:pt idx="77">
                  <c:v>-6.4126313209388259</c:v>
                </c:pt>
                <c:pt idx="78">
                  <c:v>-6.3706296301675813</c:v>
                </c:pt>
                <c:pt idx="79">
                  <c:v>-6.3280404725772597</c:v>
                </c:pt>
                <c:pt idx="80">
                  <c:v>-6.2849067445354585</c:v>
                </c:pt>
                <c:pt idx="81">
                  <c:v>-6.2412696280346953</c:v>
                </c:pt>
                <c:pt idx="82">
                  <c:v>-6.1971686517299496</c:v>
                </c:pt>
                <c:pt idx="83">
                  <c:v>-6.1526417498718153</c:v>
                </c:pt>
                <c:pt idx="84">
                  <c:v>-6.1077253192072902</c:v>
                </c:pt>
                <c:pt idx="85">
                  <c:v>-6.0624542739177469</c:v>
                </c:pt>
                <c:pt idx="86">
                  <c:v>-6.0168620986612353</c:v>
                </c:pt>
                <c:pt idx="87">
                  <c:v>-5.9709808997839806</c:v>
                </c:pt>
                <c:pt idx="88">
                  <c:v>-5.9248414547637225</c:v>
                </c:pt>
                <c:pt idx="89">
                  <c:v>-5.8784732599453786</c:v>
                </c:pt>
                <c:pt idx="90">
                  <c:v>-5.8319045766274487</c:v>
                </c:pt>
                <c:pt idx="91">
                  <c:v>-5.7851624755555955</c:v>
                </c:pt>
                <c:pt idx="92">
                  <c:v>-5.7382728798778793</c:v>
                </c:pt>
                <c:pt idx="93">
                  <c:v>-5.6912606066142644</c:v>
                </c:pt>
                <c:pt idx="94">
                  <c:v>-5.6441494066912474</c:v>
                </c:pt>
                <c:pt idx="95">
                  <c:v>-5.5969620035906402</c:v>
                </c:pt>
                <c:pt idx="96">
                  <c:v>-5.5497201306600168</c:v>
                </c:pt>
                <c:pt idx="97">
                  <c:v>-5.5024445671304578</c:v>
                </c:pt>
                <c:pt idx="98">
                  <c:v>-5.4551551728859549</c:v>
                </c:pt>
                <c:pt idx="99">
                  <c:v>-5.4078709220271</c:v>
                </c:pt>
                <c:pt idx="100">
                  <c:v>-5.3606099352703378</c:v>
                </c:pt>
                <c:pt idx="101">
                  <c:v>-5.3133895112226082</c:v>
                </c:pt>
                <c:pt idx="102">
                  <c:v>-5.266226156569866</c:v>
                </c:pt>
                <c:pt idx="103">
                  <c:v>-5.2191356152166311</c:v>
                </c:pt>
                <c:pt idx="104">
                  <c:v>-5.1721328964124771</c:v>
                </c:pt>
                <c:pt idx="105">
                  <c:v>-5.1252323019001063</c:v>
                </c:pt>
                <c:pt idx="106">
                  <c:v>-5.078447452118505</c:v>
                </c:pt>
                <c:pt idx="107">
                  <c:v>-5.0317913114935333</c:v>
                </c:pt>
                <c:pt idx="108">
                  <c:v>-4.9852762128471388</c:v>
                </c:pt>
                <c:pt idx="109">
                  <c:v>-4.9389138809554467</c:v>
                </c:pt>
                <c:pt idx="110">
                  <c:v>-4.8927154552847618</c:v>
                </c:pt>
                <c:pt idx="111">
                  <c:v>-4.8466915119337255</c:v>
                </c:pt>
                <c:pt idx="112">
                  <c:v>-4.8008520848087528</c:v>
                </c:pt>
                <c:pt idx="113">
                  <c:v>-4.7552066860590205</c:v>
                </c:pt>
                <c:pt idx="114">
                  <c:v>-4.7097643257963808</c:v>
                </c:pt>
                <c:pt idx="115">
                  <c:v>-4.6645335311246923</c:v>
                </c:pt>
                <c:pt idx="116">
                  <c:v>-4.6195223645022097</c:v>
                </c:pt>
                <c:pt idx="117">
                  <c:v>-4.5747384414599299</c:v>
                </c:pt>
                <c:pt idx="118">
                  <c:v>-4.5301889476979138</c:v>
                </c:pt>
                <c:pt idx="119">
                  <c:v>-4.4858806555809503</c:v>
                </c:pt>
                <c:pt idx="120">
                  <c:v>-4.4418199400541436</c:v>
                </c:pt>
                <c:pt idx="121">
                  <c:v>-4.3980127939982978</c:v>
                </c:pt>
                <c:pt idx="122">
                  <c:v>-4.3544648430443491</c:v>
                </c:pt>
                <c:pt idx="123">
                  <c:v>-4.3111813598653708</c:v>
                </c:pt>
                <c:pt idx="124">
                  <c:v>-4.2681672779640998</c:v>
                </c:pt>
                <c:pt idx="125">
                  <c:v>-4.2254272049732888</c:v>
                </c:pt>
                <c:pt idx="126">
                  <c:v>-4.1829654354856078</c:v>
                </c:pt>
                <c:pt idx="127">
                  <c:v>-4.1407859634292725</c:v>
                </c:pt>
                <c:pt idx="128">
                  <c:v>-4.0988924940049678</c:v>
                </c:pt>
                <c:pt idx="129">
                  <c:v>-4.0572884551991679</c:v>
                </c:pt>
                <c:pt idx="130">
                  <c:v>-4.0159770088884015</c:v>
                </c:pt>
                <c:pt idx="131">
                  <c:v>-3.9749610615485156</c:v>
                </c:pt>
                <c:pt idx="132">
                  <c:v>-3.934243274582558</c:v>
                </c:pt>
                <c:pt idx="133">
                  <c:v>-3.8938260742803346</c:v>
                </c:pt>
                <c:pt idx="134">
                  <c:v>-3.8537116614223641</c:v>
                </c:pt>
                <c:pt idx="135">
                  <c:v>-3.8139020205405081</c:v>
                </c:pt>
                <c:pt idx="136">
                  <c:v>-3.7743989288469506</c:v>
                </c:pt>
                <c:pt idx="137">
                  <c:v>-3.7352039648431568</c:v>
                </c:pt>
                <c:pt idx="138">
                  <c:v>-3.6963185166196615</c:v>
                </c:pt>
                <c:pt idx="139">
                  <c:v>-3.6577437898574541</c:v>
                </c:pt>
                <c:pt idx="140">
                  <c:v>-3.619480815541197</c:v>
                </c:pt>
                <c:pt idx="141">
                  <c:v>-3.5815304573942512</c:v>
                </c:pt>
                <c:pt idx="142">
                  <c:v>-3.5438934190450935</c:v>
                </c:pt>
                <c:pt idx="143">
                  <c:v>-3.5065702509343941</c:v>
                </c:pt>
                <c:pt idx="144">
                  <c:v>-3.4695613569717554</c:v>
                </c:pt>
                <c:pt idx="145">
                  <c:v>-3.4328670009506959</c:v>
                </c:pt>
                <c:pt idx="146">
                  <c:v>-3.3964873127303248</c:v>
                </c:pt>
                <c:pt idx="147">
                  <c:v>-3.3604222941916855</c:v>
                </c:pt>
                <c:pt idx="148">
                  <c:v>-3.3246718249766518</c:v>
                </c:pt>
                <c:pt idx="149">
                  <c:v>-3.2892356680168646</c:v>
                </c:pt>
                <c:pt idx="150">
                  <c:v>-3.2541134748599725</c:v>
                </c:pt>
                <c:pt idx="151">
                  <c:v>-3.2193047908002574</c:v>
                </c:pt>
                <c:pt idx="152">
                  <c:v>-3.1848090598203709</c:v>
                </c:pt>
                <c:pt idx="153">
                  <c:v>-3.1506256293507819</c:v>
                </c:pt>
                <c:pt idx="154">
                  <c:v>-3.1167537548532458</c:v>
                </c:pt>
                <c:pt idx="155">
                  <c:v>-3.0831926042344175</c:v>
                </c:pt>
                <c:pt idx="156">
                  <c:v>-3.0499412620955191</c:v>
                </c:pt>
                <c:pt idx="157">
                  <c:v>-3.016998733823764</c:v>
                </c:pt>
                <c:pt idx="158">
                  <c:v>-2.9843639495310463</c:v>
                </c:pt>
                <c:pt idx="159">
                  <c:v>-2.9520357678452225</c:v>
                </c:pt>
                <c:pt idx="160">
                  <c:v>-2.9200129795591212</c:v>
                </c:pt>
                <c:pt idx="161">
                  <c:v>-2.8882943111422779</c:v>
                </c:pt>
                <c:pt idx="162">
                  <c:v>-2.8568784281201083</c:v>
                </c:pt>
                <c:pt idx="163">
                  <c:v>-2.8257639383252733</c:v>
                </c:pt>
                <c:pt idx="164">
                  <c:v>-2.7949493950255806</c:v>
                </c:pt>
                <c:pt idx="165">
                  <c:v>-2.764433299932858</c:v>
                </c:pt>
                <c:pt idx="166">
                  <c:v>-2.7342141060968839</c:v>
                </c:pt>
                <c:pt idx="167">
                  <c:v>-2.7042902206884678</c:v>
                </c:pt>
                <c:pt idx="168">
                  <c:v>-2.6746600076755214</c:v>
                </c:pt>
                <c:pt idx="169">
                  <c:v>-2.6453217903959274</c:v>
                </c:pt>
                <c:pt idx="170">
                  <c:v>-2.6162738540308004</c:v>
                </c:pt>
                <c:pt idx="171">
                  <c:v>-2.5875144479816568</c:v>
                </c:pt>
                <c:pt idx="172">
                  <c:v>-2.559041788154917</c:v>
                </c:pt>
                <c:pt idx="173">
                  <c:v>-2.5308540591569133</c:v>
                </c:pt>
                <c:pt idx="174">
                  <c:v>-2.5029494164026933</c:v>
                </c:pt>
                <c:pt idx="175">
                  <c:v>-2.4753259881415555</c:v>
                </c:pt>
                <c:pt idx="176">
                  <c:v>-2.4479818774023268</c:v>
                </c:pt>
                <c:pt idx="177">
                  <c:v>-2.4209151638612023</c:v>
                </c:pt>
                <c:pt idx="178">
                  <c:v>-2.3941239056349026</c:v>
                </c:pt>
                <c:pt idx="179">
                  <c:v>-2.3676061410017932</c:v>
                </c:pt>
                <c:pt idx="180">
                  <c:v>-2.3413598900535439</c:v>
                </c:pt>
                <c:pt idx="181">
                  <c:v>-2.3153831562797733</c:v>
                </c:pt>
                <c:pt idx="182">
                  <c:v>-2.2896739280881104</c:v>
                </c:pt>
                <c:pt idx="183">
                  <c:v>-2.2642301802619276</c:v>
                </c:pt>
                <c:pt idx="184">
                  <c:v>-2.2390498753580199</c:v>
                </c:pt>
                <c:pt idx="185">
                  <c:v>-2.2141309650463512</c:v>
                </c:pt>
                <c:pt idx="186">
                  <c:v>-2.1894713913939516</c:v>
                </c:pt>
                <c:pt idx="187">
                  <c:v>-2.1650690880949952</c:v>
                </c:pt>
                <c:pt idx="188">
                  <c:v>-2.1409219816489324</c:v>
                </c:pt>
                <c:pt idx="189">
                  <c:v>-2.117027992488635</c:v>
                </c:pt>
                <c:pt idx="190">
                  <c:v>-2.0933850360602748</c:v>
                </c:pt>
                <c:pt idx="191">
                  <c:v>-2.0699910238567347</c:v>
                </c:pt>
                <c:pt idx="192">
                  <c:v>-2.0468438644062137</c:v>
                </c:pt>
                <c:pt idx="193">
                  <c:v>-2.0239414642176441</c:v>
                </c:pt>
                <c:pt idx="194">
                  <c:v>-2.0012817286845102</c:v>
                </c:pt>
                <c:pt idx="195">
                  <c:v>-1.978862562948563</c:v>
                </c:pt>
                <c:pt idx="196">
                  <c:v>-1.9566818727249089</c:v>
                </c:pt>
                <c:pt idx="197">
                  <c:v>-1.9347375650898626</c:v>
                </c:pt>
                <c:pt idx="198">
                  <c:v>-1.9130275492329698</c:v>
                </c:pt>
                <c:pt idx="199">
                  <c:v>-1.8915497371744432</c:v>
                </c:pt>
                <c:pt idx="200">
                  <c:v>-1.8703020444493728</c:v>
                </c:pt>
                <c:pt idx="201">
                  <c:v>-1.8492823907598461</c:v>
                </c:pt>
                <c:pt idx="202">
                  <c:v>-1.8284887005962396</c:v>
                </c:pt>
                <c:pt idx="203">
                  <c:v>-1.8079189038287629</c:v>
                </c:pt>
                <c:pt idx="204">
                  <c:v>-1.7875709362703978</c:v>
                </c:pt>
                <c:pt idx="205">
                  <c:v>-1.7674427402122799</c:v>
                </c:pt>
                <c:pt idx="206">
                  <c:v>-1.74753226493255</c:v>
                </c:pt>
                <c:pt idx="207">
                  <c:v>-1.7278374671796777</c:v>
                </c:pt>
                <c:pt idx="208">
                  <c:v>-1.7083563116311968</c:v>
                </c:pt>
                <c:pt idx="209">
                  <c:v>-1.6890867713287938</c:v>
                </c:pt>
                <c:pt idx="210">
                  <c:v>-1.6700268280906256</c:v>
                </c:pt>
                <c:pt idx="211">
                  <c:v>-1.6511744729017515</c:v>
                </c:pt>
                <c:pt idx="212">
                  <c:v>-1.632527706283462</c:v>
                </c:pt>
                <c:pt idx="213">
                  <c:v>-1.6140845386423763</c:v>
                </c:pt>
                <c:pt idx="214">
                  <c:v>-1.5958429905999991</c:v>
                </c:pt>
                <c:pt idx="215">
                  <c:v>-1.5778010933035627</c:v>
                </c:pt>
                <c:pt idx="216">
                  <c:v>-1.559956888718814</c:v>
                </c:pt>
                <c:pt idx="217">
                  <c:v>-1.5423084299054728</c:v>
                </c:pt>
                <c:pt idx="218">
                  <c:v>-1.5248537812760232</c:v>
                </c:pt>
                <c:pt idx="219">
                  <c:v>-1.5075910188384809</c:v>
                </c:pt>
                <c:pt idx="220">
                  <c:v>-1.4905182304237705</c:v>
                </c:pt>
                <c:pt idx="221">
                  <c:v>-1.4736335158982974</c:v>
                </c:pt>
                <c:pt idx="222">
                  <c:v>-1.4569349873623259</c:v>
                </c:pt>
                <c:pt idx="223">
                  <c:v>-1.4404207693346756</c:v>
                </c:pt>
                <c:pt idx="224">
                  <c:v>-1.424088998924337</c:v>
                </c:pt>
                <c:pt idx="225">
                  <c:v>-1.4079378259894622</c:v>
                </c:pt>
                <c:pt idx="226">
                  <c:v>-1.3919654132843005</c:v>
                </c:pt>
                <c:pt idx="227">
                  <c:v>-1.3761699365944959</c:v>
                </c:pt>
                <c:pt idx="228">
                  <c:v>-1.3605495848612772</c:v>
                </c:pt>
                <c:pt idx="229">
                  <c:v>-1.3451025602949473</c:v>
                </c:pt>
                <c:pt idx="230">
                  <c:v>-1.3298270784781239</c:v>
                </c:pt>
                <c:pt idx="231">
                  <c:v>-1.3147213684591541</c:v>
                </c:pt>
                <c:pt idx="232">
                  <c:v>-1.2997836728361001</c:v>
                </c:pt>
                <c:pt idx="233">
                  <c:v>-1.2850122478316859</c:v>
                </c:pt>
                <c:pt idx="234">
                  <c:v>-1.27040536335959</c:v>
                </c:pt>
                <c:pt idx="235">
                  <c:v>-1.2559613030824377</c:v>
                </c:pt>
                <c:pt idx="236">
                  <c:v>-1.2416783644618417</c:v>
                </c:pt>
                <c:pt idx="237">
                  <c:v>-1.2275548588008411</c:v>
                </c:pt>
                <c:pt idx="238">
                  <c:v>-1.2135891112790438</c:v>
                </c:pt>
                <c:pt idx="239">
                  <c:v>-1.1997794609807997</c:v>
                </c:pt>
                <c:pt idx="240">
                  <c:v>-1.1861242609167084</c:v>
                </c:pt>
                <c:pt idx="241">
                  <c:v>-1.172621878038739</c:v>
                </c:pt>
                <c:pt idx="242">
                  <c:v>-1.1592706932492454</c:v>
                </c:pt>
                <c:pt idx="243">
                  <c:v>-1.1460691014041737</c:v>
                </c:pt>
                <c:pt idx="244">
                  <c:v>-1.1330155113106697</c:v>
                </c:pt>
                <c:pt idx="245">
                  <c:v>-1.1201083457193854</c:v>
                </c:pt>
                <c:pt idx="246">
                  <c:v>-1.1073460413117131</c:v>
                </c:pt>
                <c:pt idx="247">
                  <c:v>-1.0947270486821505</c:v>
                </c:pt>
                <c:pt idx="248">
                  <c:v>-1.0822498323160767</c:v>
                </c:pt>
                <c:pt idx="249">
                  <c:v>-1.0699128705630923</c:v>
                </c:pt>
                <c:pt idx="250">
                  <c:v>-1.0577146556061907</c:v>
                </c:pt>
                <c:pt idx="251">
                  <c:v>-1.0456536934269094</c:v>
                </c:pt>
                <c:pt idx="252">
                  <c:v>-1.033728503766693</c:v>
                </c:pt>
                <c:pt idx="253">
                  <c:v>-1.0219376200846337</c:v>
                </c:pt>
                <c:pt idx="254">
                  <c:v>-1.0102795895117673</c:v>
                </c:pt>
                <c:pt idx="255">
                  <c:v>-0.99875297280211239</c:v>
                </c:pt>
                <c:pt idx="256">
                  <c:v>-0.98735634428059105</c:v>
                </c:pt>
                <c:pt idx="257">
                  <c:v>-0.9760882917880318</c:v>
                </c:pt>
                <c:pt idx="258">
                  <c:v>-0.96494741662335792</c:v>
                </c:pt>
                <c:pt idx="259">
                  <c:v>-0.95393233348315065</c:v>
                </c:pt>
                <c:pt idx="260">
                  <c:v>-0.94304167039872566</c:v>
                </c:pt>
                <c:pt idx="261">
                  <c:v>-0.93227406867078721</c:v>
                </c:pt>
                <c:pt idx="262">
                  <c:v>-0.92162818280193459</c:v>
                </c:pt>
                <c:pt idx="263">
                  <c:v>-0.91110268042700637</c:v>
                </c:pt>
                <c:pt idx="264">
                  <c:v>-0.90069624224147649</c:v>
                </c:pt>
                <c:pt idx="265">
                  <c:v>-0.89040756192792103</c:v>
                </c:pt>
                <c:pt idx="266">
                  <c:v>-0.8802353460808231</c:v>
                </c:pt>
                <c:pt idx="267">
                  <c:v>-0.87017831412965674</c:v>
                </c:pt>
                <c:pt idx="268">
                  <c:v>-0.860235198260483</c:v>
                </c:pt>
                <c:pt idx="269">
                  <c:v>-0.85040474333602634</c:v>
                </c:pt>
                <c:pt idx="270">
                  <c:v>-0.84068570681450772</c:v>
                </c:pt>
                <c:pt idx="271">
                  <c:v>-0.83107685866713354</c:v>
                </c:pt>
                <c:pt idx="272">
                  <c:v>-0.82157698129448731</c:v>
                </c:pt>
                <c:pt idx="273">
                  <c:v>-0.81218486944176038</c:v>
                </c:pt>
                <c:pt idx="274">
                  <c:v>-0.8028993301130708</c:v>
                </c:pt>
                <c:pt idx="275">
                  <c:v>-0.79371918248479734</c:v>
                </c:pt>
                <c:pt idx="276">
                  <c:v>-0.78464325781811295</c:v>
                </c:pt>
                <c:pt idx="277">
                  <c:v>-0.77567039937067095</c:v>
                </c:pt>
                <c:pt idx="278">
                  <c:v>-0.76679946230768725</c:v>
                </c:pt>
                <c:pt idx="279">
                  <c:v>-0.75802931361229575</c:v>
                </c:pt>
                <c:pt idx="280">
                  <c:v>-0.74935883199539421</c:v>
                </c:pt>
                <c:pt idx="281">
                  <c:v>-0.74078690780490042</c:v>
                </c:pt>
                <c:pt idx="282">
                  <c:v>-0.73231244293463182</c:v>
                </c:pt>
                <c:pt idx="283">
                  <c:v>-0.72393435073275114</c:v>
                </c:pt>
                <c:pt idx="284">
                  <c:v>-0.71565155590983709</c:v>
                </c:pt>
                <c:pt idx="285">
                  <c:v>-0.70746299444670935</c:v>
                </c:pt>
                <c:pt idx="286">
                  <c:v>-0.69936761350196053</c:v>
                </c:pt>
                <c:pt idx="287">
                  <c:v>-0.69136437131935735</c:v>
                </c:pt>
                <c:pt idx="288">
                  <c:v>-0.68345223713499326</c:v>
                </c:pt>
                <c:pt idx="289">
                  <c:v>-0.67563019108441702</c:v>
                </c:pt>
                <c:pt idx="290">
                  <c:v>-0.66789722410962471</c:v>
                </c:pt>
                <c:pt idx="291">
                  <c:v>-0.66025233786609161</c:v>
                </c:pt>
                <c:pt idx="292">
                  <c:v>-0.65269454462973553</c:v>
                </c:pt>
                <c:pt idx="293">
                  <c:v>-0.64522286720397715</c:v>
                </c:pt>
                <c:pt idx="294">
                  <c:v>-0.63783633882684432</c:v>
                </c:pt>
                <c:pt idx="295">
                  <c:v>-0.6305340030782306</c:v>
                </c:pt>
                <c:pt idx="296">
                  <c:v>-0.62331491378723924</c:v>
                </c:pt>
                <c:pt idx="297">
                  <c:v>-0.61617813493973628</c:v>
                </c:pt>
                <c:pt idx="298">
                  <c:v>-0.6091227405860814</c:v>
                </c:pt>
                <c:pt idx="299">
                  <c:v>-0.60214781474912238</c:v>
                </c:pt>
                <c:pt idx="300">
                  <c:v>-0.59525245133238547</c:v>
                </c:pt>
                <c:pt idx="301">
                  <c:v>-0.58843575402858983</c:v>
                </c:pt>
                <c:pt idx="302">
                  <c:v>-0.58169683622842194</c:v>
                </c:pt>
                <c:pt idx="303">
                  <c:v>-0.57503482092969016</c:v>
                </c:pt>
                <c:pt idx="304">
                  <c:v>-0.5684488406467525</c:v>
                </c:pt>
                <c:pt idx="305">
                  <c:v>-0.56193803732035252</c:v>
                </c:pt>
                <c:pt idx="306">
                  <c:v>-0.55550156222781322</c:v>
                </c:pt>
                <c:pt idx="307">
                  <c:v>-0.54913857589366732</c:v>
                </c:pt>
                <c:pt idx="308">
                  <c:v>-0.54284824800064779</c:v>
                </c:pt>
                <c:pt idx="309">
                  <c:v>-0.53662975730115536</c:v>
                </c:pt>
                <c:pt idx="310">
                  <c:v>-0.53048229152915405</c:v>
                </c:pt>
                <c:pt idx="311">
                  <c:v>-0.52440504731253379</c:v>
                </c:pt>
                <c:pt idx="312">
                  <c:v>-0.51839723008594663</c:v>
                </c:pt>
                <c:pt idx="313">
                  <c:v>-0.51245805400412781</c:v>
                </c:pt>
                <c:pt idx="314">
                  <c:v>-0.50658674185572317</c:v>
                </c:pt>
                <c:pt idx="315">
                  <c:v>-0.50078252497761766</c:v>
                </c:pt>
                <c:pt idx="316">
                  <c:v>-0.49504464316979507</c:v>
                </c:pt>
                <c:pt idx="317">
                  <c:v>-0.48937234461071905</c:v>
                </c:pt>
                <c:pt idx="318">
                  <c:v>-0.48376488577326388</c:v>
                </c:pt>
                <c:pt idx="319">
                  <c:v>-0.47822153134118173</c:v>
                </c:pt>
                <c:pt idx="320">
                  <c:v>-0.47274155412613983</c:v>
                </c:pt>
                <c:pt idx="321">
                  <c:v>-0.46732423498531084</c:v>
                </c:pt>
                <c:pt idx="322">
                  <c:v>-0.46196886273953797</c:v>
                </c:pt>
                <c:pt idx="323">
                  <c:v>-0.45667473409207648</c:v>
                </c:pt>
                <c:pt idx="324">
                  <c:v>-0.45144115354791997</c:v>
                </c:pt>
                <c:pt idx="325">
                  <c:v>-0.44626743333370661</c:v>
                </c:pt>
                <c:pt idx="326">
                  <c:v>-0.4411528933182306</c:v>
                </c:pt>
                <c:pt idx="327">
                  <c:v>-0.43609686093353711</c:v>
                </c:pt>
                <c:pt idx="328">
                  <c:v>-0.43109867109662825</c:v>
                </c:pt>
                <c:pt idx="329">
                  <c:v>-0.42615766613177047</c:v>
                </c:pt>
                <c:pt idx="330">
                  <c:v>-0.42127319569340482</c:v>
                </c:pt>
                <c:pt idx="331">
                  <c:v>-0.41644461668967636</c:v>
                </c:pt>
                <c:pt idx="332">
                  <c:v>-0.41167129320656637</c:v>
                </c:pt>
                <c:pt idx="333">
                  <c:v>-0.40695259643265036</c:v>
                </c:pt>
                <c:pt idx="334">
                  <c:v>-0.40228790458445823</c:v>
                </c:pt>
                <c:pt idx="335">
                  <c:v>-0.39767660283247119</c:v>
                </c:pt>
                <c:pt idx="336">
                  <c:v>-0.39311808322771541</c:v>
                </c:pt>
                <c:pt idx="337">
                  <c:v>-0.38861174462899617</c:v>
                </c:pt>
                <c:pt idx="338">
                  <c:v>-0.38415699263073788</c:v>
                </c:pt>
                <c:pt idx="339">
                  <c:v>-0.37975323949145079</c:v>
                </c:pt>
                <c:pt idx="340">
                  <c:v>-0.37539990406281804</c:v>
                </c:pt>
                <c:pt idx="341">
                  <c:v>-0.37109641171940044</c:v>
                </c:pt>
                <c:pt idx="342">
                  <c:v>-0.36684219428896347</c:v>
                </c:pt>
                <c:pt idx="343">
                  <c:v>-0.36263668998342197</c:v>
                </c:pt>
                <c:pt idx="344">
                  <c:v>-0.35847934333040499</c:v>
                </c:pt>
                <c:pt idx="345">
                  <c:v>-0.35436960510543253</c:v>
                </c:pt>
                <c:pt idx="346">
                  <c:v>-0.35030693226471649</c:v>
                </c:pt>
                <c:pt idx="347">
                  <c:v>-0.34629078787856649</c:v>
                </c:pt>
                <c:pt idx="348">
                  <c:v>-0.34232064106541699</c:v>
                </c:pt>
                <c:pt idx="349">
                  <c:v>-0.33839596692645851</c:v>
                </c:pt>
                <c:pt idx="350">
                  <c:v>-0.33451624648088168</c:v>
                </c:pt>
                <c:pt idx="351">
                  <c:v>-0.3306809666017263</c:v>
                </c:pt>
                <c:pt idx="352">
                  <c:v>-0.32688961995233412</c:v>
                </c:pt>
                <c:pt idx="353">
                  <c:v>-0.32314170492340866</c:v>
                </c:pt>
                <c:pt idx="354">
                  <c:v>-0.31943672557066771</c:v>
                </c:pt>
                <c:pt idx="355">
                  <c:v>-0.31577419155309566</c:v>
                </c:pt>
                <c:pt idx="356">
                  <c:v>-0.31215361807179132</c:v>
                </c:pt>
                <c:pt idx="357">
                  <c:v>-0.30857452580940614</c:v>
                </c:pt>
                <c:pt idx="358">
                  <c:v>-0.30503644087017046</c:v>
                </c:pt>
                <c:pt idx="359">
                  <c:v>-0.30153889472050349</c:v>
                </c:pt>
                <c:pt idx="360">
                  <c:v>-0.29808142413020794</c:v>
                </c:pt>
                <c:pt idx="361">
                  <c:v>-0.29466357111424268</c:v>
                </c:pt>
                <c:pt idx="362">
                  <c:v>-0.29128488287507187</c:v>
                </c:pt>
                <c:pt idx="363">
                  <c:v>-0.28794491174558134</c:v>
                </c:pt>
                <c:pt idx="364">
                  <c:v>-0.28464321513257135</c:v>
                </c:pt>
                <c:pt idx="365">
                  <c:v>-0.28137935546080678</c:v>
                </c:pt>
                <c:pt idx="366">
                  <c:v>-0.27815290011763677</c:v>
                </c:pt>
                <c:pt idx="367">
                  <c:v>-0.27496342139816438</c:v>
                </c:pt>
                <c:pt idx="368">
                  <c:v>-0.27181049645097527</c:v>
                </c:pt>
                <c:pt idx="369">
                  <c:v>-0.26869370722441538</c:v>
                </c:pt>
                <c:pt idx="370">
                  <c:v>-0.26561264041341515</c:v>
                </c:pt>
                <c:pt idx="371">
                  <c:v>-0.26256688740685913</c:v>
                </c:pt>
                <c:pt idx="372">
                  <c:v>-0.25955604423548762</c:v>
                </c:pt>
                <c:pt idx="373">
                  <c:v>-0.25657971152034065</c:v>
                </c:pt>
                <c:pt idx="374">
                  <c:v>-0.25363749442173</c:v>
                </c:pt>
                <c:pt idx="375">
                  <c:v>-0.25072900258873676</c:v>
                </c:pt>
                <c:pt idx="376">
                  <c:v>-0.24785385010923583</c:v>
                </c:pt>
                <c:pt idx="377">
                  <c:v>-0.24501165546043316</c:v>
                </c:pt>
                <c:pt idx="378">
                  <c:v>-0.24220204145992527</c:v>
                </c:pt>
                <c:pt idx="379">
                  <c:v>-0.23942463521726465</c:v>
                </c:pt>
                <c:pt idx="380">
                  <c:v>-0.23667906808603359</c:v>
                </c:pt>
                <c:pt idx="381">
                  <c:v>-0.2339649756164196</c:v>
                </c:pt>
                <c:pt idx="382">
                  <c:v>-0.23128199750829026</c:v>
                </c:pt>
                <c:pt idx="383">
                  <c:v>-0.22862977756476452</c:v>
                </c:pt>
                <c:pt idx="384">
                  <c:v>-0.22600796364626932</c:v>
                </c:pt>
                <c:pt idx="385">
                  <c:v>-0.22341620762508696</c:v>
                </c:pt>
                <c:pt idx="386">
                  <c:v>-0.22085416534038188</c:v>
                </c:pt>
                <c:pt idx="387">
                  <c:v>-0.21832149655370672</c:v>
                </c:pt>
                <c:pt idx="388">
                  <c:v>-0.215817864904981</c:v>
                </c:pt>
                <c:pt idx="389">
                  <c:v>-0.21334293786894076</c:v>
                </c:pt>
                <c:pt idx="390">
                  <c:v>-0.21089638671205133</c:v>
                </c:pt>
                <c:pt idx="391">
                  <c:v>-0.20847788644988358</c:v>
                </c:pt>
                <c:pt idx="392">
                  <c:v>-0.20608711580494746</c:v>
                </c:pt>
                <c:pt idx="393">
                  <c:v>-0.20372375716497682</c:v>
                </c:pt>
                <c:pt idx="394">
                  <c:v>-0.20138749654166332</c:v>
                </c:pt>
                <c:pt idx="395">
                  <c:v>-0.19907802352983714</c:v>
                </c:pt>
                <c:pt idx="396">
                  <c:v>-0.19679503126708739</c:v>
                </c:pt>
                <c:pt idx="397">
                  <c:v>-0.19453821639381694</c:v>
                </c:pt>
                <c:pt idx="398">
                  <c:v>-0.19230727901373515</c:v>
                </c:pt>
                <c:pt idx="399">
                  <c:v>-0.19010192265477271</c:v>
                </c:pt>
                <c:pt idx="400">
                  <c:v>-0.18792185423042548</c:v>
                </c:pt>
                <c:pt idx="401">
                  <c:v>-0.18576678400151816</c:v>
                </c:pt>
                <c:pt idx="402">
                  <c:v>-0.18363642553838228</c:v>
                </c:pt>
                <c:pt idx="403">
                  <c:v>-0.18153049568344901</c:v>
                </c:pt>
                <c:pt idx="404">
                  <c:v>-0.17944871451424885</c:v>
                </c:pt>
                <c:pt idx="405">
                  <c:v>-0.17739080530681767</c:v>
                </c:pt>
                <c:pt idx="406">
                  <c:v>-0.17535649449950141</c:v>
                </c:pt>
                <c:pt idx="407">
                  <c:v>-0.17334551165715834</c:v>
                </c:pt>
                <c:pt idx="408">
                  <c:v>-0.17135758943575402</c:v>
                </c:pt>
                <c:pt idx="409">
                  <c:v>-0.16939246354734691</c:v>
                </c:pt>
                <c:pt idx="410">
                  <c:v>-0.16744987272545525</c:v>
                </c:pt>
                <c:pt idx="411">
                  <c:v>-0.16552955869080921</c:v>
                </c:pt>
                <c:pt idx="412">
                  <c:v>-0.1636312661174775</c:v>
                </c:pt>
                <c:pt idx="413">
                  <c:v>-0.16175474259936998</c:v>
                </c:pt>
                <c:pt idx="414">
                  <c:v>-0.15989973861710913</c:v>
                </c:pt>
                <c:pt idx="415">
                  <c:v>-0.15806600750526792</c:v>
                </c:pt>
                <c:pt idx="416">
                  <c:v>-0.15625330541996893</c:v>
                </c:pt>
                <c:pt idx="417">
                  <c:v>-0.15446139130684486</c:v>
                </c:pt>
                <c:pt idx="418">
                  <c:v>-0.15269002686935237</c:v>
                </c:pt>
                <c:pt idx="419">
                  <c:v>-0.1509389765374386</c:v>
                </c:pt>
                <c:pt idx="420">
                  <c:v>-0.14920800743655341</c:v>
                </c:pt>
                <c:pt idx="421">
                  <c:v>-0.1474968893570095</c:v>
                </c:pt>
                <c:pt idx="422">
                  <c:v>-0.14580539472367951</c:v>
                </c:pt>
                <c:pt idx="423">
                  <c:v>-0.14413329856603521</c:v>
                </c:pt>
                <c:pt idx="424">
                  <c:v>-0.14248037848851494</c:v>
                </c:pt>
                <c:pt idx="425">
                  <c:v>-0.14084641464122513</c:v>
                </c:pt>
                <c:pt idx="426">
                  <c:v>-0.13923118969096795</c:v>
                </c:pt>
                <c:pt idx="427">
                  <c:v>-0.13763448879259213</c:v>
                </c:pt>
                <c:pt idx="428">
                  <c:v>-0.13605609956066453</c:v>
                </c:pt>
                <c:pt idx="429">
                  <c:v>-0.13449581204145655</c:v>
                </c:pt>
                <c:pt idx="430">
                  <c:v>-0.13295341868524602</c:v>
                </c:pt>
                <c:pt idx="431">
                  <c:v>-0.13142871431892933</c:v>
                </c:pt>
                <c:pt idx="432">
                  <c:v>-0.12992149611893863</c:v>
                </c:pt>
                <c:pt idx="433">
                  <c:v>-0.12843156358446303</c:v>
                </c:pt>
                <c:pt idx="434">
                  <c:v>-0.1269587185109721</c:v>
                </c:pt>
                <c:pt idx="435">
                  <c:v>-0.12550276496403368</c:v>
                </c:pt>
                <c:pt idx="436">
                  <c:v>-0.12406350925342814</c:v>
                </c:pt>
                <c:pt idx="437">
                  <c:v>-0.1226407599075518</c:v>
                </c:pt>
                <c:pt idx="438">
                  <c:v>-0.12123432764810926</c:v>
                </c:pt>
                <c:pt idx="439">
                  <c:v>-0.11984402536508894</c:v>
                </c:pt>
                <c:pt idx="440">
                  <c:v>-0.11846966809202267</c:v>
                </c:pt>
                <c:pt idx="441">
                  <c:v>-0.11711107298152112</c:v>
                </c:pt>
                <c:pt idx="442">
                  <c:v>-0.11576805928108644</c:v>
                </c:pt>
                <c:pt idx="443">
                  <c:v>-0.11444044830919683</c:v>
                </c:pt>
                <c:pt idx="444">
                  <c:v>-0.11312806343166223</c:v>
                </c:pt>
                <c:pt idx="445">
                  <c:v>-0.11183073003824424</c:v>
                </c:pt>
                <c:pt idx="446">
                  <c:v>-0.11054827551954183</c:v>
                </c:pt>
                <c:pt idx="447">
                  <c:v>-0.1092805292441368</c:v>
                </c:pt>
                <c:pt idx="448">
                  <c:v>-0.10802732253599977</c:v>
                </c:pt>
                <c:pt idx="449">
                  <c:v>-0.10678848865214771</c:v>
                </c:pt>
                <c:pt idx="450">
                  <c:v>-0.10556386276055758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898F19-079C-46A1-B4FE-24BB467D1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10</xdr:row>
      <xdr:rowOff>228599</xdr:rowOff>
    </xdr:from>
    <xdr:to>
      <xdr:col>14</xdr:col>
      <xdr:colOff>600075</xdr:colOff>
      <xdr:row>30</xdr:row>
      <xdr:rowOff>180975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FA888B-76E4-4896-B62E-3F3B0D9A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1B2ED-5D5D-4C5F-A8E2-820AE1E4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11</xdr:row>
      <xdr:rowOff>66674</xdr:rowOff>
    </xdr:from>
    <xdr:to>
      <xdr:col>14</xdr:col>
      <xdr:colOff>590550</xdr:colOff>
      <xdr:row>31</xdr:row>
      <xdr:rowOff>19050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8704BE-6290-4D3E-92EF-49838E57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123825</xdr:colOff>
      <xdr:row>13</xdr:row>
      <xdr:rowOff>180974</xdr:rowOff>
    </xdr:from>
    <xdr:to>
      <xdr:col>24</xdr:col>
      <xdr:colOff>114300</xdr:colOff>
      <xdr:row>33</xdr:row>
      <xdr:rowOff>133350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59DF-F963-484C-BB45-DD03723321EA}">
  <dimension ref="A2:AA469"/>
  <sheetViews>
    <sheetView workbookViewId="0">
      <selection activeCell="H10" sqref="H10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189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52</v>
      </c>
      <c r="B3" s="1" t="s">
        <v>112</v>
      </c>
      <c r="D3" s="15" t="str">
        <f>A3</f>
        <v>FCC</v>
      </c>
      <c r="E3" s="1" t="str">
        <f>B3</f>
        <v>Cu</v>
      </c>
      <c r="K3" s="15" t="str">
        <f>A3</f>
        <v>FCC</v>
      </c>
      <c r="L3" s="1" t="s">
        <v>215</v>
      </c>
      <c r="N3" s="15" t="str">
        <f>A3</f>
        <v>FCC</v>
      </c>
      <c r="O3" s="1" t="str">
        <f>L3</f>
        <v>Tb</v>
      </c>
      <c r="Q3" s="32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0">
        <v>-4.0940000000000003</v>
      </c>
      <c r="D4" s="21" t="s">
        <v>8</v>
      </c>
      <c r="E4" s="4">
        <f>E11</f>
        <v>2.5720075644390832</v>
      </c>
      <c r="F4" t="s">
        <v>191</v>
      </c>
      <c r="K4" s="2" t="s">
        <v>27</v>
      </c>
      <c r="L4" s="4">
        <v>8.1199999999999994E-2</v>
      </c>
      <c r="N4" s="18" t="s">
        <v>23</v>
      </c>
      <c r="O4" s="4">
        <f>O5*R18</f>
        <v>7.9307240880497885</v>
      </c>
      <c r="P4" s="63" t="s">
        <v>266</v>
      </c>
      <c r="Q4" s="26" t="s">
        <v>29</v>
      </c>
      <c r="AA4" s="27"/>
    </row>
    <row r="5" spans="1:27" x14ac:dyDescent="0.4">
      <c r="A5" s="2" t="s">
        <v>20</v>
      </c>
      <c r="B5" s="50">
        <v>12.031000000000001</v>
      </c>
      <c r="D5" s="2" t="s">
        <v>3</v>
      </c>
      <c r="E5" s="5">
        <v>0.05</v>
      </c>
      <c r="K5" s="2" t="s">
        <v>28</v>
      </c>
      <c r="L5" s="4">
        <v>1.1081000000000001</v>
      </c>
      <c r="N5" s="12" t="s">
        <v>24</v>
      </c>
      <c r="O5" s="4">
        <v>2.6883810467965383</v>
      </c>
      <c r="P5" t="s">
        <v>53</v>
      </c>
      <c r="Q5" s="28" t="s">
        <v>30</v>
      </c>
      <c r="R5" s="29">
        <f>L10</f>
        <v>2.5720075644390832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64">
        <f>(SQRT(2)*$L$10+$L$10*SQRT(3))/2</f>
        <v>4.046107879607959</v>
      </c>
      <c r="X5" s="64">
        <f>$L$10*SQRT(3)</f>
        <v>4.4548477790599748</v>
      </c>
      <c r="Y5" s="30" t="s">
        <v>117</v>
      </c>
      <c r="Z5" s="30" t="str">
        <f>B3</f>
        <v>Cu</v>
      </c>
      <c r="AA5" s="31" t="str">
        <f>B3</f>
        <v>Cu</v>
      </c>
    </row>
    <row r="6" spans="1:27" x14ac:dyDescent="0.4">
      <c r="A6" s="2" t="s">
        <v>0</v>
      </c>
      <c r="B6" s="1">
        <v>0.83099999999999996</v>
      </c>
      <c r="D6" s="2" t="s">
        <v>13</v>
      </c>
      <c r="E6" s="1">
        <v>12</v>
      </c>
      <c r="F6" t="s">
        <v>14</v>
      </c>
      <c r="K6" s="2" t="s">
        <v>23</v>
      </c>
      <c r="L6" s="4">
        <v>11.559699999999999</v>
      </c>
      <c r="N6" s="12" t="s">
        <v>27</v>
      </c>
      <c r="O6" s="4">
        <v>0.17483451355920221</v>
      </c>
      <c r="P6" t="s">
        <v>53</v>
      </c>
    </row>
    <row r="7" spans="1:27" x14ac:dyDescent="0.4">
      <c r="A7" s="18" t="s">
        <v>1</v>
      </c>
      <c r="B7" s="5">
        <v>0</v>
      </c>
      <c r="C7" t="s">
        <v>267</v>
      </c>
      <c r="D7" s="2" t="s">
        <v>32</v>
      </c>
      <c r="E7" s="1">
        <v>4</v>
      </c>
      <c r="F7" t="s">
        <v>33</v>
      </c>
      <c r="K7" s="2" t="s">
        <v>24</v>
      </c>
      <c r="L7" s="4">
        <v>2.8315999999999999</v>
      </c>
      <c r="N7" s="12" t="s">
        <v>28</v>
      </c>
      <c r="O7" s="4">
        <v>1.7522140959139938</v>
      </c>
      <c r="P7" t="s">
        <v>53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SQRT(2)</f>
        <v>1.4142135623730951</v>
      </c>
      <c r="F8" t="s">
        <v>250</v>
      </c>
      <c r="N8" s="63" t="s">
        <v>266</v>
      </c>
      <c r="O8">
        <v>0</v>
      </c>
      <c r="Q8" s="26" t="s">
        <v>252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73</v>
      </c>
      <c r="O9" s="1">
        <f>O4/O5</f>
        <v>2.95</v>
      </c>
      <c r="Q9" s="28" t="s">
        <v>30</v>
      </c>
      <c r="R9" s="29">
        <f>L10</f>
        <v>2.5720075644390832</v>
      </c>
      <c r="S9" s="29">
        <f>O4</f>
        <v>7.9307240880497885</v>
      </c>
      <c r="T9" s="29">
        <f>O5</f>
        <v>2.6883810467965383</v>
      </c>
      <c r="U9" s="29">
        <f>O6</f>
        <v>0.17483451355920221</v>
      </c>
      <c r="V9" s="29">
        <f>O7</f>
        <v>1.7522140959139938</v>
      </c>
      <c r="W9" s="64">
        <f>(SQRT(2)*$L$10+$L$10*SQRT(3))/2</f>
        <v>4.046107879607959</v>
      </c>
      <c r="X9" s="64">
        <f>$L$10*SQRT(3)</f>
        <v>4.4548477790599748</v>
      </c>
      <c r="Y9" s="30" t="s">
        <v>117</v>
      </c>
      <c r="Z9" s="30" t="str">
        <f>B3</f>
        <v>Cu</v>
      </c>
      <c r="AA9" s="31" t="str">
        <f>B3</f>
        <v>Cu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2.5720075644390832</v>
      </c>
      <c r="M10" t="s">
        <v>34</v>
      </c>
    </row>
    <row r="11" spans="1:27" x14ac:dyDescent="0.4">
      <c r="A11" s="3" t="s">
        <v>37</v>
      </c>
      <c r="B11" s="4">
        <f>($B$5*$E$7)^(1/3)</f>
        <v>3.6373679801559442</v>
      </c>
      <c r="D11" s="3" t="s">
        <v>8</v>
      </c>
      <c r="E11" s="4">
        <f>$B$11/$E$8</f>
        <v>2.5720075644390832</v>
      </c>
      <c r="F11" t="s">
        <v>39</v>
      </c>
      <c r="Q11" s="33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4.0034414826445746</v>
      </c>
      <c r="D12" s="3" t="s">
        <v>2</v>
      </c>
      <c r="E12" s="4">
        <f>(9*$B$6*$B$5/(-$B$4))^(1/2)</f>
        <v>4.6881199052726856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46</v>
      </c>
      <c r="AA13" s="27"/>
    </row>
    <row r="14" spans="1:27" x14ac:dyDescent="0.4">
      <c r="A14" s="3" t="s">
        <v>105</v>
      </c>
      <c r="B14" s="1">
        <f>(B7-1)/(2*E12)-1/3</f>
        <v>-0.43998589557638829</v>
      </c>
      <c r="D14" s="3" t="s">
        <v>15</v>
      </c>
      <c r="E14" s="4">
        <f>-(1+$E$13+$E$5*$E$13^3)*EXP(-$E$13)</f>
        <v>-1</v>
      </c>
      <c r="Q14" s="28" t="s">
        <v>49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-4.0940000000000003</v>
      </c>
    </row>
    <row r="16" spans="1:27" x14ac:dyDescent="0.4">
      <c r="D16" s="3" t="s">
        <v>9</v>
      </c>
      <c r="E16" s="4">
        <f>$E$15*$E$6</f>
        <v>-49.128</v>
      </c>
      <c r="Q16" s="1" t="s">
        <v>58</v>
      </c>
      <c r="R16" s="1"/>
      <c r="S16" s="1"/>
      <c r="T16" s="1" t="s">
        <v>69</v>
      </c>
    </row>
    <row r="17" spans="1:25" x14ac:dyDescent="0.4">
      <c r="A17" t="s">
        <v>19</v>
      </c>
      <c r="Q17" s="1" t="s">
        <v>54</v>
      </c>
      <c r="R17" s="19">
        <f>B4/L9+O7/SQRT(L9)</f>
        <v>0.16465397331023385</v>
      </c>
      <c r="S17" s="1" t="s">
        <v>55</v>
      </c>
      <c r="T17" s="1" t="s">
        <v>70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71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2.0233851707271882</v>
      </c>
      <c r="H19" s="10">
        <f>-(-$B$4)*(1+D19+$E$5*D19^3)*EXP(-D19)</f>
        <v>0.55643229028556662</v>
      </c>
      <c r="I19">
        <f>H19*$E$6</f>
        <v>6.677187483426799</v>
      </c>
      <c r="K19">
        <f>$L$9*$L$4*EXP(-$L$6*(G19/$L$10-1))+6*$L$4*EXP(-$L$6*(SQRT(2)*G19/$L$10-1))-SQRT($L$9*$L$5^2*EXP(-2*$L$7*(G19/$L$10-1))+6*$L$5^2*EXP(-2*$L$7*(SQRT(2)*G19/$L$10-1)))</f>
        <v>4.309118615982408</v>
      </c>
      <c r="M19">
        <f>$L$9*$O$6*EXP(-$O$4*(G19/$L$10-1))+6*$O$6*EXP(-$O$4*(SQRT(2)*G19/$L$10-1))-SQRT($L$9*$O$7^2*EXP(-2*$O$5*(G19/$L$10-1))+6*$O$7^2*EXP(-2*$O$5*(SQRT(2)*G19/$L$10-1)))</f>
        <v>0.59135297815863375</v>
      </c>
      <c r="N19" s="13">
        <f>(M19-H19)^2*O19</f>
        <v>1.2194544415281773E-3</v>
      </c>
      <c r="O19" s="13">
        <v>1</v>
      </c>
      <c r="P19" s="14">
        <f>SUMSQ(N26:N295)</f>
        <v>9.0001682412346109E-7</v>
      </c>
      <c r="Q19" s="1" t="s">
        <v>68</v>
      </c>
      <c r="R19" s="19">
        <f>O4/(O4-O5)*-B4/SQRT(L9)</f>
        <v>1.78790574514971</v>
      </c>
      <c r="S19" s="1" t="s">
        <v>67</v>
      </c>
      <c r="T19" s="1" t="s">
        <v>70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1">$E$11*(D20/$E$12+1)</f>
        <v>2.0343576186014261</v>
      </c>
      <c r="H20" s="10">
        <f>-(-$B$4)*(1+D20+$E$5*D20^3)*EXP(-D20)</f>
        <v>0.29517379778811947</v>
      </c>
      <c r="I20">
        <f t="shared" ref="I20:I83" si="2">H20*$E$6</f>
        <v>3.5420855734574337</v>
      </c>
      <c r="K20">
        <f t="shared" ref="K20:K83" si="3">$L$9*$L$4*EXP(-$L$6*(G20/$L$10-1))+6*$L$4*EXP(-$L$6*(SQRT(2)*G20/$L$10-1))-SQRT($L$9*$L$5^2*EXP(-2*$L$7*(G20/$L$10-1))+6*$L$5^2*EXP(-2*$L$7*(SQRT(2)*G20/$L$10-1)))</f>
        <v>3.8384338402950977</v>
      </c>
      <c r="M20">
        <f t="shared" ref="M20:M83" si="4">$L$9*$O$6*EXP(-$O$4*(G20/$L$10-1))+6*$O$6*EXP(-$O$4*(SQRT(2)*G20/$L$10-1))-SQRT($L$9*$O$7^2*EXP(-2*$O$5*(G20/$L$10-1))+6*$O$7^2*EXP(-2*$O$5*(SQRT(2)*G20/$L$10-1)))</f>
        <v>0.32461327281219177</v>
      </c>
      <c r="N20" s="13">
        <f t="shared" ref="N20:N83" si="5">(M20-H20)^2*O20</f>
        <v>8.6668268969297625E-4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1"/>
        <v>2.045330066475664</v>
      </c>
      <c r="H21" s="10">
        <f t="shared" ref="H21:H84" si="6">-(-$B$4)*(1+D21+$E$5*D21^3)*EXP(-D21)</f>
        <v>4.5301074622544193E-2</v>
      </c>
      <c r="I21">
        <f t="shared" si="2"/>
        <v>0.54361289547053038</v>
      </c>
      <c r="K21">
        <f t="shared" si="3"/>
        <v>3.3937709704904009</v>
      </c>
      <c r="M21">
        <f t="shared" si="4"/>
        <v>6.9822788346179721E-2</v>
      </c>
      <c r="N21" s="13">
        <f t="shared" si="5"/>
        <v>6.0131444394393493E-4</v>
      </c>
      <c r="O21" s="13">
        <v>1</v>
      </c>
      <c r="Q21" s="16" t="s">
        <v>60</v>
      </c>
      <c r="R21" s="19">
        <f>(O7/O6)/(O4/O5)</f>
        <v>3.3973319562542539</v>
      </c>
      <c r="S21" s="1" t="s">
        <v>61</v>
      </c>
      <c r="T21" s="1">
        <f>SQRT(L9)</f>
        <v>3.4641016151377544</v>
      </c>
      <c r="U21" s="1" t="s">
        <v>62</v>
      </c>
      <c r="V21" s="1">
        <f>R21-T21</f>
        <v>-6.6769658883500504E-2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1"/>
        <v>2.0563025143499019</v>
      </c>
      <c r="H22" s="10">
        <f t="shared" si="6"/>
        <v>-0.19358440017618342</v>
      </c>
      <c r="I22">
        <f t="shared" si="2"/>
        <v>-2.3230128021142011</v>
      </c>
      <c r="K22">
        <f t="shared" si="3"/>
        <v>2.9738263339366116</v>
      </c>
      <c r="M22">
        <f t="shared" si="4"/>
        <v>-0.17346171587503179</v>
      </c>
      <c r="N22" s="13">
        <f t="shared" si="5"/>
        <v>4.0492242348381442E-4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1"/>
        <v>2.0672749622241398</v>
      </c>
      <c r="H23" s="10">
        <f t="shared" si="6"/>
        <v>-0.42186834019894665</v>
      </c>
      <c r="I23">
        <f t="shared" si="2"/>
        <v>-5.0624200823873595</v>
      </c>
      <c r="K23">
        <f t="shared" si="3"/>
        <v>2.5773602815378895</v>
      </c>
      <c r="M23">
        <f t="shared" si="4"/>
        <v>-0.40566774516732629</v>
      </c>
      <c r="N23" s="13">
        <f t="shared" si="5"/>
        <v>2.6245927937856221E-4</v>
      </c>
      <c r="O23" s="13">
        <v>1</v>
      </c>
      <c r="Q23" s="1" t="s">
        <v>66</v>
      </c>
      <c r="R23" s="1"/>
      <c r="V23" s="1" t="s">
        <v>113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1"/>
        <v>2.0782474100983777</v>
      </c>
      <c r="H24" s="10">
        <f t="shared" si="6"/>
        <v>-0.63992404196121466</v>
      </c>
      <c r="I24">
        <f t="shared" si="2"/>
        <v>-7.6790885035345759</v>
      </c>
      <c r="K24">
        <f t="shared" si="3"/>
        <v>2.2031940475929899</v>
      </c>
      <c r="M24">
        <f t="shared" si="4"/>
        <v>-0.62720762557495036</v>
      </c>
      <c r="N24" s="13">
        <f t="shared" si="5"/>
        <v>1.6170724570885135E-4</v>
      </c>
      <c r="O24" s="13">
        <v>1</v>
      </c>
      <c r="Q24" s="17" t="s">
        <v>64</v>
      </c>
      <c r="R24" s="19">
        <f>O5/(O4-O5)*-B4/L9</f>
        <v>0.17495726495726496</v>
      </c>
      <c r="V24" s="15" t="str">
        <f>D3</f>
        <v>FCC</v>
      </c>
      <c r="W24" s="1" t="str">
        <f>E3</f>
        <v>Cu</v>
      </c>
      <c r="X24" t="s">
        <v>106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1"/>
        <v>2.0892198579726156</v>
      </c>
      <c r="H25" s="10">
        <f t="shared" si="6"/>
        <v>-0.84811276379209877</v>
      </c>
      <c r="I25">
        <f t="shared" si="2"/>
        <v>-10.177353165505185</v>
      </c>
      <c r="K25">
        <f t="shared" si="3"/>
        <v>1.8502067643919169</v>
      </c>
      <c r="M25">
        <f t="shared" si="4"/>
        <v>-0.83847904006654161</v>
      </c>
      <c r="N25" s="13">
        <f t="shared" si="5"/>
        <v>9.2808632820362785E-5</v>
      </c>
      <c r="O25" s="13">
        <v>1</v>
      </c>
      <c r="Q25" s="17" t="s">
        <v>65</v>
      </c>
      <c r="R25" s="19">
        <f>O4/(O4-O5)*-B4/SQRT(L9)</f>
        <v>1.78790574514971</v>
      </c>
      <c r="V25" s="2" t="s">
        <v>109</v>
      </c>
      <c r="W25" s="1">
        <f>(-B4/(12*PI()*B6*W26))^(1/2)</f>
        <v>0.30443760140343862</v>
      </c>
      <c r="X25" t="s">
        <v>107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1"/>
        <v>2.1001923058468535</v>
      </c>
      <c r="H26" s="10">
        <f t="shared" si="6"/>
        <v>-1.0467840936357471</v>
      </c>
      <c r="I26">
        <f t="shared" si="2"/>
        <v>-12.561409123628966</v>
      </c>
      <c r="K26">
        <f t="shared" si="3"/>
        <v>1.5173326238642337</v>
      </c>
      <c r="M26">
        <f t="shared" si="4"/>
        <v>-1.0398655456008914</v>
      </c>
      <c r="N26" s="13">
        <f t="shared" si="5"/>
        <v>4.7866306910605646E-5</v>
      </c>
      <c r="O26" s="13">
        <v>1</v>
      </c>
      <c r="V26" s="2" t="s">
        <v>110</v>
      </c>
      <c r="W26" s="1">
        <v>1.41</v>
      </c>
      <c r="X26" t="s">
        <v>108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1"/>
        <v>2.1111647537210914</v>
      </c>
      <c r="H27" s="10">
        <f t="shared" si="6"/>
        <v>-1.236276306078226</v>
      </c>
      <c r="I27">
        <f t="shared" si="2"/>
        <v>-14.835315672938712</v>
      </c>
      <c r="K27">
        <f t="shared" si="3"/>
        <v>1.2035581789795273</v>
      </c>
      <c r="M27">
        <f t="shared" si="4"/>
        <v>-1.2317370717567826</v>
      </c>
      <c r="N27" s="13">
        <f t="shared" si="5"/>
        <v>2.060464822497E-5</v>
      </c>
      <c r="O27" s="13">
        <v>1</v>
      </c>
      <c r="Q27" s="2" t="s">
        <v>73</v>
      </c>
      <c r="R27" s="1">
        <v>2.9511489195477254</v>
      </c>
      <c r="V27" s="2" t="s">
        <v>115</v>
      </c>
      <c r="W27" s="1">
        <v>1</v>
      </c>
      <c r="X27" s="3" t="s">
        <v>116</v>
      </c>
      <c r="Y27" s="1">
        <f>W27*B7</f>
        <v>0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1"/>
        <v>2.1221372015953293</v>
      </c>
      <c r="H28" s="10">
        <f t="shared" si="6"/>
        <v>-1.4169167089044907</v>
      </c>
      <c r="I28">
        <f t="shared" si="2"/>
        <v>-17.003000506853887</v>
      </c>
      <c r="K28">
        <f t="shared" si="3"/>
        <v>0.90791977796608858</v>
      </c>
      <c r="M28">
        <f t="shared" si="4"/>
        <v>-1.4144504015960599</v>
      </c>
      <c r="N28" s="13">
        <f t="shared" si="5"/>
        <v>6.0826717396190874E-6</v>
      </c>
      <c r="O28" s="13">
        <v>1</v>
      </c>
      <c r="Q28" s="2" t="s">
        <v>3</v>
      </c>
      <c r="R28" s="1">
        <v>0.05</v>
      </c>
      <c r="V28" s="22" t="s">
        <v>111</v>
      </c>
      <c r="W28" s="1">
        <f>3*W25*(B7*W27-1)/W26</f>
        <v>-0.64773957745412469</v>
      </c>
      <c r="X28" t="s">
        <v>114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1"/>
        <v>2.1331096494695672</v>
      </c>
      <c r="H29" s="10">
        <f t="shared" si="6"/>
        <v>-1.5890219794816793</v>
      </c>
      <c r="I29">
        <f t="shared" si="2"/>
        <v>-19.068263753780151</v>
      </c>
      <c r="K29">
        <f t="shared" si="3"/>
        <v>0.62950112476211384</v>
      </c>
      <c r="M29">
        <f t="shared" si="4"/>
        <v>-1.5883496354037447</v>
      </c>
      <c r="N29" s="13">
        <f t="shared" si="5"/>
        <v>4.5204655913372023E-7</v>
      </c>
      <c r="O29" s="13">
        <v>1</v>
      </c>
      <c r="Q29" s="17" t="s">
        <v>72</v>
      </c>
      <c r="R29" s="1">
        <f>ABS( -(SQRT(R27))^3/(R27-1)-(SQRT(1/R27)^3/(1/R27-1)) + (2+6*R28))</f>
        <v>2.6290081223123707E-12</v>
      </c>
      <c r="S29" t="s">
        <v>75</v>
      </c>
      <c r="V29" s="22" t="s">
        <v>73</v>
      </c>
      <c r="W29" s="1" t="e">
        <f>((W28+SQRT(W28^2-4))/2)^2</f>
        <v>#NUM!</v>
      </c>
      <c r="X29" t="s">
        <v>118</v>
      </c>
    </row>
    <row r="30" spans="1:25" x14ac:dyDescent="0.4">
      <c r="A30" t="s">
        <v>56</v>
      </c>
      <c r="D30" s="6">
        <v>-0.78</v>
      </c>
      <c r="E30" s="7">
        <f t="shared" si="0"/>
        <v>-0.42816279708276905</v>
      </c>
      <c r="G30">
        <f t="shared" si="1"/>
        <v>2.1440820973438051</v>
      </c>
      <c r="H30" s="10">
        <f t="shared" si="6"/>
        <v>-1.7528984912568566</v>
      </c>
      <c r="I30">
        <f t="shared" si="2"/>
        <v>-21.034781895082279</v>
      </c>
      <c r="K30">
        <f t="shared" si="3"/>
        <v>0.36743095944325521</v>
      </c>
      <c r="M30">
        <f t="shared" si="4"/>
        <v>-1.7537666379255334</v>
      </c>
      <c r="N30" s="13">
        <f t="shared" si="5"/>
        <v>7.5367863833471268E-7</v>
      </c>
      <c r="O30" s="13">
        <v>1</v>
      </c>
      <c r="V30" s="22" t="s">
        <v>23</v>
      </c>
      <c r="W30" s="1">
        <f>1/(O5*W25^2)</f>
        <v>4.0134013452776021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1"/>
        <v>2.155054545218043</v>
      </c>
      <c r="H31" s="10">
        <f t="shared" si="6"/>
        <v>-1.9088426306493984</v>
      </c>
      <c r="I31">
        <f t="shared" si="2"/>
        <v>-22.906111567792781</v>
      </c>
      <c r="K31">
        <f t="shared" si="3"/>
        <v>0.12088085268374371</v>
      </c>
      <c r="M31">
        <f t="shared" si="4"/>
        <v>-1.9110214696998193</v>
      </c>
      <c r="N31" s="13">
        <f t="shared" si="5"/>
        <v>4.7473396076391936E-6</v>
      </c>
      <c r="O31" s="13">
        <v>1</v>
      </c>
      <c r="Q31" t="s">
        <v>74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1"/>
        <v>2.1660269930922809</v>
      </c>
      <c r="H32" s="10">
        <f t="shared" si="6"/>
        <v>-2.057141104610539</v>
      </c>
      <c r="I32">
        <f t="shared" si="2"/>
        <v>-24.68569325532647</v>
      </c>
      <c r="K32">
        <f t="shared" si="3"/>
        <v>-0.11093689139429053</v>
      </c>
      <c r="M32">
        <f t="shared" si="4"/>
        <v>-2.0604228030593532</v>
      </c>
      <c r="N32" s="13">
        <f t="shared" si="5"/>
        <v>1.0769544708949576E-5</v>
      </c>
      <c r="O32" s="13">
        <v>1</v>
      </c>
      <c r="Q32" s="21" t="s">
        <v>3</v>
      </c>
      <c r="R32" s="21" t="s">
        <v>73</v>
      </c>
      <c r="S32" t="s">
        <v>80</v>
      </c>
      <c r="T32" t="s">
        <v>81</v>
      </c>
      <c r="U32" t="s">
        <v>92</v>
      </c>
      <c r="V32" t="s">
        <v>90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1"/>
        <v>2.1769994409665188</v>
      </c>
      <c r="H33" s="10">
        <f t="shared" si="6"/>
        <v>-2.1980712391150896</v>
      </c>
      <c r="I33">
        <f t="shared" si="2"/>
        <v>-26.376854869381077</v>
      </c>
      <c r="K33">
        <f t="shared" si="3"/>
        <v>-0.32877122934665959</v>
      </c>
      <c r="M33">
        <f t="shared" si="4"/>
        <v>-2.2022683233564324</v>
      </c>
      <c r="N33" s="13">
        <f t="shared" si="5"/>
        <v>1.7615516128928038E-5</v>
      </c>
      <c r="O33" s="13">
        <v>1</v>
      </c>
      <c r="Q33" s="20">
        <v>0.2</v>
      </c>
      <c r="R33" s="5">
        <v>8.1167990000000003</v>
      </c>
      <c r="T33" t="s">
        <v>85</v>
      </c>
      <c r="U33" t="s">
        <v>95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1"/>
        <v>2.1879718888407567</v>
      </c>
      <c r="H34" s="10">
        <f t="shared" si="6"/>
        <v>-2.331901268843052</v>
      </c>
      <c r="I34">
        <f t="shared" si="2"/>
        <v>-27.982815226116625</v>
      </c>
      <c r="K34">
        <f t="shared" si="3"/>
        <v>-0.53333427460322991</v>
      </c>
      <c r="M34">
        <f t="shared" si="4"/>
        <v>-2.3368451159450165</v>
      </c>
      <c r="N34" s="13">
        <f t="shared" si="5"/>
        <v>2.4441624167602723E-5</v>
      </c>
      <c r="O34" s="13">
        <v>1</v>
      </c>
      <c r="Q34" s="1">
        <v>0.15</v>
      </c>
      <c r="R34" s="5">
        <v>6.25</v>
      </c>
      <c r="T34" t="s">
        <v>85</v>
      </c>
      <c r="U34" t="s">
        <v>96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1"/>
        <v>2.1989443367149946</v>
      </c>
      <c r="H35" s="10">
        <f t="shared" si="6"/>
        <v>-2.4588906183017545</v>
      </c>
      <c r="I35">
        <f t="shared" si="2"/>
        <v>-29.506687419621052</v>
      </c>
      <c r="K35">
        <f t="shared" si="3"/>
        <v>-0.7253031005753412</v>
      </c>
      <c r="M35">
        <f t="shared" si="4"/>
        <v>-2.4644300394335374</v>
      </c>
      <c r="N35" s="13">
        <f t="shared" si="5"/>
        <v>3.0685186475243635E-5</v>
      </c>
      <c r="O35" s="13">
        <v>1</v>
      </c>
      <c r="Q35" s="20">
        <v>0.1</v>
      </c>
      <c r="R35" s="5">
        <v>4.5397220000000003</v>
      </c>
      <c r="U35" t="s">
        <v>104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1"/>
        <v>2.2099167845892325</v>
      </c>
      <c r="H36" s="10">
        <f t="shared" si="6"/>
        <v>-2.5792901746322374</v>
      </c>
      <c r="I36">
        <f t="shared" si="2"/>
        <v>-30.951482095586847</v>
      </c>
      <c r="K36">
        <f t="shared" si="3"/>
        <v>-0.90532145527370833</v>
      </c>
      <c r="M36">
        <f t="shared" si="4"/>
        <v>-2.5852900857031731</v>
      </c>
      <c r="N36" s="13">
        <f t="shared" si="5"/>
        <v>3.5998932859136424E-5</v>
      </c>
      <c r="O36" s="13">
        <v>1</v>
      </c>
      <c r="Q36" s="1">
        <v>9.5000000000000001E-2</v>
      </c>
      <c r="R36" s="5">
        <v>4.3764019999999997</v>
      </c>
      <c r="U36" t="s">
        <v>101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1"/>
        <v>2.2208892324634704</v>
      </c>
      <c r="H37" s="10">
        <f t="shared" si="6"/>
        <v>-2.6933425523368713</v>
      </c>
      <c r="I37">
        <f t="shared" si="2"/>
        <v>-32.320110628042457</v>
      </c>
      <c r="K37">
        <f t="shared" si="3"/>
        <v>-1.0740013918069291</v>
      </c>
      <c r="M37">
        <f t="shared" si="4"/>
        <v>-2.6996827271682404</v>
      </c>
      <c r="N37" s="13">
        <f t="shared" si="5"/>
        <v>4.0197816892327106E-5</v>
      </c>
      <c r="O37" s="13">
        <v>1</v>
      </c>
      <c r="Q37" s="1">
        <v>0.09</v>
      </c>
      <c r="R37" s="5">
        <v>4.21</v>
      </c>
      <c r="U37" t="s">
        <v>97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1"/>
        <v>2.2318616803377083</v>
      </c>
      <c r="H38" s="10">
        <f t="shared" si="6"/>
        <v>-2.8012823501586817</v>
      </c>
      <c r="I38">
        <f t="shared" si="2"/>
        <v>-33.615388201904182</v>
      </c>
      <c r="K38">
        <f t="shared" si="3"/>
        <v>-1.2319248189127121</v>
      </c>
      <c r="M38">
        <f t="shared" si="4"/>
        <v>-2.8078562517377144</v>
      </c>
      <c r="N38" s="13">
        <f t="shared" si="5"/>
        <v>4.3216181970808675E-5</v>
      </c>
      <c r="O38" s="13">
        <v>1</v>
      </c>
      <c r="Q38" s="1">
        <v>8.5000000000000006E-2</v>
      </c>
      <c r="R38" s="5">
        <v>4.0533929999999998</v>
      </c>
      <c r="U38" t="s">
        <v>100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1"/>
        <v>2.2428341282119462</v>
      </c>
      <c r="H39" s="10">
        <f t="shared" si="6"/>
        <v>-2.9033364003364714</v>
      </c>
      <c r="I39">
        <f t="shared" si="2"/>
        <v>-34.840036804037659</v>
      </c>
      <c r="K39">
        <f t="shared" si="3"/>
        <v>-1.3796449754674356</v>
      </c>
      <c r="M39">
        <f t="shared" si="4"/>
        <v>-2.9100500859201608</v>
      </c>
      <c r="N39" s="13">
        <f t="shared" si="5"/>
        <v>4.5073574116638128E-5</v>
      </c>
      <c r="O39" s="13">
        <v>1</v>
      </c>
      <c r="Q39" s="1">
        <v>0.08</v>
      </c>
      <c r="R39" s="5">
        <v>3.89</v>
      </c>
      <c r="U39" t="s">
        <v>78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1"/>
        <v>2.2538065760861841</v>
      </c>
      <c r="H40" s="10">
        <f t="shared" si="6"/>
        <v>-2.9997240104536229</v>
      </c>
      <c r="I40">
        <f t="shared" si="2"/>
        <v>-35.996688125443477</v>
      </c>
      <c r="K40">
        <f t="shared" si="3"/>
        <v>-1.5176878327229506</v>
      </c>
      <c r="M40">
        <f t="shared" si="4"/>
        <v>-3.0064951064979599</v>
      </c>
      <c r="N40" s="13">
        <f t="shared" si="5"/>
        <v>4.5847741641636311E-5</v>
      </c>
      <c r="O40" s="13">
        <v>1</v>
      </c>
      <c r="Q40" s="1">
        <v>7.4999999999999997E-2</v>
      </c>
      <c r="R40" s="5">
        <v>3.7347440000000001</v>
      </c>
      <c r="T40" t="s">
        <v>86</v>
      </c>
      <c r="U40" t="s">
        <v>103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1"/>
        <v>2.264779023960422</v>
      </c>
      <c r="H41" s="10">
        <f t="shared" si="6"/>
        <v>-3.0906571980924684</v>
      </c>
      <c r="I41">
        <f t="shared" si="2"/>
        <v>-37.087886377109619</v>
      </c>
      <c r="K41">
        <f t="shared" si="3"/>
        <v>-1.6465534278334282</v>
      </c>
      <c r="M41">
        <f t="shared" si="4"/>
        <v>-3.0974139411812933</v>
      </c>
      <c r="N41" s="13">
        <f t="shared" si="5"/>
        <v>4.5653577168383072E-5</v>
      </c>
      <c r="O41" s="13">
        <v>1</v>
      </c>
      <c r="Q41" s="1">
        <v>7.0000000000000007E-2</v>
      </c>
      <c r="R41" s="5">
        <v>3.58</v>
      </c>
      <c r="S41" t="s">
        <v>77</v>
      </c>
      <c r="T41" t="s">
        <v>86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1"/>
        <v>2.2757514718346599</v>
      </c>
      <c r="H42" s="10">
        <f t="shared" si="6"/>
        <v>-3.1763409185002263</v>
      </c>
      <c r="I42">
        <f t="shared" si="2"/>
        <v>-38.116091022002713</v>
      </c>
      <c r="K42">
        <f t="shared" si="3"/>
        <v>-1.76671713205763</v>
      </c>
      <c r="M42">
        <f t="shared" si="4"/>
        <v>-3.1830212586370763</v>
      </c>
      <c r="N42" s="13">
        <f t="shared" si="5"/>
        <v>4.4626944344009589E-5</v>
      </c>
      <c r="O42" s="13">
        <v>1</v>
      </c>
      <c r="Q42" s="1">
        <v>6.5000000000000002E-2</v>
      </c>
      <c r="R42" s="5">
        <v>3.4196749999999998</v>
      </c>
      <c r="U42" t="s">
        <v>102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1"/>
        <v>2.2867239197088978</v>
      </c>
      <c r="H43" s="10">
        <f t="shared" si="6"/>
        <v>-3.2569732854667897</v>
      </c>
      <c r="I43">
        <f t="shared" si="2"/>
        <v>-39.083679425601474</v>
      </c>
      <c r="K43">
        <f t="shared" si="3"/>
        <v>-1.8786308568540799</v>
      </c>
      <c r="M43">
        <f t="shared" si="4"/>
        <v>-3.2635240482738395</v>
      </c>
      <c r="N43" s="13">
        <f t="shared" si="5"/>
        <v>4.2912493354227024E-5</v>
      </c>
      <c r="O43" s="13">
        <v>1</v>
      </c>
      <c r="Q43" s="1">
        <v>0.06</v>
      </c>
      <c r="R43" s="5">
        <v>3.26</v>
      </c>
      <c r="T43" t="s">
        <v>87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1"/>
        <v>2.2976963675831357</v>
      </c>
      <c r="H44" s="10">
        <f t="shared" si="6"/>
        <v>-3.3327457856091232</v>
      </c>
      <c r="I44">
        <f t="shared" si="2"/>
        <v>-39.992949427309476</v>
      </c>
      <c r="K44">
        <f t="shared" si="3"/>
        <v>-1.9827242009265897</v>
      </c>
      <c r="M44">
        <f t="shared" si="4"/>
        <v>-3.3391218901493565</v>
      </c>
      <c r="N44" s="13">
        <f t="shared" si="5"/>
        <v>4.065470910798365E-5</v>
      </c>
      <c r="O44" s="13">
        <v>1</v>
      </c>
      <c r="Q44" s="1">
        <v>5.5E-2</v>
      </c>
      <c r="R44" s="5">
        <v>3.1070509999999998</v>
      </c>
      <c r="T44" t="s">
        <v>78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1"/>
        <v>2.3086688154573736</v>
      </c>
      <c r="H45" s="10">
        <f t="shared" si="6"/>
        <v>-3.4038434862515934</v>
      </c>
      <c r="I45">
        <f t="shared" si="2"/>
        <v>-40.846121835019119</v>
      </c>
      <c r="K45">
        <f t="shared" si="3"/>
        <v>-2.0794055411261505</v>
      </c>
      <c r="M45">
        <f t="shared" si="4"/>
        <v>-3.4100072153546348</v>
      </c>
      <c r="N45" s="13">
        <f t="shared" si="5"/>
        <v>3.7991556455679735E-5</v>
      </c>
      <c r="O45" s="13">
        <v>1</v>
      </c>
      <c r="Q45" s="1">
        <v>0.05</v>
      </c>
      <c r="R45" s="5">
        <v>2.95</v>
      </c>
      <c r="S45" t="s">
        <v>79</v>
      </c>
      <c r="U45" t="s">
        <v>98</v>
      </c>
      <c r="V45" t="s">
        <v>91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1"/>
        <v>2.3196412633316115</v>
      </c>
      <c r="H46" s="10">
        <f t="shared" si="6"/>
        <v>-3.470445237086321</v>
      </c>
      <c r="I46">
        <f t="shared" si="2"/>
        <v>-41.645342845035856</v>
      </c>
      <c r="K46">
        <f t="shared" si="3"/>
        <v>-2.1690630699708353</v>
      </c>
      <c r="M46">
        <f t="shared" si="4"/>
        <v>-3.4763655572148089</v>
      </c>
      <c r="N46" s="13">
        <f t="shared" si="5"/>
        <v>3.5050190423778584E-5</v>
      </c>
      <c r="O46" s="13">
        <v>1</v>
      </c>
      <c r="Q46" s="1">
        <v>4.4999999999999998E-2</v>
      </c>
      <c r="R46" s="5">
        <v>2.7951359999999998</v>
      </c>
      <c r="T46" t="s">
        <v>88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1"/>
        <v>2.3306137112058494</v>
      </c>
      <c r="H47" s="10">
        <f t="shared" si="6"/>
        <v>-3.5327238657924984</v>
      </c>
      <c r="I47">
        <f t="shared" si="2"/>
        <v>-42.392686389509983</v>
      </c>
      <c r="K47">
        <f t="shared" si="3"/>
        <v>-2.2520657824086472</v>
      </c>
      <c r="M47">
        <f t="shared" si="4"/>
        <v>-3.5383757936352236</v>
      </c>
      <c r="N47" s="13">
        <f t="shared" si="5"/>
        <v>3.1944288339371976E-5</v>
      </c>
      <c r="O47" s="13">
        <v>1</v>
      </c>
      <c r="Q47" s="1">
        <v>0.04</v>
      </c>
      <c r="R47" s="5">
        <v>2.64</v>
      </c>
      <c r="T47" t="s">
        <v>88</v>
      </c>
      <c r="U47" t="s">
        <v>99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1"/>
        <v>2.3415861590800877</v>
      </c>
      <c r="H48" s="10">
        <f t="shared" si="6"/>
        <v>-3.5908463677886835</v>
      </c>
      <c r="I48">
        <f t="shared" si="2"/>
        <v>-43.0901564134642</v>
      </c>
      <c r="K48">
        <f t="shared" si="3"/>
        <v>-2.328764414318095</v>
      </c>
      <c r="M48">
        <f t="shared" si="4"/>
        <v>-3.5962103809088646</v>
      </c>
      <c r="N48" s="13">
        <f t="shared" si="5"/>
        <v>2.8772636753474853E-5</v>
      </c>
      <c r="O48" s="13">
        <v>1</v>
      </c>
      <c r="Q48" s="1">
        <v>3.5000000000000003E-2</v>
      </c>
      <c r="R48" s="5">
        <v>2.4810439999999998</v>
      </c>
      <c r="U48" t="s">
        <v>94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1"/>
        <v>2.3525586069543256</v>
      </c>
      <c r="H49" s="10">
        <f t="shared" si="6"/>
        <v>-3.6449740902871604</v>
      </c>
      <c r="I49">
        <f t="shared" si="2"/>
        <v>-43.739689083445924</v>
      </c>
      <c r="K49">
        <f t="shared" si="3"/>
        <v>-2.3994923351178246</v>
      </c>
      <c r="M49">
        <f t="shared" si="4"/>
        <v>-3.6500355792898977</v>
      </c>
      <c r="N49" s="13">
        <f t="shared" si="5"/>
        <v>2.5618670924831599E-5</v>
      </c>
      <c r="O49" s="13">
        <v>1</v>
      </c>
      <c r="Q49" s="1">
        <v>0.03</v>
      </c>
      <c r="R49" s="5">
        <v>2.3199999999999998</v>
      </c>
      <c r="T49" t="s">
        <v>89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1"/>
        <v>2.3635310548285635</v>
      </c>
      <c r="H50" s="10">
        <f t="shared" si="6"/>
        <v>-3.6952629108148596</v>
      </c>
      <c r="I50">
        <f t="shared" si="2"/>
        <v>-44.343154929778315</v>
      </c>
      <c r="K50">
        <f t="shared" si="3"/>
        <v>-2.4645663967392522</v>
      </c>
      <c r="M50">
        <f t="shared" si="4"/>
        <v>-3.7000116706270152</v>
      </c>
      <c r="N50" s="13">
        <f t="shared" si="5"/>
        <v>2.2550719753544202E-5</v>
      </c>
      <c r="O50" s="13">
        <v>1</v>
      </c>
      <c r="Q50" s="1">
        <v>2.5000000000000001E-2</v>
      </c>
      <c r="R50" s="5">
        <v>2.159411</v>
      </c>
      <c r="U50" t="s">
        <v>93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1"/>
        <v>2.3745035027028014</v>
      </c>
      <c r="H51" s="10">
        <f t="shared" si="6"/>
        <v>-3.7418634103605992</v>
      </c>
      <c r="I51">
        <f t="shared" si="2"/>
        <v>-44.902360924327191</v>
      </c>
      <c r="K51">
        <f t="shared" si="3"/>
        <v>-2.5242877411046152</v>
      </c>
      <c r="M51">
        <f t="shared" si="4"/>
        <v>-3.7462931683394656</v>
      </c>
      <c r="N51" s="13">
        <f t="shared" si="5"/>
        <v>1.9622755751330138E-5</v>
      </c>
      <c r="O51" s="13">
        <v>1</v>
      </c>
      <c r="Q51" s="1">
        <v>0.02</v>
      </c>
      <c r="R51" s="5">
        <v>1.99</v>
      </c>
      <c r="T51" t="s">
        <v>83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1"/>
        <v>2.3854759505770393</v>
      </c>
      <c r="H52" s="10">
        <f t="shared" si="6"/>
        <v>-3.7849210413040852</v>
      </c>
      <c r="I52">
        <f t="shared" si="2"/>
        <v>-45.419052495649026</v>
      </c>
      <c r="K52">
        <f t="shared" si="3"/>
        <v>-2.5789425681470513</v>
      </c>
      <c r="M52">
        <f t="shared" si="4"/>
        <v>-3.7890290200085674</v>
      </c>
      <c r="N52" s="13">
        <f t="shared" si="5"/>
        <v>1.6875489036479311E-5</v>
      </c>
      <c r="O52" s="13">
        <v>1</v>
      </c>
      <c r="Q52" s="1">
        <v>1.4999999999999999E-2</v>
      </c>
      <c r="R52" s="5">
        <v>1.818065</v>
      </c>
      <c r="T52" t="s">
        <v>77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1"/>
        <v>2.3964483984512772</v>
      </c>
      <c r="H53" s="10">
        <f t="shared" si="6"/>
        <v>-3.824576290277673</v>
      </c>
      <c r="I53">
        <f t="shared" si="2"/>
        <v>-45.894915483332078</v>
      </c>
      <c r="K53">
        <f t="shared" si="3"/>
        <v>-2.628802866308555</v>
      </c>
      <c r="M53">
        <f t="shared" si="4"/>
        <v>-3.8283628028474652</v>
      </c>
      <c r="N53" s="13">
        <f t="shared" si="5"/>
        <v>1.433767744119458E-5</v>
      </c>
      <c r="O53" s="13">
        <v>1</v>
      </c>
      <c r="Q53" s="1">
        <v>0.01</v>
      </c>
      <c r="R53" s="5">
        <v>1.63</v>
      </c>
      <c r="T53" t="s">
        <v>84</v>
      </c>
      <c r="U53" t="s">
        <v>95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1"/>
        <v>2.4074208463255151</v>
      </c>
      <c r="H54" s="10">
        <f t="shared" si="6"/>
        <v>-3.8609648361077205</v>
      </c>
      <c r="I54">
        <f t="shared" si="2"/>
        <v>-46.331578033292644</v>
      </c>
      <c r="K54">
        <f t="shared" si="3"/>
        <v>-2.6741271073561306</v>
      </c>
      <c r="M54">
        <f t="shared" si="4"/>
        <v>-3.8644329123024392</v>
      </c>
      <c r="N54" s="13">
        <f t="shared" si="5"/>
        <v>1.2027552492375116E-5</v>
      </c>
      <c r="O54" s="13">
        <v>1</v>
      </c>
      <c r="Q54" s="1">
        <v>5.0000000000000001E-3</v>
      </c>
      <c r="R54" s="5">
        <v>1.41</v>
      </c>
      <c r="T54" t="s">
        <v>82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1"/>
        <v>2.418393294199753</v>
      </c>
      <c r="H55" s="10">
        <f t="shared" si="6"/>
        <v>-3.8942177029782208</v>
      </c>
      <c r="I55">
        <f t="shared" si="2"/>
        <v>-46.730612435738649</v>
      </c>
      <c r="K55">
        <f t="shared" si="3"/>
        <v>-2.7151609072656053</v>
      </c>
      <c r="M55">
        <f t="shared" si="4"/>
        <v>-3.8973727440298886</v>
      </c>
      <c r="N55" s="13">
        <f t="shared" si="5"/>
        <v>9.9542840377094478E-6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1"/>
        <v>2.4293657420739909</v>
      </c>
      <c r="H56" s="10">
        <f t="shared" si="6"/>
        <v>-3.9244614089554548</v>
      </c>
      <c r="I56">
        <f t="shared" si="2"/>
        <v>-47.093536907465456</v>
      </c>
      <c r="K56">
        <f t="shared" si="3"/>
        <v>-2.7521376548361944</v>
      </c>
      <c r="M56">
        <f t="shared" si="4"/>
        <v>-3.92731086948426</v>
      </c>
      <c r="N56" s="13">
        <f t="shared" si="5"/>
        <v>8.1194253052187652E-6</v>
      </c>
      <c r="O56" s="13">
        <v>1</v>
      </c>
      <c r="Q56" t="s">
        <v>76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1"/>
        <v>2.4403381899482288</v>
      </c>
      <c r="H57" s="10">
        <f t="shared" si="6"/>
        <v>-3.9518181100084302</v>
      </c>
      <c r="I57">
        <f t="shared" si="2"/>
        <v>-47.421817320101162</v>
      </c>
      <c r="K57">
        <f t="shared" si="3"/>
        <v>-2.7852791096169498</v>
      </c>
      <c r="M57">
        <f t="shared" si="4"/>
        <v>-3.9543712053437252</v>
      </c>
      <c r="N57" s="13">
        <f t="shared" si="5"/>
        <v>6.5182957911051867E-6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1"/>
        <v>2.4513106378224667</v>
      </c>
      <c r="H58" s="10">
        <f t="shared" si="6"/>
        <v>-3.9764057396562094</v>
      </c>
      <c r="I58">
        <f t="shared" si="2"/>
        <v>-47.716868875874511</v>
      </c>
      <c r="K58">
        <f t="shared" si="3"/>
        <v>-2.814795970648218</v>
      </c>
      <c r="M58">
        <f t="shared" si="4"/>
        <v>-3.9786731769921784</v>
      </c>
      <c r="N58" s="13">
        <f t="shared" si="5"/>
        <v>5.141272072546258E-6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1"/>
        <v>2.4622830856967046</v>
      </c>
      <c r="H59" s="10">
        <f t="shared" si="6"/>
        <v>-3.9983381443694261</v>
      </c>
      <c r="I59">
        <f t="shared" si="2"/>
        <v>-47.98005773243311</v>
      </c>
      <c r="K59">
        <f t="shared" si="3"/>
        <v>-2.8408884174472342</v>
      </c>
      <c r="M59">
        <f t="shared" si="4"/>
        <v>-4.000331876268274</v>
      </c>
      <c r="N59" s="13">
        <f t="shared" si="5"/>
        <v>3.9749668844835878E-6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1"/>
        <v>2.4732555335709425</v>
      </c>
      <c r="H60" s="10">
        <f t="shared" si="6"/>
        <v>-4.017725214849813</v>
      </c>
      <c r="I60">
        <f t="shared" si="2"/>
        <v>-48.212702578197757</v>
      </c>
      <c r="K60">
        <f t="shared" si="3"/>
        <v>-2.8637466245965157</v>
      </c>
      <c r="M60">
        <f t="shared" si="4"/>
        <v>-4.0194582136846009</v>
      </c>
      <c r="N60" s="13">
        <f t="shared" si="5"/>
        <v>3.0032849613759959E-6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1"/>
        <v>2.4842279814451804</v>
      </c>
      <c r="H61" s="10">
        <f t="shared" si="6"/>
        <v>-4.0346730133080007</v>
      </c>
      <c r="I61">
        <f t="shared" si="2"/>
        <v>-48.416076159696004</v>
      </c>
      <c r="K61">
        <f t="shared" si="3"/>
        <v>-2.8835512512268786</v>
      </c>
      <c r="M61">
        <f t="shared" si="4"/>
        <v>-4.0361590653127832</v>
      </c>
      <c r="N61" s="13">
        <f t="shared" si="5"/>
        <v>2.2083505609183215E-6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1"/>
        <v>2.4952004293194188</v>
      </c>
      <c r="H62" s="10">
        <f t="shared" si="6"/>
        <v>-4.0492838968565392</v>
      </c>
      <c r="I62">
        <f t="shared" si="2"/>
        <v>-48.591406762278467</v>
      </c>
      <c r="K62">
        <f t="shared" si="3"/>
        <v>-2.9004739066233087</v>
      </c>
      <c r="M62">
        <f t="shared" si="4"/>
        <v>-4.0505374145232533</v>
      </c>
      <c r="N62" s="13">
        <f t="shared" si="5"/>
        <v>1.571306540764387E-6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1"/>
        <v>2.5061728771936562</v>
      </c>
      <c r="H63" s="10">
        <f t="shared" si="6"/>
        <v>-4.0616566371317138</v>
      </c>
      <c r="I63">
        <f t="shared" si="2"/>
        <v>-48.739879645580565</v>
      </c>
      <c r="K63">
        <f t="shared" si="3"/>
        <v>-2.9146775931215085</v>
      </c>
      <c r="M63">
        <f t="shared" si="4"/>
        <v>-4.0626924887616394</v>
      </c>
      <c r="N63" s="13">
        <f t="shared" si="5"/>
        <v>1.0729885992194978E-6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1"/>
        <v>2.5171453250678946</v>
      </c>
      <c r="H64" s="10">
        <f t="shared" si="6"/>
        <v>-4.0718865362546017</v>
      </c>
      <c r="I64">
        <f t="shared" si="2"/>
        <v>-48.862638435055217</v>
      </c>
      <c r="K64">
        <f t="shared" si="3"/>
        <v>-2.9263171274055004</v>
      </c>
      <c r="M64">
        <f t="shared" si="4"/>
        <v>-4.0727198915372034</v>
      </c>
      <c r="N64" s="13">
        <f t="shared" si="5"/>
        <v>6.9448102704006654E-7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1"/>
        <v>2.528117772942132</v>
      </c>
      <c r="H65" s="10">
        <f t="shared" si="6"/>
        <v>-4.0800655392386496</v>
      </c>
      <c r="I65">
        <f t="shared" si="2"/>
        <v>-48.960786470863795</v>
      </c>
      <c r="K65">
        <f t="shared" si="3"/>
        <v>-2.9355395412621004</v>
      </c>
      <c r="M65">
        <f t="shared" si="4"/>
        <v>-4.0807117297924016</v>
      </c>
      <c r="N65" s="13">
        <f t="shared" si="5"/>
        <v>4.1756223175836181E-7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1"/>
        <v>2.5390902208163699</v>
      </c>
      <c r="H66" s="10">
        <f t="shared" si="6"/>
        <v>-4.0862823429480288</v>
      </c>
      <c r="I66">
        <f t="shared" si="2"/>
        <v>-49.03538811537635</v>
      </c>
      <c r="K66">
        <f t="shared" si="3"/>
        <v>-2.9424844627962172</v>
      </c>
      <c r="M66">
        <f t="shared" si="4"/>
        <v>-4.0867567368166666</v>
      </c>
      <c r="N66" s="13">
        <f t="shared" si="5"/>
        <v>2.2504954260112896E-7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1"/>
        <v>2.5500626686906078</v>
      </c>
      <c r="H67" s="10">
        <f t="shared" si="6"/>
        <v>-4.0906225017081015</v>
      </c>
      <c r="I67">
        <f t="shared" si="2"/>
        <v>-49.087470020497221</v>
      </c>
      <c r="K67">
        <f t="shared" si="3"/>
        <v>-2.9472844790615849</v>
      </c>
      <c r="M67">
        <f t="shared" si="4"/>
        <v>-4.0909403908615545</v>
      </c>
      <c r="N67" s="13">
        <f t="shared" si="5"/>
        <v>1.0105351388305746E-7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1"/>
        <v>2.5610351165648457</v>
      </c>
      <c r="H68" s="10">
        <f t="shared" si="6"/>
        <v>-4.0931685296664337</v>
      </c>
      <c r="I68">
        <f t="shared" si="2"/>
        <v>-49.118022355997205</v>
      </c>
      <c r="K68">
        <f t="shared" si="3"/>
        <v>-2.9500654810147009</v>
      </c>
      <c r="M68">
        <f t="shared" si="4"/>
        <v>-4.0933450296088694</v>
      </c>
      <c r="N68" s="13">
        <f t="shared" si="5"/>
        <v>3.1152229679779354E-4</v>
      </c>
      <c r="O68" s="13">
        <v>10000</v>
      </c>
    </row>
    <row r="69" spans="3:16" x14ac:dyDescent="0.4">
      <c r="C69" s="56" t="s">
        <v>50</v>
      </c>
      <c r="D69" s="57">
        <v>0</v>
      </c>
      <c r="E69" s="58">
        <f t="shared" si="0"/>
        <v>-1</v>
      </c>
      <c r="F69" s="59"/>
      <c r="G69" s="59">
        <f t="shared" si="1"/>
        <v>2.5720075644390832</v>
      </c>
      <c r="H69" s="60">
        <f t="shared" si="6"/>
        <v>-4.0940000000000003</v>
      </c>
      <c r="I69" s="59">
        <f t="shared" si="2"/>
        <v>-49.128</v>
      </c>
      <c r="J69" s="59"/>
      <c r="K69">
        <f t="shared" si="3"/>
        <v>-2.9509469916551869</v>
      </c>
      <c r="M69">
        <f t="shared" si="4"/>
        <v>-4.094049960637884</v>
      </c>
      <c r="N69" s="61">
        <f t="shared" si="5"/>
        <v>2.4960653377412387E-5</v>
      </c>
      <c r="O69" s="61">
        <v>10000</v>
      </c>
      <c r="P69" s="62" t="s">
        <v>51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1"/>
        <v>2.5829800123133211</v>
      </c>
      <c r="H70" s="10">
        <f t="shared" si="6"/>
        <v>-4.0931936410615615</v>
      </c>
      <c r="I70">
        <f t="shared" si="2"/>
        <v>-49.118323692738741</v>
      </c>
      <c r="K70">
        <f t="shared" si="3"/>
        <v>-2.950042478173422</v>
      </c>
      <c r="M70">
        <f t="shared" si="4"/>
        <v>-4.0931315680325611</v>
      </c>
      <c r="N70" s="13">
        <f t="shared" si="5"/>
        <v>3.8530609292856178E-5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1"/>
        <v>2.5939524601875585</v>
      </c>
      <c r="H71" s="10">
        <f t="shared" si="6"/>
        <v>-4.0908234295554804</v>
      </c>
      <c r="I71">
        <f t="shared" si="2"/>
        <v>-49.089881154665761</v>
      </c>
      <c r="K71">
        <f t="shared" si="3"/>
        <v>-2.9474596488860634</v>
      </c>
      <c r="M71">
        <f t="shared" si="4"/>
        <v>-4.0906634152646868</v>
      </c>
      <c r="N71" s="13">
        <f t="shared" si="5"/>
        <v>2.5604573258177991E-8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1"/>
        <v>2.6049249080617969</v>
      </c>
      <c r="H72" s="10">
        <f t="shared" si="6"/>
        <v>-4.0869606808307548</v>
      </c>
      <c r="I72">
        <f t="shared" si="2"/>
        <v>-49.043528169969058</v>
      </c>
      <c r="K72">
        <f t="shared" si="3"/>
        <v>-2.9433007357017842</v>
      </c>
      <c r="M72">
        <f t="shared" si="4"/>
        <v>-4.0867163444838894</v>
      </c>
      <c r="N72" s="13">
        <f t="shared" si="5"/>
        <v>5.9700250399519983E-8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1"/>
        <v>2.6158973559360348</v>
      </c>
      <c r="H73" s="10">
        <f t="shared" si="6"/>
        <v>-4.0816741363764839</v>
      </c>
      <c r="I73">
        <f t="shared" si="2"/>
        <v>-48.980089636517803</v>
      </c>
      <c r="K73">
        <f t="shared" si="3"/>
        <v>-2.9376627628231873</v>
      </c>
      <c r="M73">
        <f t="shared" si="4"/>
        <v>-4.0813585723409354</v>
      </c>
      <c r="N73" s="13">
        <f t="shared" si="5"/>
        <v>9.9580660531689365E-8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1"/>
        <v>2.6268698038102727</v>
      </c>
      <c r="H74" s="10">
        <f t="shared" si="6"/>
        <v>-4.0750300486026134</v>
      </c>
      <c r="I74">
        <f t="shared" si="2"/>
        <v>-48.900360583231361</v>
      </c>
      <c r="K74">
        <f t="shared" si="3"/>
        <v>-2.9306378023562587</v>
      </c>
      <c r="M74">
        <f t="shared" si="4"/>
        <v>-4.0746557824661132</v>
      </c>
      <c r="N74" s="13">
        <f t="shared" si="5"/>
        <v>1.4007514093083687E-7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1"/>
        <v>2.6378422516845101</v>
      </c>
      <c r="H75" s="10">
        <f t="shared" si="6"/>
        <v>-4.0670922629863968</v>
      </c>
      <c r="I75">
        <f t="shared" si="2"/>
        <v>-48.805107155836765</v>
      </c>
      <c r="K75">
        <f t="shared" si="3"/>
        <v>-2.9223132174658559</v>
      </c>
      <c r="M75">
        <f t="shared" si="4"/>
        <v>-4.0666712147201993</v>
      </c>
      <c r="N75" s="13">
        <f t="shared" si="5"/>
        <v>1.7728164246791065E-7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1"/>
        <v>2.6488146995587485</v>
      </c>
      <c r="H76" s="10">
        <f t="shared" si="6"/>
        <v>-4.0579222976627687</v>
      </c>
      <c r="I76">
        <f t="shared" si="2"/>
        <v>-48.695067571953224</v>
      </c>
      <c r="K76">
        <f t="shared" si="3"/>
        <v>-2.9127718936844422</v>
      </c>
      <c r="M76">
        <f t="shared" si="4"/>
        <v>-4.0574657513313568</v>
      </c>
      <c r="N76" s="13">
        <f t="shared" si="5"/>
        <v>2.0843455272566447E-7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1"/>
        <v>2.6597871474329864</v>
      </c>
      <c r="H77" s="10">
        <f t="shared" si="6"/>
        <v>-4.0475794205345279</v>
      </c>
      <c r="I77">
        <f t="shared" si="2"/>
        <v>-48.570953046414331</v>
      </c>
      <c r="K77">
        <f t="shared" si="3"/>
        <v>-2.9020924589515986</v>
      </c>
      <c r="M77">
        <f t="shared" si="4"/>
        <v>-4.0470980000271908</v>
      </c>
      <c r="N77" s="13">
        <f t="shared" si="5"/>
        <v>2.3176570488473668E-7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1"/>
        <v>2.6707595953072243</v>
      </c>
      <c r="H78" s="10">
        <f t="shared" si="6"/>
        <v>-4.0361207239761354</v>
      </c>
      <c r="I78">
        <f t="shared" si="2"/>
        <v>-48.433448687713621</v>
      </c>
      <c r="K78">
        <f t="shared" si="3"/>
        <v>-2.8903494929335301</v>
      </c>
      <c r="M78">
        <f t="shared" si="4"/>
        <v>-4.0356243742673952</v>
      </c>
      <c r="N78" s="13">
        <f t="shared" si="5"/>
        <v>2.463630333665213E-7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1"/>
        <v>2.6817320431814622</v>
      </c>
      <c r="H79" s="10">
        <f t="shared" si="6"/>
        <v>-4.0236011972027494</v>
      </c>
      <c r="I79">
        <f t="shared" si="2"/>
        <v>-48.283214366432993</v>
      </c>
      <c r="K79">
        <f t="shared" si="3"/>
        <v>-2.8776137261449781</v>
      </c>
      <c r="M79">
        <f t="shared" si="4"/>
        <v>-4.0230991706786137</v>
      </c>
      <c r="N79" s="13">
        <f t="shared" si="5"/>
        <v>2.52030630935852E-7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1"/>
        <v>2.6927044910557001</v>
      </c>
      <c r="H80" s="10">
        <f t="shared" si="6"/>
        <v>-4.0100737963741278</v>
      </c>
      <c r="I80">
        <f t="shared" si="2"/>
        <v>-48.120885556489533</v>
      </c>
      <c r="K80">
        <f t="shared" si="3"/>
        <v>-2.8639522293703519</v>
      </c>
      <c r="M80">
        <f t="shared" si="4"/>
        <v>-4.0095746437895716</v>
      </c>
      <c r="N80" s="13">
        <f t="shared" si="5"/>
        <v>2.4915330266906295E-7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1"/>
        <v>2.703676938929938</v>
      </c>
      <c r="H81" s="10">
        <f t="shared" si="6"/>
        <v>-3.9955895125009908</v>
      </c>
      <c r="I81">
        <f t="shared" si="2"/>
        <v>-47.947074150011886</v>
      </c>
      <c r="K81">
        <f t="shared" si="3"/>
        <v>-2.8494285938566515</v>
      </c>
      <c r="M81">
        <f t="shared" si="4"/>
        <v>-3.9951010781610181</v>
      </c>
      <c r="N81" s="13">
        <f t="shared" si="5"/>
        <v>2.3856810446456581E-7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1"/>
        <v>2.7146493868041759</v>
      </c>
      <c r="H82" s="10">
        <f t="shared" si="6"/>
        <v>-3.9801974372195237</v>
      </c>
      <c r="I82">
        <f t="shared" si="2"/>
        <v>-47.762369246634286</v>
      </c>
      <c r="K82">
        <f t="shared" si="3"/>
        <v>-2.8341031027276089</v>
      </c>
      <c r="M82">
        <f t="shared" si="4"/>
        <v>-3.9797268580016834</v>
      </c>
      <c r="N82" s="13">
        <f t="shared" si="5"/>
        <v>2.2144480026321474E-7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1"/>
        <v>2.7256218346784138</v>
      </c>
      <c r="H83" s="10">
        <f t="shared" si="6"/>
        <v>-3.9639448264978099</v>
      </c>
      <c r="I83">
        <f t="shared" si="2"/>
        <v>-47.567337917973717</v>
      </c>
      <c r="K83">
        <f t="shared" si="3"/>
        <v>-2.8180328940465662</v>
      </c>
      <c r="M83">
        <f t="shared" si="4"/>
        <v>-3.9634985343582407</v>
      </c>
      <c r="N83" s="13">
        <f t="shared" si="5"/>
        <v>1.9917667384120861E-7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8">$E$11*(D84/$E$12+1)</f>
        <v>2.7365942825526521</v>
      </c>
      <c r="H84" s="10">
        <f t="shared" si="6"/>
        <v>-3.9468771623361247</v>
      </c>
      <c r="I84">
        <f t="shared" ref="I84:I147" si="9">H84*$E$6</f>
        <v>-47.362525948033493</v>
      </c>
      <c r="K84">
        <f t="shared" ref="K84:K147" si="10">$L$9*$L$4*EXP(-$L$6*(G84/$L$10-1))+6*$L$4*EXP(-$L$6*(SQRT(2)*G84/$L$10-1))-SQRT($L$9*$L$5^2*EXP(-2*$L$7*(G84/$L$10-1))+6*$L$5^2*EXP(-2*$L$7*(SQRT(2)*G84/$L$10-1)))</f>
        <v>-2.8012721159346889</v>
      </c>
      <c r="M84">
        <f t="shared" ref="M84:M147" si="11">$L$9*$O$6*EXP(-$O$4*(G84/$L$10-1))+6*$O$6*EXP(-$O$4*(SQRT(2)*G84/$L$10-1))-SQRT($L$9*$O$7^2*EXP(-2*$O$5*(G84/$L$10-1))+6*$O$7^2*EXP(-2*$O$5*(SQRT(2)*G84/$L$10-1)))</f>
        <v>-3.9464608899640949</v>
      </c>
      <c r="N84" s="13">
        <f t="shared" ref="N84:N147" si="12">(M84-H84)^2*O84</f>
        <v>1.7328268771530888E-7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8"/>
        <v>2.7475667304268896</v>
      </c>
      <c r="H85" s="10">
        <f t="shared" ref="H85:H148" si="13">-(-$B$4)*(1+D85+$E$5*D85^3)*EXP(-D85)</f>
        <v>-3.9290382125212986</v>
      </c>
      <c r="I85">
        <f t="shared" si="9"/>
        <v>-47.148458550255583</v>
      </c>
      <c r="K85">
        <f t="shared" si="10"/>
        <v>-2.7838720741312803</v>
      </c>
      <c r="M85">
        <f t="shared" si="11"/>
        <v>-3.9286570018288867</v>
      </c>
      <c r="N85" s="13">
        <f t="shared" si="12"/>
        <v>1.4532159200918029E-7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8"/>
        <v>2.7585391783011275</v>
      </c>
      <c r="H86" s="10">
        <f t="shared" si="13"/>
        <v>-3.9104700884935393</v>
      </c>
      <c r="I86">
        <f t="shared" si="9"/>
        <v>-46.92564106192247</v>
      </c>
      <c r="K86">
        <f t="shared" si="10"/>
        <v>-2.7658813723640558</v>
      </c>
      <c r="M86">
        <f t="shared" si="11"/>
        <v>-3.9101283016476232</v>
      </c>
      <c r="N86" s="13">
        <f t="shared" si="12"/>
        <v>1.1681824804129333E-7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8"/>
        <v>2.7695116261753654</v>
      </c>
      <c r="H87" s="10">
        <f t="shared" si="13"/>
        <v>-3.8912133013825088</v>
      </c>
      <c r="I87">
        <f t="shared" si="9"/>
        <v>-46.694559616590105</v>
      </c>
      <c r="K87">
        <f t="shared" si="10"/>
        <v>-2.7473460458793282</v>
      </c>
      <c r="M87">
        <f t="shared" si="11"/>
        <v>-3.8909146341056529</v>
      </c>
      <c r="N87" s="13">
        <f t="shared" si="12"/>
        <v>8.9202142264519885E-8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8"/>
        <v>2.7804840740496037</v>
      </c>
      <c r="H88" s="10">
        <f t="shared" si="13"/>
        <v>-3.8713068162677491</v>
      </c>
      <c r="I88">
        <f t="shared" si="9"/>
        <v>-46.455681795212989</v>
      </c>
      <c r="K88">
        <f t="shared" si="10"/>
        <v>-2.7283096884649116</v>
      </c>
      <c r="M88">
        <f t="shared" si="11"/>
        <v>-3.8710543131528947</v>
      </c>
      <c r="N88" s="13">
        <f t="shared" si="12"/>
        <v>6.3757823011155769E-8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8"/>
        <v>2.7914565219238412</v>
      </c>
      <c r="H89" s="10">
        <f t="shared" si="13"/>
        <v>-3.8507881047169743</v>
      </c>
      <c r="I89">
        <f t="shared" si="9"/>
        <v>-46.209457256603692</v>
      </c>
      <c r="K89">
        <f t="shared" si="10"/>
        <v>-2.7088135732823906</v>
      </c>
      <c r="M89">
        <f t="shared" si="11"/>
        <v>-3.8505841763182653</v>
      </c>
      <c r="N89" s="13">
        <f t="shared" si="12"/>
        <v>4.1586791800006515E-8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8"/>
        <v>2.8024289697980791</v>
      </c>
      <c r="H90" s="10">
        <f t="shared" si="13"/>
        <v>-3.8296931956542237</v>
      </c>
      <c r="I90">
        <f t="shared" si="9"/>
        <v>-45.956318347850683</v>
      </c>
      <c r="K90">
        <f t="shared" si="10"/>
        <v>-2.6888967678098834</v>
      </c>
      <c r="M90">
        <f t="shared" si="11"/>
        <v>-3.8295396371326209</v>
      </c>
      <c r="N90" s="13">
        <f t="shared" si="12"/>
        <v>2.358021955684207E-8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8"/>
        <v>2.813401417672317</v>
      </c>
      <c r="H91" s="10">
        <f t="shared" si="13"/>
        <v>-3.8080567246083374</v>
      </c>
      <c r="I91">
        <f t="shared" si="9"/>
        <v>-45.696680695300046</v>
      </c>
      <c r="K91">
        <f t="shared" si="10"/>
        <v>-2.6685962431818218</v>
      </c>
      <c r="M91">
        <f t="shared" si="11"/>
        <v>-3.8079547357262289</v>
      </c>
      <c r="N91" s="13">
        <f t="shared" si="12"/>
        <v>1.0401732073751746E-8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8"/>
        <v>2.8243738655465545</v>
      </c>
      <c r="H92" s="10">
        <f t="shared" si="13"/>
        <v>-3.7859119813907505</v>
      </c>
      <c r="I92">
        <f t="shared" si="9"/>
        <v>-45.430943776689006</v>
      </c>
      <c r="K92">
        <f t="shared" si="10"/>
        <v>-2.6479469781982266</v>
      </c>
      <c r="M92">
        <f t="shared" si="11"/>
        <v>-3.785862187664379</v>
      </c>
      <c r="N92" s="13">
        <f t="shared" si="12"/>
        <v>2.4794151859581374E-9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8"/>
        <v>2.8353463134207928</v>
      </c>
      <c r="H93" s="10">
        <f t="shared" si="13"/>
        <v>-3.7632909562502226</v>
      </c>
      <c r="I93">
        <f t="shared" si="9"/>
        <v>-45.159491475002667</v>
      </c>
      <c r="K93">
        <f t="shared" si="10"/>
        <v>-2.6269820582627377</v>
      </c>
      <c r="M93">
        <f t="shared" si="11"/>
        <v>-3.7632934310825492</v>
      </c>
      <c r="N93" s="13">
        <f t="shared" si="12"/>
        <v>6.1247950449160158E-12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8"/>
        <v>2.8463187612950307</v>
      </c>
      <c r="H94" s="10">
        <f t="shared" si="13"/>
        <v>-3.7402243845506797</v>
      </c>
      <c r="I94">
        <f t="shared" si="9"/>
        <v>-44.88269261460816</v>
      </c>
      <c r="K94">
        <f t="shared" si="10"/>
        <v>-2.6057327694959951</v>
      </c>
      <c r="M94">
        <f t="shared" si="11"/>
        <v>-3.7402786721803603</v>
      </c>
      <c r="N94" s="13">
        <f t="shared" si="12"/>
        <v>2.9471467363288579E-9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8"/>
        <v>2.8572912091692686</v>
      </c>
      <c r="H95" s="10">
        <f t="shared" si="13"/>
        <v>-3.7167417900170445</v>
      </c>
      <c r="I95">
        <f t="shared" si="9"/>
        <v>-44.600901480204534</v>
      </c>
      <c r="K95">
        <f t="shared" si="10"/>
        <v>-2.584228688258948</v>
      </c>
      <c r="M95">
        <f t="shared" si="11"/>
        <v>-3.7168469291314672</v>
      </c>
      <c r="N95" s="13">
        <f t="shared" si="12"/>
        <v>1.105423338158327E-8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8"/>
        <v>2.8682636570435061</v>
      </c>
      <c r="H96" s="10">
        <f t="shared" si="13"/>
        <v>-3.6928715265926142</v>
      </c>
      <c r="I96">
        <f t="shared" si="9"/>
        <v>-44.314458319111367</v>
      </c>
      <c r="K96">
        <f t="shared" si="10"/>
        <v>-2.5624977663092712</v>
      </c>
      <c r="M96">
        <f t="shared" si="11"/>
        <v>-3.6930260744645382</v>
      </c>
      <c r="N96" s="13">
        <f t="shared" si="12"/>
        <v>2.3885044716248806E-8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8"/>
        <v>2.8792361049177444</v>
      </c>
      <c r="H97" s="10">
        <f t="shared" si="13"/>
        <v>-3.6686408189502675</v>
      </c>
      <c r="I97">
        <f t="shared" si="9"/>
        <v>-44.02368982740321</v>
      </c>
      <c r="K97">
        <f t="shared" si="10"/>
        <v>-2.5405664118031752</v>
      </c>
      <c r="M97">
        <f t="shared" si="11"/>
        <v>-3.6688428759685348</v>
      </c>
      <c r="N97" s="13">
        <f t="shared" si="12"/>
        <v>4.0827038631053539E-8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8"/>
        <v>2.8902085527919823</v>
      </c>
      <c r="H98" s="10">
        <f t="shared" si="13"/>
        <v>-3.6440758016985542</v>
      </c>
      <c r="I98">
        <f t="shared" si="9"/>
        <v>-43.728909620382652</v>
      </c>
      <c r="K98">
        <f t="shared" si="10"/>
        <v>-2.5184595663445726</v>
      </c>
      <c r="M98">
        <f t="shared" si="11"/>
        <v>-3.6443230361736103</v>
      </c>
      <c r="N98" s="13">
        <f t="shared" si="12"/>
        <v>6.1124885656288148E-8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8"/>
        <v>2.9011810006662202</v>
      </c>
      <c r="H99" s="10">
        <f t="shared" si="13"/>
        <v>-3.6192015573225356</v>
      </c>
      <c r="I99">
        <f t="shared" si="9"/>
        <v>-43.430418687870429</v>
      </c>
      <c r="K99">
        <f t="shared" si="10"/>
        <v>-2.4962007782737108</v>
      </c>
      <c r="M99">
        <f t="shared" si="11"/>
        <v>-3.6194912304571782</v>
      </c>
      <c r="N99" s="13">
        <f t="shared" si="12"/>
        <v>8.3910524933714008E-8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8"/>
        <v>2.9121534485404581</v>
      </c>
      <c r="H100" s="10">
        <f t="shared" si="13"/>
        <v>-3.5940421528980595</v>
      </c>
      <c r="I100">
        <f t="shared" si="9"/>
        <v>-43.128505834776718</v>
      </c>
      <c r="K100">
        <f t="shared" si="10"/>
        <v>-2.4738122723780842</v>
      </c>
      <c r="M100">
        <f t="shared" si="11"/>
        <v>-3.5943711438229502</v>
      </c>
      <c r="N100" s="13">
        <f t="shared" si="12"/>
        <v>1.0823502866043363E-7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8"/>
        <v>2.923125896414696</v>
      </c>
      <c r="H101" s="10">
        <f t="shared" si="13"/>
        <v>-3.5686206756170229</v>
      </c>
      <c r="I101">
        <f t="shared" si="9"/>
        <v>-42.823448107404275</v>
      </c>
      <c r="K101">
        <f t="shared" si="10"/>
        <v>-2.4513150161994695</v>
      </c>
      <c r="M101">
        <f t="shared" si="11"/>
        <v>-3.5689855063990494</v>
      </c>
      <c r="N101" s="13">
        <f t="shared" si="12"/>
        <v>1.3310149951409477E-7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8"/>
        <v>2.9340983442889339</v>
      </c>
      <c r="H102" s="10">
        <f t="shared" si="13"/>
        <v>-3.5429592671600996</v>
      </c>
      <c r="I102">
        <f t="shared" si="9"/>
        <v>-42.515511205921193</v>
      </c>
      <c r="K102">
        <f t="shared" si="10"/>
        <v>-2.4287287831025388</v>
      </c>
      <c r="M102">
        <f t="shared" si="11"/>
        <v>-3.5433561276997216</v>
      </c>
      <c r="N102" s="13">
        <f t="shared" si="12"/>
        <v>1.5749828790911912E-7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8"/>
        <v>2.9450707921631718</v>
      </c>
      <c r="H103" s="10">
        <f t="shared" si="13"/>
        <v>-3.5170791569523101</v>
      </c>
      <c r="I103">
        <f t="shared" si="9"/>
        <v>-42.204949883427723</v>
      </c>
      <c r="K103">
        <f t="shared" si="10"/>
        <v>-2.4060722122623974</v>
      </c>
      <c r="M103">
        <f t="shared" si="11"/>
        <v>-3.5175039296935755</v>
      </c>
      <c r="N103" s="13">
        <f t="shared" si="12"/>
        <v>1.8043188172212254E-7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8"/>
        <v>2.9560432400374097</v>
      </c>
      <c r="H104" s="10">
        <f t="shared" si="13"/>
        <v>-3.491000694335785</v>
      </c>
      <c r="I104">
        <f t="shared" si="9"/>
        <v>-41.89200833202942</v>
      </c>
      <c r="K104">
        <f t="shared" si="10"/>
        <v>-2.3833628657207995</v>
      </c>
      <c r="M104">
        <f t="shared" si="11"/>
        <v>-3.4914489787198106</v>
      </c>
      <c r="N104" s="13">
        <f t="shared" si="12"/>
        <v>2.0095888896127044E-7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8"/>
        <v>2.9670156879116472</v>
      </c>
      <c r="H105" s="10">
        <f t="shared" si="13"/>
        <v>-3.464743379693076</v>
      </c>
      <c r="I105">
        <f t="shared" si="9"/>
        <v>-41.576920556316914</v>
      </c>
      <c r="K105">
        <f t="shared" si="10"/>
        <v>-2.3606172826534602</v>
      </c>
      <c r="M105">
        <f t="shared" si="11"/>
        <v>-3.4652105162924132</v>
      </c>
      <c r="N105" s="13">
        <f t="shared" si="12"/>
        <v>2.1821660244029579E-7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8"/>
        <v>2.9779881357858855</v>
      </c>
      <c r="H106" s="10">
        <f t="shared" si="13"/>
        <v>-3.4383258945533637</v>
      </c>
      <c r="I106">
        <f t="shared" si="9"/>
        <v>-41.259910734640364</v>
      </c>
      <c r="K106">
        <f t="shared" si="10"/>
        <v>-2.3378510309839853</v>
      </c>
      <c r="M106">
        <f t="shared" si="11"/>
        <v>-3.4388069888309141</v>
      </c>
      <c r="N106" s="13">
        <f t="shared" si="12"/>
        <v>2.3145170389172861E-7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8"/>
        <v>2.9889605836601234</v>
      </c>
      <c r="H107" s="10">
        <f t="shared" si="13"/>
        <v>-3.4117661307129779</v>
      </c>
      <c r="I107">
        <f t="shared" si="9"/>
        <v>-40.941193568555732</v>
      </c>
      <c r="K107">
        <f t="shared" si="10"/>
        <v>-2.3150787564733646</v>
      </c>
      <c r="M107">
        <f t="shared" si="11"/>
        <v>-3.4122560763549639</v>
      </c>
      <c r="N107" s="13">
        <f t="shared" si="12"/>
        <v>2.40046732101085E-7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8"/>
        <v>2.9999330315343613</v>
      </c>
      <c r="H108" s="10">
        <f t="shared" si="13"/>
        <v>-3.3850812184007064</v>
      </c>
      <c r="I108">
        <f t="shared" si="9"/>
        <v>-40.620974620808475</v>
      </c>
      <c r="K108">
        <f t="shared" si="10"/>
        <v>-2.2923142294076562</v>
      </c>
      <c r="M108">
        <f t="shared" si="11"/>
        <v>-3.3855747201786595</v>
      </c>
      <c r="N108" s="13">
        <f t="shared" si="12"/>
        <v>2.4354400484281418E-7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8"/>
        <v>3.0109054794085996</v>
      </c>
      <c r="H109" s="10">
        <f t="shared" si="13"/>
        <v>-3.358287553517485</v>
      </c>
      <c r="I109">
        <f t="shared" si="9"/>
        <v>-40.29945064220982</v>
      </c>
      <c r="K109">
        <f t="shared" si="10"/>
        <v>-2.2695703890005929</v>
      </c>
      <c r="M109">
        <f t="shared" si="11"/>
        <v>-3.3587791496393073</v>
      </c>
      <c r="N109" s="13">
        <f t="shared" si="12"/>
        <v>2.4166674699079304E-7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8"/>
        <v>3.0218779272828371</v>
      </c>
      <c r="H110" s="10">
        <f t="shared" si="13"/>
        <v>-3.3314008239791582</v>
      </c>
      <c r="I110">
        <f t="shared" si="9"/>
        <v>-39.976809887749894</v>
      </c>
      <c r="K110">
        <f t="shared" si="10"/>
        <v>-2.246859385622141</v>
      </c>
      <c r="M110">
        <f t="shared" si="11"/>
        <v>-3.33188490789412</v>
      </c>
      <c r="N110" s="13">
        <f t="shared" si="12"/>
        <v>2.3433723672474034E-7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8"/>
        <v>3.032850375157075</v>
      </c>
      <c r="H111" s="10">
        <f t="shared" si="13"/>
        <v>-3.3044360351901916</v>
      </c>
      <c r="I111">
        <f t="shared" si="9"/>
        <v>-39.653232422282301</v>
      </c>
      <c r="K111">
        <f t="shared" si="10"/>
        <v>-2.2241926209586125</v>
      </c>
      <c r="M111">
        <f t="shared" si="11"/>
        <v>-3.3049068768171219</v>
      </c>
      <c r="N111" s="13">
        <f t="shared" si="12"/>
        <v>2.2169183765041004E-7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8"/>
        <v>3.0438228230313129</v>
      </c>
      <c r="H112" s="10">
        <f t="shared" si="13"/>
        <v>-3.27740753467535</v>
      </c>
      <c r="I112">
        <f t="shared" si="9"/>
        <v>-39.328890416104201</v>
      </c>
      <c r="K112">
        <f t="shared" si="10"/>
        <v>-2.2015807862048806</v>
      </c>
      <c r="M112">
        <f t="shared" si="11"/>
        <v>-3.277859301027485</v>
      </c>
      <c r="N112" s="13">
        <f t="shared" si="12"/>
        <v>2.0409283692142215E-4</v>
      </c>
      <c r="O112" s="13">
        <v>1000</v>
      </c>
    </row>
    <row r="113" spans="4:15" x14ac:dyDescent="0.4">
      <c r="D113" s="6">
        <v>0.88</v>
      </c>
      <c r="E113" s="7">
        <f t="shared" si="7"/>
        <v>-0.7939250209808465</v>
      </c>
      <c r="G113">
        <f t="shared" si="8"/>
        <v>3.0547952709055504</v>
      </c>
      <c r="H113" s="10">
        <f t="shared" si="13"/>
        <v>-3.2503290358955859</v>
      </c>
      <c r="I113">
        <f t="shared" si="9"/>
        <v>-39.00394843074703</v>
      </c>
      <c r="K113">
        <f t="shared" si="10"/>
        <v>-2.1790338983842905</v>
      </c>
      <c r="M113">
        <f t="shared" si="11"/>
        <v>-3.2507558110793613</v>
      </c>
      <c r="N113" s="13">
        <f t="shared" si="12"/>
        <v>1.8213705748655178E-4</v>
      </c>
      <c r="O113" s="13">
        <v>1000</v>
      </c>
    </row>
    <row r="114" spans="4:15" x14ac:dyDescent="0.4">
      <c r="D114" s="6">
        <v>0.9</v>
      </c>
      <c r="E114" s="7">
        <f t="shared" si="7"/>
        <v>-0.7873018176046831</v>
      </c>
      <c r="G114">
        <f t="shared" si="8"/>
        <v>3.0657677187797887</v>
      </c>
      <c r="H114" s="10">
        <f t="shared" si="13"/>
        <v>-3.2232136412735728</v>
      </c>
      <c r="I114">
        <f t="shared" si="9"/>
        <v>-38.678563695282875</v>
      </c>
      <c r="K114">
        <f t="shared" si="10"/>
        <v>-2.1565613348872548</v>
      </c>
      <c r="M114">
        <f t="shared" si="11"/>
        <v>-3.2236094458422704</v>
      </c>
      <c r="N114" s="13">
        <f t="shared" si="12"/>
        <v>1.5666125660188416E-4</v>
      </c>
      <c r="O114" s="13">
        <v>1000</v>
      </c>
    </row>
    <row r="115" spans="4:15" x14ac:dyDescent="0.4">
      <c r="D115" s="6">
        <v>0.92</v>
      </c>
      <c r="E115" s="7">
        <f t="shared" si="7"/>
        <v>-0.78067265863546809</v>
      </c>
      <c r="G115">
        <f t="shared" si="8"/>
        <v>3.0767401666540266</v>
      </c>
      <c r="H115" s="10">
        <f t="shared" si="13"/>
        <v>-3.1960738644536062</v>
      </c>
      <c r="I115">
        <f t="shared" si="9"/>
        <v>-38.352886373443276</v>
      </c>
      <c r="K115">
        <f t="shared" si="10"/>
        <v>-2.1341718663150964</v>
      </c>
      <c r="M115">
        <f t="shared" si="11"/>
        <v>-3.196432674100083</v>
      </c>
      <c r="N115" s="13">
        <f t="shared" si="12"/>
        <v>1.2874436240482915E-7</v>
      </c>
      <c r="O115" s="13">
        <v>1</v>
      </c>
    </row>
    <row r="116" spans="4:15" x14ac:dyDescent="0.4">
      <c r="D116" s="6">
        <v>0.94</v>
      </c>
      <c r="E116" s="7">
        <f t="shared" si="7"/>
        <v>-0.7740404620957021</v>
      </c>
      <c r="G116">
        <f t="shared" si="8"/>
        <v>3.0877126145282645</v>
      </c>
      <c r="H116" s="10">
        <f t="shared" si="13"/>
        <v>-3.1689216518198045</v>
      </c>
      <c r="I116">
        <f t="shared" si="9"/>
        <v>-38.027059821837653</v>
      </c>
      <c r="K116">
        <f t="shared" si="10"/>
        <v>-2.1118736877114803</v>
      </c>
      <c r="M116">
        <f t="shared" si="11"/>
        <v>-3.1692374153956413</v>
      </c>
      <c r="N116" s="13">
        <f t="shared" si="12"/>
        <v>9.9706635825272294E-8</v>
      </c>
      <c r="O116" s="13">
        <v>1</v>
      </c>
    </row>
    <row r="117" spans="4:15" x14ac:dyDescent="0.4">
      <c r="D117" s="6">
        <v>0.96</v>
      </c>
      <c r="E117" s="7">
        <f t="shared" si="7"/>
        <v>-0.76740801252952351</v>
      </c>
      <c r="G117">
        <f t="shared" si="8"/>
        <v>3.098685062402502</v>
      </c>
      <c r="H117" s="10">
        <f t="shared" si="13"/>
        <v>-3.1417684032958699</v>
      </c>
      <c r="I117">
        <f t="shared" si="9"/>
        <v>-37.701220839550437</v>
      </c>
      <c r="K117">
        <f t="shared" si="10"/>
        <v>-2.0896744482598231</v>
      </c>
      <c r="M117">
        <f t="shared" si="11"/>
        <v>-3.1420350601471592</v>
      </c>
      <c r="N117" s="13">
        <f t="shared" si="12"/>
        <v>7.1105876339490556E-8</v>
      </c>
      <c r="O117" s="13">
        <v>1</v>
      </c>
    </row>
    <row r="118" spans="4:15" x14ac:dyDescent="0.4">
      <c r="D118" s="6">
        <v>0.98</v>
      </c>
      <c r="E118" s="7">
        <f t="shared" si="7"/>
        <v>-0.7607779659132784</v>
      </c>
      <c r="G118">
        <f t="shared" si="8"/>
        <v>3.1096575102767403</v>
      </c>
      <c r="H118" s="10">
        <f t="shared" si="13"/>
        <v>-3.1146249924489617</v>
      </c>
      <c r="I118">
        <f t="shared" si="9"/>
        <v>-37.375499909387543</v>
      </c>
      <c r="K118">
        <f t="shared" si="10"/>
        <v>-2.0675812795212023</v>
      </c>
      <c r="M118">
        <f t="shared" si="11"/>
        <v>-3.1148364890615881</v>
      </c>
      <c r="N118" s="13">
        <f t="shared" si="12"/>
        <v>4.4730817152406072E-8</v>
      </c>
      <c r="O118" s="13">
        <v>1</v>
      </c>
    </row>
    <row r="119" spans="4:15" x14ac:dyDescent="0.4">
      <c r="D119" s="6">
        <v>1</v>
      </c>
      <c r="E119" s="7">
        <f t="shared" si="7"/>
        <v>-0.75415285440145674</v>
      </c>
      <c r="G119">
        <f t="shared" si="8"/>
        <v>3.1206299581509782</v>
      </c>
      <c r="H119" s="10">
        <f t="shared" si="13"/>
        <v>-3.0875017859195641</v>
      </c>
      <c r="I119">
        <f t="shared" si="9"/>
        <v>-37.050021431034772</v>
      </c>
      <c r="K119">
        <f t="shared" si="10"/>
        <v>-2.0456008222837365</v>
      </c>
      <c r="M119">
        <f t="shared" si="11"/>
        <v>-3.0876520918693027</v>
      </c>
      <c r="N119" s="13">
        <f t="shared" si="12"/>
        <v>2.2591878526800692E-8</v>
      </c>
      <c r="O119" s="13">
        <v>1</v>
      </c>
    </row>
    <row r="120" spans="4:15" x14ac:dyDescent="0.4">
      <c r="D120" s="6">
        <v>1.02</v>
      </c>
      <c r="E120" s="7">
        <f t="shared" si="7"/>
        <v>-0.74753509091317782</v>
      </c>
      <c r="G120">
        <f t="shared" si="8"/>
        <v>3.1316024060252161</v>
      </c>
      <c r="H120" s="10">
        <f t="shared" si="13"/>
        <v>-3.0604086621985505</v>
      </c>
      <c r="I120">
        <f t="shared" si="9"/>
        <v>-36.724903946382604</v>
      </c>
      <c r="K120">
        <f t="shared" si="10"/>
        <v>-2.0237392520908846</v>
      </c>
      <c r="M120">
        <f t="shared" si="11"/>
        <v>-3.06049178540357</v>
      </c>
      <c r="N120" s="13">
        <f t="shared" si="12"/>
        <v>6.9094672127263235E-9</v>
      </c>
      <c r="O120" s="13">
        <v>1</v>
      </c>
    </row>
    <row r="121" spans="4:15" x14ac:dyDescent="0.4">
      <c r="D121" s="6">
        <v>1.04</v>
      </c>
      <c r="E121" s="7">
        <f t="shared" si="7"/>
        <v>-0.74092697356425563</v>
      </c>
      <c r="G121">
        <f t="shared" si="8"/>
        <v>3.1425748538994536</v>
      </c>
      <c r="H121" s="10">
        <f t="shared" si="13"/>
        <v>-3.0333550297720624</v>
      </c>
      <c r="I121">
        <f t="shared" si="9"/>
        <v>-36.400260357264749</v>
      </c>
      <c r="K121">
        <f t="shared" si="10"/>
        <v>-2.0020023035129331</v>
      </c>
      <c r="M121">
        <f t="shared" si="11"/>
        <v>-3.0333650310474987</v>
      </c>
      <c r="N121" s="13">
        <f t="shared" si="12"/>
        <v>1.0002551035206987E-10</v>
      </c>
      <c r="O121" s="13">
        <v>1</v>
      </c>
    </row>
    <row r="122" spans="4:15" x14ac:dyDescent="0.4">
      <c r="D122" s="6">
        <v>1.06</v>
      </c>
      <c r="E122" s="7">
        <f t="shared" si="7"/>
        <v>-0.73433068994972139</v>
      </c>
      <c r="G122">
        <f t="shared" si="8"/>
        <v>3.1535473017736919</v>
      </c>
      <c r="H122" s="10">
        <f t="shared" si="13"/>
        <v>-3.0063498446541592</v>
      </c>
      <c r="I122">
        <f t="shared" si="9"/>
        <v>-36.076198135849907</v>
      </c>
      <c r="K122">
        <f t="shared" si="10"/>
        <v>-1.9803952932227347</v>
      </c>
      <c r="M122">
        <f t="shared" si="11"/>
        <v>-3.006280851570331</v>
      </c>
      <c r="N122" s="13">
        <f t="shared" si="12"/>
        <v>4.7600456161304584E-9</v>
      </c>
      <c r="O122" s="13">
        <v>1</v>
      </c>
    </row>
    <row r="123" spans="4:15" x14ac:dyDescent="0.4">
      <c r="D123" s="6">
        <v>1.08</v>
      </c>
      <c r="E123" s="7">
        <f t="shared" si="7"/>
        <v>-0.72774832128153533</v>
      </c>
      <c r="G123">
        <f t="shared" si="8"/>
        <v>3.1645197496479298</v>
      </c>
      <c r="H123" s="10">
        <f t="shared" si="13"/>
        <v>-2.9794016273266055</v>
      </c>
      <c r="I123">
        <f t="shared" si="9"/>
        <v>-35.752819527919264</v>
      </c>
      <c r="K123">
        <f t="shared" si="10"/>
        <v>-1.9589231419338593</v>
      </c>
      <c r="M123">
        <f t="shared" si="11"/>
        <v>-2.9792478473742197</v>
      </c>
      <c r="N123" s="13">
        <f t="shared" si="12"/>
        <v>2.3648273755796569E-8</v>
      </c>
      <c r="O123" s="13">
        <v>1</v>
      </c>
    </row>
    <row r="124" spans="4:15" x14ac:dyDescent="0.4">
      <c r="D124" s="6">
        <v>1.1000000000000001</v>
      </c>
      <c r="E124" s="7">
        <f t="shared" si="7"/>
        <v>-0.72118184638607419</v>
      </c>
      <c r="G124">
        <f t="shared" si="8"/>
        <v>3.1754921975221677</v>
      </c>
      <c r="H124" s="10">
        <f t="shared" si="13"/>
        <v>-2.952518479104588</v>
      </c>
      <c r="I124">
        <f t="shared" si="9"/>
        <v>-35.430221749255054</v>
      </c>
      <c r="K124">
        <f t="shared" si="10"/>
        <v>-1.9375903952564473</v>
      </c>
      <c r="M124">
        <f t="shared" si="11"/>
        <v>-2.9522742121718619</v>
      </c>
      <c r="N124" s="13">
        <f t="shared" si="12"/>
        <v>5.9666334423395593E-8</v>
      </c>
      <c r="O124" s="13">
        <v>1</v>
      </c>
    </row>
    <row r="125" spans="4:15" x14ac:dyDescent="0.4">
      <c r="D125" s="6">
        <v>1.1200000000000001</v>
      </c>
      <c r="E125" s="7">
        <f t="shared" si="7"/>
        <v>-0.71463314556585156</v>
      </c>
      <c r="G125">
        <f t="shared" si="8"/>
        <v>3.1864646453964056</v>
      </c>
      <c r="H125" s="10">
        <f t="shared" si="13"/>
        <v>-2.9257080979465964</v>
      </c>
      <c r="I125">
        <f t="shared" si="9"/>
        <v>-35.108497175359155</v>
      </c>
      <c r="K125">
        <f t="shared" si="10"/>
        <v>-1.9164012435234279</v>
      </c>
      <c r="M125">
        <f t="shared" si="11"/>
        <v>-2.9253677481146951</v>
      </c>
      <c r="N125" s="13">
        <f t="shared" si="12"/>
        <v>1.1583800807519698E-7</v>
      </c>
      <c r="O125" s="13">
        <v>1</v>
      </c>
    </row>
    <row r="126" spans="4:15" x14ac:dyDescent="0.4">
      <c r="D126" s="6">
        <v>1.1399999999999999</v>
      </c>
      <c r="E126" s="7">
        <f t="shared" si="7"/>
        <v>-0.70810400432978104</v>
      </c>
      <c r="G126">
        <f t="shared" si="8"/>
        <v>3.1974370932706431</v>
      </c>
      <c r="H126" s="10">
        <f t="shared" si="13"/>
        <v>-2.8989777937261239</v>
      </c>
      <c r="I126">
        <f t="shared" si="9"/>
        <v>-34.787733524713488</v>
      </c>
      <c r="K126">
        <f t="shared" si="10"/>
        <v>-1.8953595406371613</v>
      </c>
      <c r="M126">
        <f t="shared" si="11"/>
        <v>-2.8985358803906389</v>
      </c>
      <c r="N126" s="13">
        <f t="shared" si="12"/>
        <v>1.9528739607941948E-7</v>
      </c>
      <c r="O126" s="13">
        <v>1</v>
      </c>
    </row>
    <row r="127" spans="4:15" x14ac:dyDescent="0.4">
      <c r="D127" s="6">
        <v>1.1599999999999999</v>
      </c>
      <c r="E127" s="7">
        <f t="shared" si="7"/>
        <v>-0.70159611699617419</v>
      </c>
      <c r="G127">
        <f t="shared" si="8"/>
        <v>3.2084095411448814</v>
      </c>
      <c r="H127" s="10">
        <f t="shared" si="13"/>
        <v>-2.8723345029823375</v>
      </c>
      <c r="I127">
        <f t="shared" si="9"/>
        <v>-34.468014035788052</v>
      </c>
      <c r="K127">
        <f t="shared" si="10"/>
        <v>-1.8744688219841581</v>
      </c>
      <c r="M127">
        <f t="shared" si="11"/>
        <v>-2.8717856713097349</v>
      </c>
      <c r="N127" s="13">
        <f t="shared" si="12"/>
        <v>3.0121620485171989E-7</v>
      </c>
      <c r="O127" s="13">
        <v>1</v>
      </c>
    </row>
    <row r="128" spans="4:15" x14ac:dyDescent="0.4">
      <c r="D128" s="6">
        <v>1.18</v>
      </c>
      <c r="E128" s="7">
        <f t="shared" si="7"/>
        <v>-0.6951110901725307</v>
      </c>
      <c r="G128">
        <f t="shared" si="8"/>
        <v>3.2193819890191193</v>
      </c>
      <c r="H128" s="10">
        <f t="shared" si="13"/>
        <v>-2.8457848031663406</v>
      </c>
      <c r="I128">
        <f t="shared" si="9"/>
        <v>-34.149417637996088</v>
      </c>
      <c r="K128">
        <f t="shared" si="10"/>
        <v>-1.8537323214632244</v>
      </c>
      <c r="M128">
        <f t="shared" si="11"/>
        <v>-2.8451238338953986</v>
      </c>
      <c r="N128" s="13">
        <f t="shared" si="12"/>
        <v>4.3688037712967542E-7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8"/>
        <v>3.2303544368933572</v>
      </c>
      <c r="H129" s="10">
        <f t="shared" si="13"/>
        <v>-2.8193349263991454</v>
      </c>
      <c r="I129">
        <f t="shared" si="9"/>
        <v>-33.832019116789745</v>
      </c>
      <c r="K129">
        <f t="shared" si="10"/>
        <v>-1.8331529876701516</v>
      </c>
      <c r="M129">
        <f t="shared" si="11"/>
        <v>-2.8185567449983497</v>
      </c>
      <c r="N129" s="13">
        <f t="shared" si="12"/>
        <v>6.0556629254430082E-7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8"/>
        <v>3.2413268847675956</v>
      </c>
      <c r="H130" s="10">
        <f t="shared" si="13"/>
        <v>-2.7929907727569754</v>
      </c>
      <c r="I130">
        <f t="shared" si="9"/>
        <v>-33.515889273083701</v>
      </c>
      <c r="K130">
        <f t="shared" si="10"/>
        <v>-1.8127334992800199</v>
      </c>
      <c r="M130">
        <f t="shared" si="11"/>
        <v>-2.7920904579497599</v>
      </c>
      <c r="N130" s="13">
        <f t="shared" si="12"/>
        <v>8.1056675209153664E-7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8"/>
        <v>3.252299332641833</v>
      </c>
      <c r="H131" s="10">
        <f t="shared" si="13"/>
        <v>-2.7667579230990813</v>
      </c>
      <c r="I131">
        <f t="shared" si="9"/>
        <v>-33.201095077188974</v>
      </c>
      <c r="K131">
        <f t="shared" si="10"/>
        <v>-1.7924762796661653</v>
      </c>
      <c r="M131">
        <f t="shared" si="11"/>
        <v>-2.7657307147695276</v>
      </c>
      <c r="N131" s="13">
        <f t="shared" si="12"/>
        <v>1.0551569523045424E-6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8"/>
        <v>3.2632717805160709</v>
      </c>
      <c r="H132" s="10">
        <f t="shared" si="13"/>
        <v>-2.7406416514527301</v>
      </c>
      <c r="I132">
        <f t="shared" si="9"/>
        <v>-32.887699817432761</v>
      </c>
      <c r="K132">
        <f t="shared" si="10"/>
        <v>-1.7723835107929558</v>
      </c>
      <c r="M132">
        <f t="shared" si="11"/>
        <v>-2.7394829579450519</v>
      </c>
      <c r="N132" s="13">
        <f t="shared" si="12"/>
        <v>1.3425706447355315E-6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8"/>
        <v>3.2742442283903088</v>
      </c>
      <c r="H133" s="10">
        <f t="shared" si="13"/>
        <v>-2.7146469369696469</v>
      </c>
      <c r="I133">
        <f t="shared" si="9"/>
        <v>-32.575763243635762</v>
      </c>
      <c r="K133">
        <f t="shared" si="10"/>
        <v>-1.7524571464177632</v>
      </c>
      <c r="M133">
        <f t="shared" si="11"/>
        <v>-2.7133523417953791</v>
      </c>
      <c r="N133" s="13">
        <f t="shared" si="12"/>
        <v>1.6759766652374143E-6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8"/>
        <v>3.2852166762645463</v>
      </c>
      <c r="H134" s="10">
        <f t="shared" si="13"/>
        <v>-2.6887784754677044</v>
      </c>
      <c r="I134">
        <f t="shared" si="9"/>
        <v>-32.265341705612457</v>
      </c>
      <c r="K134">
        <f t="shared" si="10"/>
        <v>-1.7326989246357589</v>
      </c>
      <c r="M134">
        <f t="shared" si="11"/>
        <v>-2.6873437434350294</v>
      </c>
      <c r="N134" s="13">
        <f t="shared" si="12"/>
        <v>2.0584560055839638E-6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8"/>
        <v>3.2961891241387846</v>
      </c>
      <c r="H135" s="10">
        <f t="shared" si="13"/>
        <v>-2.6630406905712647</v>
      </c>
      <c r="I135">
        <f t="shared" si="9"/>
        <v>-31.956488286855176</v>
      </c>
      <c r="K135">
        <f t="shared" si="10"/>
        <v>-1.7131103797995499</v>
      </c>
      <c r="M135">
        <f t="shared" si="11"/>
        <v>-2.6614617733513608</v>
      </c>
      <c r="N135" s="13">
        <f t="shared" si="12"/>
        <v>2.4929795873090161E-6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8"/>
        <v>3.3071615720130225</v>
      </c>
      <c r="H136" s="10">
        <f t="shared" si="13"/>
        <v>-2.6374377444631421</v>
      </c>
      <c r="I136">
        <f t="shared" si="9"/>
        <v>-31.649252933557705</v>
      </c>
      <c r="K136">
        <f t="shared" si="10"/>
        <v>-1.6936928538441212</v>
      </c>
      <c r="M136">
        <f t="shared" si="11"/>
        <v>-2.635710785608826</v>
      </c>
      <c r="N136" s="13">
        <f t="shared" si="12"/>
        <v>2.9823868845006489E-6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8"/>
        <v>3.3181340198872604</v>
      </c>
      <c r="H137" s="10">
        <f t="shared" si="13"/>
        <v>-2.6119735482607984</v>
      </c>
      <c r="I137">
        <f t="shared" si="9"/>
        <v>-31.343682579129581</v>
      </c>
      <c r="K137">
        <f t="shared" si="10"/>
        <v>-1.6744475070460612</v>
      </c>
      <c r="M137">
        <f t="shared" si="11"/>
        <v>-2.6100948876930055</v>
      </c>
      <c r="N137" s="13">
        <f t="shared" si="12"/>
        <v>3.5293655289801509E-6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8"/>
        <v>3.3291064677614979</v>
      </c>
      <c r="H138" s="10">
        <f t="shared" si="13"/>
        <v>-2.5866517720289379</v>
      </c>
      <c r="I138">
        <f t="shared" si="9"/>
        <v>-31.039821264347253</v>
      </c>
      <c r="K138">
        <f t="shared" si="10"/>
        <v>-1.6553753282446571</v>
      </c>
      <c r="M138">
        <f t="shared" si="11"/>
        <v>-2.5846179500069004</v>
      </c>
      <c r="N138" s="13">
        <f t="shared" si="12"/>
        <v>4.1364320173247112E-6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8"/>
        <v>3.3400789156357358</v>
      </c>
      <c r="H139" s="10">
        <f t="shared" si="13"/>
        <v>-2.5614758544403644</v>
      </c>
      <c r="I139">
        <f t="shared" si="9"/>
        <v>-30.737710253284373</v>
      </c>
      <c r="K139">
        <f t="shared" si="10"/>
        <v>-1.6364771445510964</v>
      </c>
      <c r="M139">
        <f t="shared" si="11"/>
        <v>-2.5592836150314788</v>
      </c>
      <c r="N139" s="13">
        <f t="shared" si="12"/>
        <v>4.8059136258709834E-6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8"/>
        <v>3.3510513635099741</v>
      </c>
      <c r="H140" s="10">
        <f t="shared" si="13"/>
        <v>-2.5364490120965284</v>
      </c>
      <c r="I140">
        <f t="shared" si="9"/>
        <v>-30.437388145158341</v>
      </c>
      <c r="K140">
        <f t="shared" si="10"/>
        <v>-1.6177536305707436</v>
      </c>
      <c r="M140">
        <f t="shared" si="11"/>
        <v>-2.5340953061621008</v>
      </c>
      <c r="N140" s="13">
        <f t="shared" si="12"/>
        <v>5.5399316257598436E-6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8"/>
        <v>3.362023811384212</v>
      </c>
      <c r="H141" s="10">
        <f t="shared" si="13"/>
        <v>-2.5115742485189045</v>
      </c>
      <c r="I141">
        <f t="shared" si="9"/>
        <v>-30.138890982226854</v>
      </c>
      <c r="K141">
        <f t="shared" si="10"/>
        <v>-1.5992053171622573</v>
      </c>
      <c r="M141">
        <f t="shared" si="11"/>
        <v>-2.5090562362320288</v>
      </c>
      <c r="N141" s="13">
        <f t="shared" si="12"/>
        <v>6.3403858768572908E-6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8"/>
        <v>3.3729962592584495</v>
      </c>
      <c r="H142" s="10">
        <f t="shared" si="13"/>
        <v>-2.4868543628219451</v>
      </c>
      <c r="I142">
        <f t="shared" si="9"/>
        <v>-29.842252353863341</v>
      </c>
      <c r="K142">
        <f t="shared" si="10"/>
        <v>-1.5808325997561379</v>
      </c>
      <c r="M142">
        <f t="shared" si="11"/>
        <v>-2.4841694157338274</v>
      </c>
      <c r="N142" s="13">
        <f t="shared" si="12"/>
        <v>7.2089408659912725E-6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8"/>
        <v>3.3839687071326878</v>
      </c>
      <c r="H143" s="10">
        <f t="shared" si="13"/>
        <v>-2.4622919580780596</v>
      </c>
      <c r="I143">
        <f t="shared" si="9"/>
        <v>-29.547503496936713</v>
      </c>
      <c r="K143">
        <f t="shared" si="10"/>
        <v>-1.5626357462542337</v>
      </c>
      <c r="M143">
        <f t="shared" si="11"/>
        <v>-2.4594376607491237</v>
      </c>
      <c r="N143" s="13">
        <f t="shared" si="12"/>
        <v>8.1470132419702053E-6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8"/>
        <v>3.3949411550069257</v>
      </c>
      <c r="H144" s="10">
        <f t="shared" si="13"/>
        <v>-2.4378894493847239</v>
      </c>
      <c r="I144">
        <f t="shared" si="9"/>
        <v>-29.254673392616688</v>
      </c>
      <c r="K144">
        <f t="shared" si="10"/>
        <v>-1.5446149045306685</v>
      </c>
      <c r="M144">
        <f t="shared" si="11"/>
        <v>-2.4348636005968047</v>
      </c>
      <c r="N144" s="13">
        <f t="shared" si="12"/>
        <v>9.155760887351587E-6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8"/>
        <v>3.4059136028811636</v>
      </c>
      <c r="H145" s="10">
        <f t="shared" si="13"/>
        <v>-2.413649071643523</v>
      </c>
      <c r="I145">
        <f t="shared" si="9"/>
        <v>-28.963788859722278</v>
      </c>
      <c r="K145">
        <f t="shared" si="10"/>
        <v>-1.5267701095536468</v>
      </c>
      <c r="M145">
        <f t="shared" si="11"/>
        <v>-2.410449685209382</v>
      </c>
      <c r="N145" s="13">
        <f t="shared" si="12"/>
        <v>1.0236073554965993E-5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8"/>
        <v>3.4168860507554015</v>
      </c>
      <c r="H146" s="10">
        <f t="shared" si="13"/>
        <v>-2.3895728870606252</v>
      </c>
      <c r="I146">
        <f t="shared" si="9"/>
        <v>-28.674874644727502</v>
      </c>
      <c r="K146">
        <f t="shared" si="10"/>
        <v>-1.5091012901466958</v>
      </c>
      <c r="M146">
        <f t="shared" si="11"/>
        <v>-2.3861981922469391</v>
      </c>
      <c r="N146" s="13">
        <f t="shared" si="12"/>
        <v>1.1388565085520062E-5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8"/>
        <v>3.427858498629639</v>
      </c>
      <c r="H147" s="10">
        <f t="shared" si="13"/>
        <v>-2.365662792377881</v>
      </c>
      <c r="I147">
        <f t="shared" si="9"/>
        <v>-28.387953508534572</v>
      </c>
      <c r="K147">
        <f t="shared" si="10"/>
        <v>-1.491608275406952</v>
      </c>
      <c r="M147">
        <f t="shared" si="11"/>
        <v>-2.3621112339577435</v>
      </c>
      <c r="N147" s="13">
        <f t="shared" si="12"/>
        <v>1.2613567211649902E-5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5">$E$11*(D148/$E$12+1)</f>
        <v>3.4388309465038773</v>
      </c>
      <c r="H148" s="10">
        <f t="shared" si="13"/>
        <v>-2.3419205258434737</v>
      </c>
      <c r="I148">
        <f t="shared" ref="I148:I211" si="16">H148*$E$6</f>
        <v>-28.103046310121684</v>
      </c>
      <c r="K148">
        <f t="shared" ref="K148:K211" si="17">$L$9*$L$4*EXP(-$L$6*(G148/$L$10-1))+6*$L$4*EXP(-$L$6*(SQRT(2)*G148/$L$10-1))-SQRT($L$9*$L$5^2*EXP(-2*$L$7*(G148/$L$10-1))+6*$L$5^2*EXP(-2*$L$7*(SQRT(2)*G148/$L$10-1)))</f>
        <v>-1.4742908007972793</v>
      </c>
      <c r="M148">
        <f t="shared" ref="M148:M211" si="18">$L$9*$O$6*EXP(-$O$4*(G148/$L$10-1))+6*$O$6*EXP(-$O$4*(SQRT(2)*G148/$L$10-1))-SQRT($L$9*$O$7^2*EXP(-2*$O$5*(G148/$L$10-1))+6*$O$7^2*EXP(-2*$O$5*(SQRT(2)*G148/$L$10-1)))</f>
        <v>-2.3381907637942754</v>
      </c>
      <c r="N148" s="13">
        <f t="shared" ref="N148:N211" si="19">(M148-H148)^2*O148</f>
        <v>1.3911124943639767E-5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5"/>
        <v>3.4498033943781152</v>
      </c>
      <c r="H149" s="10">
        <f t="shared" ref="H149:H212" si="20">-(-$B$4)*(1+D149+$E$5*D149^3)*EXP(-D149)</f>
        <v>-2.3183476739307505</v>
      </c>
      <c r="I149">
        <f t="shared" si="16"/>
        <v>-27.820172087169006</v>
      </c>
      <c r="K149">
        <f t="shared" si="17"/>
        <v>-1.4571485139281815</v>
      </c>
      <c r="M149">
        <f t="shared" si="18"/>
        <v>-2.3144385827931555</v>
      </c>
      <c r="N149" s="13">
        <f t="shared" si="19"/>
        <v>1.5280993522023511E-5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5"/>
        <v>3.4607758422523531</v>
      </c>
      <c r="H150" s="10">
        <f t="shared" si="20"/>
        <v>-2.2949456778135993</v>
      </c>
      <c r="I150">
        <f t="shared" si="16"/>
        <v>-27.539348133763191</v>
      </c>
      <c r="K150">
        <f t="shared" si="17"/>
        <v>-1.4401809800446861</v>
      </c>
      <c r="M150">
        <f t="shared" si="18"/>
        <v>-2.2908563457271236</v>
      </c>
      <c r="N150" s="13">
        <f t="shared" si="19"/>
        <v>1.6722636913479382E-5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5"/>
        <v>3.4717482901265906</v>
      </c>
      <c r="H151" s="10">
        <f t="shared" si="20"/>
        <v>-2.2717158396064923</v>
      </c>
      <c r="I151">
        <f t="shared" si="16"/>
        <v>-27.260590075277907</v>
      </c>
      <c r="K151">
        <f t="shared" si="17"/>
        <v>-1.4233876872326692</v>
      </c>
      <c r="M151">
        <f t="shared" si="18"/>
        <v>-2.2674455670369844</v>
      </c>
      <c r="N151" s="13">
        <f t="shared" si="19"/>
        <v>1.823522781789117E-5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5"/>
        <v>3.4827207380008285</v>
      </c>
      <c r="H152" s="10">
        <f t="shared" si="20"/>
        <v>-2.2486593283770318</v>
      </c>
      <c r="I152">
        <f t="shared" si="16"/>
        <v>-26.983911940524379</v>
      </c>
      <c r="K152">
        <f t="shared" si="17"/>
        <v>-1.4067680513583567</v>
      </c>
      <c r="M152">
        <f t="shared" si="18"/>
        <v>-2.2442076265511197</v>
      </c>
      <c r="N152" s="13">
        <f t="shared" si="19"/>
        <v>1.9817649146828552E-5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5"/>
        <v>3.4936931858750668</v>
      </c>
      <c r="H153" s="10">
        <f t="shared" si="20"/>
        <v>-2.2257771859386146</v>
      </c>
      <c r="I153">
        <f t="shared" si="16"/>
        <v>-26.709326231263375</v>
      </c>
      <c r="K153">
        <f t="shared" si="17"/>
        <v>-1.3903214207540875</v>
      </c>
      <c r="M153">
        <f t="shared" si="18"/>
        <v>-2.2211437749999319</v>
      </c>
      <c r="N153" s="13">
        <f t="shared" si="19"/>
        <v>2.1468496926704936E-5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5"/>
        <v>3.5046656337493047</v>
      </c>
      <c r="H154" s="10">
        <f t="shared" si="20"/>
        <v>-2.2030703324305896</v>
      </c>
      <c r="I154">
        <f t="shared" si="16"/>
        <v>-26.436843989167073</v>
      </c>
      <c r="K154">
        <f t="shared" si="17"/>
        <v>-1.3740470806627987</v>
      </c>
      <c r="M154">
        <f t="shared" si="18"/>
        <v>-2.1982551393323386</v>
      </c>
      <c r="N154" s="13">
        <f t="shared" si="19"/>
        <v>2.3186084573443664E-5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5"/>
        <v>3.5156380816235422</v>
      </c>
      <c r="H155" s="10">
        <f t="shared" si="20"/>
        <v>-2.1805395716930227</v>
      </c>
      <c r="I155">
        <f t="shared" si="16"/>
        <v>-26.166474860316271</v>
      </c>
      <c r="K155">
        <f t="shared" si="17"/>
        <v>-1.3579442574530565</v>
      </c>
      <c r="M155">
        <f t="shared" si="18"/>
        <v>-2.175542727841135</v>
      </c>
      <c r="N155" s="13">
        <f t="shared" si="19"/>
        <v>2.4968448480147908E-5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5"/>
        <v>3.5266105294977805</v>
      </c>
      <c r="H156" s="10">
        <f t="shared" si="20"/>
        <v>-2.1581855964430083</v>
      </c>
      <c r="I156">
        <f t="shared" si="16"/>
        <v>-25.8982271573161</v>
      </c>
      <c r="K156">
        <f t="shared" si="17"/>
        <v>-1.342012122615921</v>
      </c>
      <c r="M156">
        <f t="shared" si="18"/>
        <v>-2.1530074351039015</v>
      </c>
      <c r="N156" s="13">
        <f t="shared" si="19"/>
        <v>2.6813354853821033E-5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5"/>
        <v>3.5375829773720184</v>
      </c>
      <c r="H157" s="10">
        <f t="shared" si="20"/>
        <v>-2.1360089932591997</v>
      </c>
      <c r="I157">
        <f t="shared" si="16"/>
        <v>-25.632107919110396</v>
      </c>
      <c r="K157">
        <f t="shared" si="17"/>
        <v>-1.3262497965543645</v>
      </c>
      <c r="M157">
        <f t="shared" si="18"/>
        <v>-2.1306500467458167</v>
      </c>
      <c r="N157" s="13">
        <f t="shared" si="19"/>
        <v>2.8718307733299579E-5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5"/>
        <v>3.5485554252462563</v>
      </c>
      <c r="H158" s="10">
        <f t="shared" si="20"/>
        <v>-2.1140102473810543</v>
      </c>
      <c r="I158">
        <f t="shared" si="16"/>
        <v>-25.368122968572649</v>
      </c>
      <c r="K158">
        <f t="shared" si="17"/>
        <v>-1.3106563521754278</v>
      </c>
      <c r="M158">
        <f t="shared" si="18"/>
        <v>-2.1084712440305604</v>
      </c>
      <c r="N158" s="13">
        <f t="shared" si="19"/>
        <v>3.0680558116782015E-5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5"/>
        <v>3.5595278731204938</v>
      </c>
      <c r="H159" s="10">
        <f t="shared" si="20"/>
        <v>-2.092189747329058</v>
      </c>
      <c r="I159">
        <f t="shared" si="16"/>
        <v>-25.106276967948695</v>
      </c>
      <c r="K159">
        <f t="shared" si="17"/>
        <v>-1.2952308182948493</v>
      </c>
      <c r="M159">
        <f t="shared" si="18"/>
        <v>-2.0864716082852741</v>
      </c>
      <c r="N159" s="13">
        <f t="shared" si="19"/>
        <v>3.2697114124046221E-5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5"/>
        <v>3.5705003209947317</v>
      </c>
      <c r="H160" s="10">
        <f t="shared" si="20"/>
        <v>-2.0705477893520241</v>
      </c>
      <c r="I160">
        <f t="shared" si="16"/>
        <v>-24.846573472224289</v>
      </c>
      <c r="K160">
        <f t="shared" si="17"/>
        <v>-1.2799721828633788</v>
      </c>
      <c r="M160">
        <f t="shared" si="18"/>
        <v>-2.0646516251653328</v>
      </c>
      <c r="N160" s="13">
        <f t="shared" si="19"/>
        <v>3.476475211642055E-5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5"/>
        <v>3.58147276886897</v>
      </c>
      <c r="H161" s="10">
        <f t="shared" si="20"/>
        <v>-2.0490845817073291</v>
      </c>
      <c r="I161">
        <f t="shared" si="16"/>
        <v>-24.589014980487949</v>
      </c>
      <c r="K161">
        <f t="shared" si="17"/>
        <v>-1.2648793960235751</v>
      </c>
      <c r="M161">
        <f t="shared" si="18"/>
        <v>-2.0430116887644916</v>
      </c>
      <c r="N161" s="13">
        <f t="shared" si="19"/>
        <v>3.6880028695165838E-5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5"/>
        <v>3.5924452167432079</v>
      </c>
      <c r="H162" s="10">
        <f t="shared" si="20"/>
        <v>-2.0278002487798084</v>
      </c>
      <c r="I162">
        <f t="shared" si="16"/>
        <v>-24.3336029853577</v>
      </c>
      <c r="K162">
        <f t="shared" si="17"/>
        <v>-1.2499513730054486</v>
      </c>
      <c r="M162">
        <f t="shared" si="18"/>
        <v>-2.0215521055757777</v>
      </c>
      <c r="N162" s="13">
        <f t="shared" si="19"/>
        <v>3.9039293498074582E-5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5"/>
        <v>3.6034176646174454</v>
      </c>
      <c r="H163" s="10">
        <f t="shared" si="20"/>
        <v>-2.0066948350448062</v>
      </c>
      <c r="I163">
        <f t="shared" si="16"/>
        <v>-24.080338020537674</v>
      </c>
      <c r="K163">
        <f t="shared" si="17"/>
        <v>-1.23518699686889</v>
      </c>
      <c r="M163">
        <f t="shared" si="18"/>
        <v>-2.0002730983082992</v>
      </c>
      <c r="N163" s="13">
        <f t="shared" si="19"/>
        <v>4.1238702713002575E-5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5"/>
        <v>3.6143901124916837</v>
      </c>
      <c r="H164" s="10">
        <f t="shared" si="20"/>
        <v>-1.9857683088807339</v>
      </c>
      <c r="I164">
        <f t="shared" si="16"/>
        <v>-23.829219706568807</v>
      </c>
      <c r="K164">
        <f t="shared" si="17"/>
        <v>-1.2205851211004721</v>
      </c>
      <c r="M164">
        <f t="shared" si="18"/>
        <v>-1.9791748095649959</v>
      </c>
      <c r="N164" s="13">
        <f t="shared" si="19"/>
        <v>4.3474233226636663E-5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5"/>
        <v>3.6253625603659216</v>
      </c>
      <c r="H165" s="10">
        <f t="shared" si="20"/>
        <v>-1.9650205662363012</v>
      </c>
      <c r="I165">
        <f t="shared" si="16"/>
        <v>-23.580246794835613</v>
      </c>
      <c r="K165">
        <f t="shared" si="17"/>
        <v>-1.2061445720718096</v>
      </c>
      <c r="M165">
        <f t="shared" si="18"/>
        <v>-1.9582573053861616</v>
      </c>
      <c r="N165" s="13">
        <f t="shared" si="19"/>
        <v>4.5741697327030525E-5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5"/>
        <v>3.6363350082401595</v>
      </c>
      <c r="H166" s="10">
        <f t="shared" si="20"/>
        <v>-1.9444514341574231</v>
      </c>
      <c r="I166">
        <f t="shared" si="16"/>
        <v>-23.333417209889078</v>
      </c>
      <c r="K166">
        <f t="shared" si="17"/>
        <v>-1.1918641513663324</v>
      </c>
      <c r="M166">
        <f t="shared" si="18"/>
        <v>-1.9375205786633847</v>
      </c>
      <c r="N166" s="13">
        <f t="shared" si="19"/>
        <v>4.8036757879241988E-5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5"/>
        <v>3.6473074561143974</v>
      </c>
      <c r="H167" s="10">
        <f t="shared" si="20"/>
        <v>-1.9240606741786492</v>
      </c>
      <c r="I167">
        <f t="shared" si="16"/>
        <v>-23.088728090143789</v>
      </c>
      <c r="K167">
        <f t="shared" si="17"/>
        <v>-1.1777426379809899</v>
      </c>
      <c r="M167">
        <f t="shared" si="18"/>
        <v>-1.9169645524284507</v>
      </c>
      <c r="N167" s="13">
        <f t="shared" si="19"/>
        <v>5.0354943893641368E-5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5"/>
        <v>3.6582799039886349</v>
      </c>
      <c r="H168" s="10">
        <f t="shared" si="20"/>
        <v>-1.9038479855838015</v>
      </c>
      <c r="I168">
        <f t="shared" si="16"/>
        <v>-22.846175827005617</v>
      </c>
      <c r="K168">
        <f t="shared" si="17"/>
        <v>-1.1637787904090897</v>
      </c>
      <c r="M168">
        <f t="shared" si="18"/>
        <v>-1.8965890830215288</v>
      </c>
      <c r="N168" s="13">
        <f t="shared" si="19"/>
        <v>5.269166640856894E-5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5"/>
        <v>3.6692523518628732</v>
      </c>
      <c r="H169" s="10">
        <f t="shared" si="20"/>
        <v>-1.8838130085403544</v>
      </c>
      <c r="I169">
        <f t="shared" si="16"/>
        <v>-22.605756102484253</v>
      </c>
      <c r="K169">
        <f t="shared" si="17"/>
        <v>-1.1499713486101575</v>
      </c>
      <c r="M169">
        <f t="shared" si="18"/>
        <v>-1.8763939631428612</v>
      </c>
      <c r="N169" s="13">
        <f t="shared" si="19"/>
        <v>5.5042234610064475E-5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5"/>
        <v>3.6802247997371111</v>
      </c>
      <c r="H170" s="10">
        <f t="shared" si="20"/>
        <v>-1.8639553271119531</v>
      </c>
      <c r="I170">
        <f t="shared" si="16"/>
        <v>-22.367463925343436</v>
      </c>
      <c r="K170">
        <f t="shared" si="17"/>
        <v>-1.1363190358724509</v>
      </c>
      <c r="M170">
        <f t="shared" si="18"/>
        <v>-1.8563789247920117</v>
      </c>
      <c r="N170" s="13">
        <f t="shared" si="19"/>
        <v>5.7401872113613261E-5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5"/>
        <v>3.691197247611349</v>
      </c>
      <c r="H171" s="10">
        <f t="shared" si="20"/>
        <v>-1.844274472153316</v>
      </c>
      <c r="I171">
        <f t="shared" si="16"/>
        <v>-22.131293665839792</v>
      </c>
      <c r="K171">
        <f t="shared" si="17"/>
        <v>-1.1228205605734376</v>
      </c>
      <c r="M171">
        <f t="shared" si="18"/>
        <v>-1.8365436420985832</v>
      </c>
      <c r="N171" s="13">
        <f t="shared" si="19"/>
        <v>5.9765733335159024E-5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5"/>
        <v>3.7021696954855874</v>
      </c>
      <c r="H172" s="10">
        <f t="shared" si="20"/>
        <v>-1.8247699240916282</v>
      </c>
      <c r="I172">
        <f t="shared" si="16"/>
        <v>-21.897239089099539</v>
      </c>
      <c r="K172">
        <f t="shared" si="17"/>
        <v>-1.1094746178433488</v>
      </c>
      <c r="M172">
        <f t="shared" si="18"/>
        <v>-1.8168877340482039</v>
      </c>
      <c r="N172" s="13">
        <f t="shared" si="19"/>
        <v>6.212891988065678E-5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5"/>
        <v>3.7131421433598248</v>
      </c>
      <c r="H173" s="10">
        <f t="shared" si="20"/>
        <v>-1.80544111559841</v>
      </c>
      <c r="I173">
        <f t="shared" si="16"/>
        <v>-21.66529338718092</v>
      </c>
      <c r="K173">
        <f t="shared" si="17"/>
        <v>-1.0962798911366123</v>
      </c>
      <c r="M173">
        <f t="shared" si="18"/>
        <v>-1.7974107671074309</v>
      </c>
      <c r="N173" s="13">
        <f t="shared" si="19"/>
        <v>6.4486496886571377E-5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5"/>
        <v>3.7241145912340627</v>
      </c>
      <c r="H174" s="10">
        <f t="shared" si="20"/>
        <v>-1.7862874341557069</v>
      </c>
      <c r="I174">
        <f t="shared" si="16"/>
        <v>-21.435449209868484</v>
      </c>
      <c r="K174">
        <f t="shared" si="17"/>
        <v>-1.0832350537157787</v>
      </c>
      <c r="M174">
        <f t="shared" si="18"/>
        <v>-1.7781122577510842</v>
      </c>
      <c r="N174" s="13">
        <f t="shared" si="19"/>
        <v>6.6833509246700231E-5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5"/>
        <v>3.7350870391083006</v>
      </c>
      <c r="H175" s="10">
        <f t="shared" si="20"/>
        <v>-1.7673082245203184</v>
      </c>
      <c r="I175">
        <f t="shared" si="16"/>
        <v>-21.20769869424382</v>
      </c>
      <c r="K175">
        <f t="shared" si="17"/>
        <v>-1.0703387700523053</v>
      </c>
      <c r="M175">
        <f t="shared" si="18"/>
        <v>-1.7589916748954477</v>
      </c>
      <c r="N175" s="13">
        <f t="shared" si="19"/>
        <v>6.9164997662937266E-5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5"/>
        <v>3.7460594869825381</v>
      </c>
      <c r="H176" s="10">
        <f t="shared" si="20"/>
        <v>-1.7485027910896755</v>
      </c>
      <c r="I176">
        <f t="shared" si="16"/>
        <v>-20.982033493076106</v>
      </c>
      <c r="K176">
        <f t="shared" si="17"/>
        <v>-1.0575896971483627</v>
      </c>
      <c r="M176">
        <f t="shared" si="18"/>
        <v>-1.7400484422406071</v>
      </c>
      <c r="N176" s="13">
        <f t="shared" si="19"/>
        <v>7.1476014461745581E-5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5"/>
        <v>3.7570319348567764</v>
      </c>
      <c r="H177" s="10">
        <f t="shared" si="20"/>
        <v>-1.7298704001728449</v>
      </c>
      <c r="I177">
        <f t="shared" si="16"/>
        <v>-20.758444802074138</v>
      </c>
      <c r="K177">
        <f t="shared" si="17"/>
        <v>-1.044986485783614</v>
      </c>
      <c r="M177">
        <f t="shared" si="18"/>
        <v>-1.7212819405251023</v>
      </c>
      <c r="N177" s="13">
        <f t="shared" si="19"/>
        <v>7.376163912090251E-5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5"/>
        <v>3.7680043827310143</v>
      </c>
      <c r="H178" s="10">
        <f t="shared" si="20"/>
        <v>-1.711410282170029</v>
      </c>
      <c r="I178">
        <f t="shared" si="16"/>
        <v>-20.53692338604035</v>
      </c>
      <c r="K178">
        <f t="shared" si="17"/>
        <v>-1.0325277816907419</v>
      </c>
      <c r="M178">
        <f t="shared" si="18"/>
        <v>-1.7026915096959796</v>
      </c>
      <c r="N178" s="13">
        <f t="shared" si="19"/>
        <v>7.6016993454241437E-5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5"/>
        <v>3.7789768306052522</v>
      </c>
      <c r="H179" s="10">
        <f t="shared" si="20"/>
        <v>-1.693121633663828</v>
      </c>
      <c r="I179">
        <f t="shared" si="16"/>
        <v>-20.317459603965936</v>
      </c>
      <c r="K179">
        <f t="shared" si="17"/>
        <v>-1.0202122266632856</v>
      </c>
      <c r="M179">
        <f t="shared" si="18"/>
        <v>-1.6842764509971808</v>
      </c>
      <c r="N179" s="13">
        <f t="shared" si="19"/>
        <v>7.8237256406354892E-5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5"/>
        <v>3.7899492784794906</v>
      </c>
      <c r="H180" s="10">
        <f t="shared" si="20"/>
        <v>-1.675003619425403</v>
      </c>
      <c r="I180">
        <f t="shared" si="16"/>
        <v>-20.100043433104837</v>
      </c>
      <c r="K180">
        <f t="shared" si="17"/>
        <v>-1.0080384595992173</v>
      </c>
      <c r="M180">
        <f t="shared" si="18"/>
        <v>-1.6660360289791518</v>
      </c>
      <c r="N180" s="13">
        <f t="shared" si="19"/>
        <v>8.0417678411695296E-5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5"/>
        <v>3.800921726353728</v>
      </c>
      <c r="H181" s="10">
        <f t="shared" si="20"/>
        <v>-1.6570553743386021</v>
      </c>
      <c r="I181">
        <f t="shared" si="16"/>
        <v>-19.884664492063223</v>
      </c>
      <c r="K181">
        <f t="shared" si="17"/>
        <v>-0.9960051174834782</v>
      </c>
      <c r="M181">
        <f t="shared" si="18"/>
        <v>-1.6479694734324304</v>
      </c>
      <c r="N181" s="13">
        <f t="shared" si="19"/>
        <v>8.2553595276771229E-5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5"/>
        <v>3.8118941742279659</v>
      </c>
      <c r="H182" s="10">
        <f t="shared" si="20"/>
        <v>-1.6392760052449851</v>
      </c>
      <c r="I182">
        <f t="shared" si="16"/>
        <v>-19.671312062939819</v>
      </c>
      <c r="K182">
        <f t="shared" si="17"/>
        <v>-0.98411083631256235</v>
      </c>
      <c r="M182">
        <f t="shared" si="18"/>
        <v>-1.6300759812478616</v>
      </c>
      <c r="N182" s="13">
        <f t="shared" si="19"/>
        <v>8.4640441547648192E-5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5"/>
        <v>3.8228666221022038</v>
      </c>
      <c r="H183" s="10">
        <f t="shared" si="20"/>
        <v>-1.6216645927126057</v>
      </c>
      <c r="I183">
        <f t="shared" si="16"/>
        <v>-19.45997511255127</v>
      </c>
      <c r="K183">
        <f t="shared" si="17"/>
        <v>-0.97235425196408387</v>
      </c>
      <c r="M183">
        <f t="shared" si="18"/>
        <v>-1.6123547182060434</v>
      </c>
      <c r="N183" s="13">
        <f t="shared" si="19"/>
        <v>8.6673763327938403E-5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5"/>
        <v>3.8338390699764413</v>
      </c>
      <c r="H184" s="10">
        <f t="shared" si="20"/>
        <v>-1.604220192731298</v>
      </c>
      <c r="I184">
        <f t="shared" si="16"/>
        <v>-19.250642312775575</v>
      </c>
      <c r="K184">
        <f t="shared" si="17"/>
        <v>-0.96073400101410578</v>
      </c>
      <c r="M184">
        <f t="shared" si="18"/>
        <v>-1.594804820698474</v>
      </c>
      <c r="N184" s="13">
        <f t="shared" si="19"/>
        <v>8.864923051648536E-5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5"/>
        <v>3.8448115178506792</v>
      </c>
      <c r="H185" s="10">
        <f t="shared" si="20"/>
        <v>-1.5869418383371381</v>
      </c>
      <c r="I185">
        <f t="shared" si="16"/>
        <v>-19.043302060045658</v>
      </c>
      <c r="K185">
        <f t="shared" si="17"/>
        <v>-0.94924872150489226</v>
      </c>
      <c r="M185">
        <f t="shared" si="18"/>
        <v>-1.5774253973828045</v>
      </c>
      <c r="N185" s="13">
        <f t="shared" si="19"/>
        <v>9.056264843731726E-5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5"/>
        <v>3.8557839657249171</v>
      </c>
      <c r="H186" s="10">
        <f t="shared" si="20"/>
        <v>-1.5698285411686517</v>
      </c>
      <c r="I186">
        <f t="shared" si="16"/>
        <v>-18.837942494023821</v>
      </c>
      <c r="K186">
        <f t="shared" si="17"/>
        <v>-0.93789705366559595</v>
      </c>
      <c r="M186">
        <f t="shared" si="18"/>
        <v>-1.5602155307745189</v>
      </c>
      <c r="N186" s="13">
        <f t="shared" si="19"/>
        <v>9.2409968837704469E-5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5"/>
        <v>3.8667564135991555</v>
      </c>
      <c r="H187" s="10">
        <f t="shared" si="20"/>
        <v>-1.5528792929572568</v>
      </c>
      <c r="I187">
        <f t="shared" si="16"/>
        <v>-18.634551515487082</v>
      </c>
      <c r="K187">
        <f t="shared" si="17"/>
        <v>-0.92667764058828739</v>
      </c>
      <c r="M187">
        <f t="shared" si="18"/>
        <v>-1.5431742787772798</v>
      </c>
      <c r="N187" s="13">
        <f t="shared" si="19"/>
        <v>9.4187300233555517E-5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5"/>
        <v>3.8777288614733934</v>
      </c>
      <c r="H188" s="10">
        <f t="shared" si="20"/>
        <v>-1.5360930669543498</v>
      </c>
      <c r="I188">
        <f t="shared" si="16"/>
        <v>-18.433116803452197</v>
      </c>
      <c r="K188">
        <f t="shared" si="17"/>
        <v>-0.9155891288616036</v>
      </c>
      <c r="M188">
        <f t="shared" si="18"/>
        <v>-1.5263006761541076</v>
      </c>
      <c r="N188" s="13">
        <f t="shared" si="19"/>
        <v>9.589091758466788E-5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5"/>
        <v>3.8887013093476308</v>
      </c>
      <c r="H189" s="10">
        <f t="shared" si="20"/>
        <v>-1.5194688192973564</v>
      </c>
      <c r="I189">
        <f t="shared" si="16"/>
        <v>-18.233625831568276</v>
      </c>
      <c r="K189">
        <f t="shared" si="17"/>
        <v>-0.90463016916418149</v>
      </c>
      <c r="M189">
        <f t="shared" si="18"/>
        <v>-1.509593735941464</v>
      </c>
      <c r="N189" s="13">
        <f t="shared" si="19"/>
        <v>9.7517271285824854E-5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5"/>
        <v>3.8996737572218692</v>
      </c>
      <c r="H190" s="10">
        <f t="shared" si="20"/>
        <v>-1.5030054903170011</v>
      </c>
      <c r="I190">
        <f t="shared" si="16"/>
        <v>-18.036065883804014</v>
      </c>
      <c r="K190">
        <f t="shared" si="17"/>
        <v>-0.89379941681994723</v>
      </c>
      <c r="M190">
        <f t="shared" si="18"/>
        <v>-1.4930524508082819</v>
      </c>
      <c r="N190" s="13">
        <f t="shared" si="19"/>
        <v>9.9062995462127044E-5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5"/>
        <v>3.9106462050961071</v>
      </c>
      <c r="H191" s="10">
        <f t="shared" si="20"/>
        <v>-1.4867020057879545</v>
      </c>
      <c r="I191">
        <f t="shared" si="16"/>
        <v>-17.840424069455455</v>
      </c>
      <c r="K191">
        <f t="shared" si="17"/>
        <v>-0.88309553231722071</v>
      </c>
      <c r="M191">
        <f t="shared" si="18"/>
        <v>-1.4766757943618676</v>
      </c>
      <c r="N191" s="13">
        <f t="shared" si="19"/>
        <v>1.0052491556059652E-4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5"/>
        <v>3.921618652970345</v>
      </c>
      <c r="H192" s="10">
        <f t="shared" si="20"/>
        <v>-1.4705572781249714</v>
      </c>
      <c r="I192">
        <f t="shared" si="16"/>
        <v>-17.646687337499657</v>
      </c>
      <c r="K192">
        <f t="shared" si="17"/>
        <v>-0.87251718179349047</v>
      </c>
      <c r="M192">
        <f t="shared" si="18"/>
        <v>-1.4604627224025606</v>
      </c>
      <c r="N192" s="13">
        <f t="shared" si="19"/>
        <v>1.0190005523285668E-4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5"/>
        <v>3.9325911008445833</v>
      </c>
      <c r="H193" s="10">
        <f t="shared" si="20"/>
        <v>-1.4545702075265354</v>
      </c>
      <c r="I193">
        <f t="shared" si="16"/>
        <v>-17.454842490318427</v>
      </c>
      <c r="K193">
        <f t="shared" si="17"/>
        <v>-0.86206303748765267</v>
      </c>
      <c r="M193">
        <f t="shared" si="18"/>
        <v>-1.4444121741289757</v>
      </c>
      <c r="N193" s="13">
        <f t="shared" si="19"/>
        <v>1.0318564250593863E-4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5"/>
        <v>3.9435635487188203</v>
      </c>
      <c r="H194" s="10">
        <f t="shared" si="20"/>
        <v>-1.4387396830679724</v>
      </c>
      <c r="I194">
        <f t="shared" si="16"/>
        <v>-17.264876196815671</v>
      </c>
      <c r="K194">
        <f t="shared" si="17"/>
        <v>-0.85173177816138412</v>
      </c>
      <c r="M194">
        <f t="shared" si="18"/>
        <v>-1.4285230732955667</v>
      </c>
      <c r="N194" s="13">
        <f t="shared" si="19"/>
        <v>1.0437911524161529E-4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5"/>
        <v>3.9545359965930587</v>
      </c>
      <c r="H195" s="10">
        <f t="shared" si="20"/>
        <v>-1.4230645837459277</v>
      </c>
      <c r="I195">
        <f t="shared" si="16"/>
        <v>-17.076775004951131</v>
      </c>
      <c r="K195">
        <f t="shared" si="17"/>
        <v>-0.84152208949125695</v>
      </c>
      <c r="M195">
        <f t="shared" si="18"/>
        <v>-1.4127943293242067</v>
      </c>
      <c r="N195" s="13">
        <f t="shared" si="19"/>
        <v>1.0547812588688027E-4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5"/>
        <v>3.9655084444672966</v>
      </c>
      <c r="H196" s="10">
        <f t="shared" si="20"/>
        <v>-1.407543779476029</v>
      </c>
      <c r="I196">
        <f t="shared" si="16"/>
        <v>-16.890525353712349</v>
      </c>
      <c r="K196">
        <f t="shared" si="17"/>
        <v>-0.83143266443313169</v>
      </c>
      <c r="M196">
        <f t="shared" si="18"/>
        <v>-1.3972248383714347</v>
      </c>
      <c r="N196" s="13">
        <f t="shared" si="19"/>
        <v>1.064805455200859E-4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5"/>
        <v>3.976480892341534</v>
      </c>
      <c r="H197" s="10">
        <f t="shared" si="20"/>
        <v>-1.3921761320455031</v>
      </c>
      <c r="I197">
        <f t="shared" si="16"/>
        <v>-16.706113584546038</v>
      </c>
      <c r="K197">
        <f t="shared" si="17"/>
        <v>-0.8214622035602589</v>
      </c>
      <c r="M197">
        <f t="shared" si="18"/>
        <v>-1.3818134843529193</v>
      </c>
      <c r="N197" s="13">
        <f t="shared" si="19"/>
        <v>1.0738446720061175E-4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5"/>
        <v>3.9874533402157724</v>
      </c>
      <c r="H198" s="10">
        <f t="shared" si="20"/>
        <v>-1.376960496022452</v>
      </c>
      <c r="I198">
        <f t="shared" si="16"/>
        <v>-16.523525952269424</v>
      </c>
      <c r="K198">
        <f t="shared" si="17"/>
        <v>-0.81160941537648468</v>
      </c>
      <c r="M198">
        <f t="shared" si="18"/>
        <v>-1.3665591399266845</v>
      </c>
      <c r="N198" s="13">
        <f t="shared" si="19"/>
        <v>1.0818820863095812E-4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5"/>
        <v>3.9984257880900103</v>
      </c>
      <c r="H199" s="10">
        <f t="shared" si="20"/>
        <v>-1.3618957196234323</v>
      </c>
      <c r="I199">
        <f t="shared" si="16"/>
        <v>-16.342748635481186</v>
      </c>
      <c r="K199">
        <f t="shared" si="17"/>
        <v>-0.80187301660586541</v>
      </c>
      <c r="M199">
        <f t="shared" si="18"/>
        <v>-1.3514606674365632</v>
      </c>
      <c r="N199" s="13">
        <f t="shared" si="19"/>
        <v>1.0889031414267992E-4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5"/>
        <v>4.0093982359642482</v>
      </c>
      <c r="H200" s="10">
        <f t="shared" si="20"/>
        <v>-1.3469806455409272</v>
      </c>
      <c r="I200">
        <f t="shared" si="16"/>
        <v>-16.163767746491125</v>
      </c>
      <c r="K200">
        <f t="shared" si="17"/>
        <v>-0.79225173245993141</v>
      </c>
      <c r="M200">
        <f t="shared" si="18"/>
        <v>-1.3365169198172886</v>
      </c>
      <c r="N200" s="13">
        <f t="shared" si="19"/>
        <v>1.0948955601953674E-4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5"/>
        <v>4.0203706838384861</v>
      </c>
      <c r="H201" s="10">
        <f t="shared" si="20"/>
        <v>-1.3322141117322504</v>
      </c>
      <c r="I201">
        <f t="shared" si="16"/>
        <v>-15.986569340787003</v>
      </c>
      <c r="K201">
        <f t="shared" si="17"/>
        <v>-0.78274429688379443</v>
      </c>
      <c r="M201">
        <f t="shared" si="18"/>
        <v>-1.3217267414626104</v>
      </c>
      <c r="N201" s="13">
        <f t="shared" si="19"/>
        <v>1.099849351725284E-4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5"/>
        <v>4.031343131712724</v>
      </c>
      <c r="H202" s="10">
        <f t="shared" si="20"/>
        <v>-1.3175949521713566</v>
      </c>
      <c r="I202">
        <f t="shared" si="16"/>
        <v>-15.811139426056279</v>
      </c>
      <c r="K202">
        <f t="shared" si="17"/>
        <v>-0.77334945278221834</v>
      </c>
      <c r="M202">
        <f t="shared" si="18"/>
        <v>-1.3070889690577481</v>
      </c>
      <c r="N202" s="13">
        <f t="shared" si="19"/>
        <v>1.1037568118342711E-4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5"/>
        <v>4.0423155795869619</v>
      </c>
      <c r="H203" s="10">
        <f t="shared" si="20"/>
        <v>-1.3031219975649957</v>
      </c>
      <c r="I203">
        <f t="shared" si="16"/>
        <v>-15.637463970779947</v>
      </c>
      <c r="K203">
        <f t="shared" si="17"/>
        <v>-0.76406595222672546</v>
      </c>
      <c r="M203">
        <f t="shared" si="18"/>
        <v>-1.2926024323774663</v>
      </c>
      <c r="N203" s="13">
        <f t="shared" si="19"/>
        <v>1.1066125173468024E-4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5"/>
        <v>4.0532880274611998</v>
      </c>
      <c r="H204" s="10">
        <f t="shared" si="20"/>
        <v>-1.288794076034586</v>
      </c>
      <c r="I204">
        <f t="shared" si="16"/>
        <v>-15.465528912415031</v>
      </c>
      <c r="K204">
        <f t="shared" si="17"/>
        <v>-0.7548925566447533</v>
      </c>
      <c r="M204">
        <f t="shared" si="18"/>
        <v>-1.2782659550509969</v>
      </c>
      <c r="N204" s="13">
        <f t="shared" si="19"/>
        <v>1.1084133144508739E-4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5"/>
        <v>4.0642604753354377</v>
      </c>
      <c r="H205" s="10">
        <f t="shared" si="20"/>
        <v>-1.2746100137651437</v>
      </c>
      <c r="I205">
        <f t="shared" si="16"/>
        <v>-15.295320165181725</v>
      </c>
      <c r="K205">
        <f t="shared" si="17"/>
        <v>-0.7458280369918322</v>
      </c>
      <c r="M205">
        <f t="shared" si="18"/>
        <v>-1.2640783552950132</v>
      </c>
      <c r="N205" s="13">
        <f t="shared" si="19"/>
        <v>1.1091583013147129E-4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5"/>
        <v>4.0752329232096756</v>
      </c>
      <c r="H206" s="10">
        <f t="shared" si="20"/>
        <v>-1.2605686356225501</v>
      </c>
      <c r="I206">
        <f t="shared" si="16"/>
        <v>-15.1268236274706</v>
      </c>
      <c r="K206">
        <f t="shared" si="17"/>
        <v>-0.73687117390770107</v>
      </c>
      <c r="M206">
        <f t="shared" si="18"/>
        <v>-1.2500384466157934</v>
      </c>
      <c r="N206" s="13">
        <f t="shared" si="19"/>
        <v>1.1088488051801793E-4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5"/>
        <v>4.0862053710839126</v>
      </c>
      <c r="H207" s="10">
        <f t="shared" si="20"/>
        <v>-1.2466687657404032</v>
      </c>
      <c r="I207">
        <f t="shared" si="16"/>
        <v>-14.960025188884838</v>
      </c>
      <c r="K207">
        <f t="shared" si="17"/>
        <v>-0.72802075785723652</v>
      </c>
      <c r="M207">
        <f t="shared" si="18"/>
        <v>-1.2361450384816983</v>
      </c>
      <c r="N207" s="13">
        <f t="shared" si="19"/>
        <v>1.1074883541560799E-4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5"/>
        <v>4.0971778189581514</v>
      </c>
      <c r="H208" s="10">
        <f t="shared" si="20"/>
        <v>-1.2329092280776435</v>
      </c>
      <c r="I208">
        <f t="shared" si="16"/>
        <v>-14.794910736931723</v>
      </c>
      <c r="K208">
        <f t="shared" si="17"/>
        <v>-0.7192755892570134</v>
      </c>
      <c r="M208">
        <f t="shared" si="18"/>
        <v>-1.2223969369670054</v>
      </c>
      <c r="N208" s="13">
        <f t="shared" si="19"/>
        <v>1.1050826439480117E-4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5"/>
        <v>4.1081502668323893</v>
      </c>
      <c r="H209" s="10">
        <f t="shared" si="20"/>
        <v>-1.2192888469481173</v>
      </c>
      <c r="I209">
        <f t="shared" si="16"/>
        <v>-14.631466163377407</v>
      </c>
      <c r="K209">
        <f t="shared" si="17"/>
        <v>-0.71063447858831397</v>
      </c>
      <c r="M209">
        <f t="shared" si="18"/>
        <v>-1.2087929453681912</v>
      </c>
      <c r="N209" s="13">
        <f t="shared" si="19"/>
        <v>1.1016394997549715E-4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5"/>
        <v>4.1191227147066272</v>
      </c>
      <c r="H210" s="10">
        <f t="shared" si="20"/>
        <v>-1.2058064475231889</v>
      </c>
      <c r="I210">
        <f t="shared" si="16"/>
        <v>-14.469677370278266</v>
      </c>
      <c r="K210">
        <f t="shared" si="17"/>
        <v>-0.70209624649729507</v>
      </c>
      <c r="M210">
        <f t="shared" si="18"/>
        <v>-1.1953318647935871</v>
      </c>
      <c r="N210" s="13">
        <f t="shared" si="19"/>
        <v>1.0971688335927183E-4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5"/>
        <v>4.1300951625808651</v>
      </c>
      <c r="H211" s="10">
        <f t="shared" si="20"/>
        <v>-1.1924608563084718</v>
      </c>
      <c r="I211">
        <f t="shared" si="16"/>
        <v>-14.309530275701661</v>
      </c>
      <c r="K211">
        <f t="shared" si="17"/>
        <v>-0.69365972388306252</v>
      </c>
      <c r="M211">
        <f t="shared" si="18"/>
        <v>-1.1820124947274411</v>
      </c>
      <c r="N211" s="13">
        <f t="shared" si="19"/>
        <v>1.0916825972795804E-4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2">$E$11*(D212/$E$12+1)</f>
        <v>4.141067610455103</v>
      </c>
      <c r="H212" s="10">
        <f t="shared" si="20"/>
        <v>-1.1792509015957255</v>
      </c>
      <c r="I212">
        <f t="shared" ref="I212:I275" si="23">H212*$E$6</f>
        <v>-14.151010819148706</v>
      </c>
      <c r="K212">
        <f t="shared" ref="K212:K275" si="24">$L$9*$L$4*EXP(-$L$6*(G212/$L$10-1))+6*$L$4*EXP(-$L$6*(SQRT(2)*G212/$L$10-1))-SQRT($L$9*$L$5^2*EXP(-2*$L$7*(G212/$L$10-1))+6*$L$5^2*EXP(-2*$L$7*(SQRT(2)*G212/$L$10-1)))</f>
        <v>-0.68532375197430329</v>
      </c>
      <c r="M212">
        <f t="shared" ref="M212:M275" si="25">$L$9*$O$6*EXP(-$O$4*(G212/$L$10-1))+6*$O$6*EXP(-$O$4*(SQRT(2)*G212/$L$10-1))-SQRT($L$9*$O$7^2*EXP(-2*$O$5*(G212/$L$10-1))+6*$O$7^2*EXP(-2*$O$5*(SQRT(2)*G212/$L$10-1)))</f>
        <v>-1.1688336335692708</v>
      </c>
      <c r="N212" s="13">
        <f t="shared" ref="N212:N275" si="26">(M212-H212)^2*O212</f>
        <v>1.0851947313499555E-4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2"/>
        <v>4.1520400583293409</v>
      </c>
      <c r="H213" s="10">
        <f t="shared" ref="H213:H276" si="27">-(-$B$4)*(1+D213+$E$5*D213^3)*EXP(-D213)</f>
        <v>-1.1661754138909104</v>
      </c>
      <c r="I213">
        <f t="shared" si="23"/>
        <v>-13.994104966690925</v>
      </c>
      <c r="K213">
        <f t="shared" si="24"/>
        <v>-0.67708718239513188</v>
      </c>
      <c r="M213">
        <f t="shared" si="25"/>
        <v>-1.1557940791494301</v>
      </c>
      <c r="N213" s="13">
        <f t="shared" si="26"/>
        <v>1.0777211101466556E-4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2"/>
        <v>4.1630125062035788</v>
      </c>
      <c r="H214" s="10">
        <f t="shared" si="27"/>
        <v>-1.153233226319367</v>
      </c>
      <c r="I214">
        <f t="shared" si="23"/>
        <v>-13.838798715832404</v>
      </c>
      <c r="K214">
        <f t="shared" si="24"/>
        <v>-0.66894887722075747</v>
      </c>
      <c r="M214">
        <f t="shared" si="25"/>
        <v>-1.1428926292217507</v>
      </c>
      <c r="N214" s="13">
        <f t="shared" si="26"/>
        <v>1.0692794833522972E-4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2"/>
        <v>4.1739849540778158</v>
      </c>
      <c r="H215" s="10">
        <f t="shared" si="27"/>
        <v>-1.1404231750090497</v>
      </c>
      <c r="I215">
        <f t="shared" si="23"/>
        <v>-13.685078100108596</v>
      </c>
      <c r="K215">
        <f t="shared" si="24"/>
        <v>-0.66090770902354934</v>
      </c>
      <c r="M215">
        <f t="shared" si="25"/>
        <v>-1.130128081934098</v>
      </c>
      <c r="N215" s="13">
        <f t="shared" si="26"/>
        <v>1.0598894142191822E-4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2"/>
        <v>4.1849574019520546</v>
      </c>
      <c r="H216" s="10">
        <f t="shared" si="27"/>
        <v>-1.1277440994527141</v>
      </c>
      <c r="I216">
        <f t="shared" si="23"/>
        <v>-13.532929193432569</v>
      </c>
      <c r="K216">
        <f t="shared" si="24"/>
        <v>-0.65296256091004967</v>
      </c>
      <c r="M216">
        <f t="shared" si="25"/>
        <v>-1.1174992362776368</v>
      </c>
      <c r="N216" s="13">
        <f t="shared" si="26"/>
        <v>1.0495722147605564E-4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2"/>
        <v>4.1959298498262925</v>
      </c>
      <c r="H217" s="10">
        <f t="shared" si="27"/>
        <v>-1.1151948428499152</v>
      </c>
      <c r="I217">
        <f t="shared" si="23"/>
        <v>-13.382338114198983</v>
      </c>
      <c r="K217">
        <f t="shared" si="24"/>
        <v>-0.64511232654947137</v>
      </c>
      <c r="M217">
        <f t="shared" si="25"/>
        <v>-1.1050048925156239</v>
      </c>
      <c r="N217" s="13">
        <f t="shared" si="26"/>
        <v>1.0383508781532265E-4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2"/>
        <v>4.2069022977005304</v>
      </c>
      <c r="H218" s="10">
        <f t="shared" si="27"/>
        <v>-1.1027742524296564</v>
      </c>
      <c r="I218">
        <f t="shared" si="23"/>
        <v>-13.233291029155877</v>
      </c>
      <c r="K218">
        <f t="shared" si="24"/>
        <v>-0.63735591019415105</v>
      </c>
      <c r="M218">
        <f t="shared" si="25"/>
        <v>-1.0926438525924274</v>
      </c>
      <c r="N218" s="13">
        <f t="shared" si="26"/>
        <v>1.0262500086213088E-4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2"/>
        <v>4.2178747455747683</v>
      </c>
      <c r="H219" s="10">
        <f t="shared" si="27"/>
        <v>-1.0904811797544871</v>
      </c>
      <c r="I219">
        <f t="shared" si="23"/>
        <v>-13.085774157053844</v>
      </c>
      <c r="K219">
        <f t="shared" si="24"/>
        <v>-0.62969222669245573</v>
      </c>
      <c r="M219">
        <f t="shared" si="25"/>
        <v>-1.08041492052355</v>
      </c>
      <c r="N219" s="13">
        <f t="shared" si="26"/>
        <v>1.0132957490442576E-4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2"/>
        <v>4.2288471934490062</v>
      </c>
      <c r="H220" s="10">
        <f t="shared" si="27"/>
        <v>-1.0783144810068261</v>
      </c>
      <c r="I220">
        <f t="shared" si="23"/>
        <v>-12.939773772081914</v>
      </c>
      <c r="K220">
        <f t="shared" si="24"/>
        <v>-0.62212020149457159</v>
      </c>
      <c r="M220">
        <f t="shared" si="25"/>
        <v>-1.0683169027673287</v>
      </c>
      <c r="N220" s="13">
        <f t="shared" si="26"/>
        <v>9.995157065487251E-5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2"/>
        <v>4.2398196413232441</v>
      </c>
      <c r="H221" s="10">
        <f t="shared" si="27"/>
        <v>-1.0662730172582515</v>
      </c>
      <c r="I221">
        <f t="shared" si="23"/>
        <v>-12.795276207099018</v>
      </c>
      <c r="K221">
        <f t="shared" si="24"/>
        <v>-0.61463877065161221</v>
      </c>
      <c r="M221">
        <f t="shared" si="25"/>
        <v>-1.0563486085789997</v>
      </c>
      <c r="N221" s="13">
        <f t="shared" si="26"/>
        <v>9.8493887632808801E-5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2"/>
        <v>4.250792089197482</v>
      </c>
      <c r="H222" s="10">
        <f t="shared" si="27"/>
        <v>-1.0543556547224806</v>
      </c>
      <c r="I222">
        <f t="shared" si="23"/>
        <v>-12.652267856669766</v>
      </c>
      <c r="K222">
        <f t="shared" si="24"/>
        <v>-0.60724688080844036</v>
      </c>
      <c r="M222">
        <f t="shared" si="25"/>
        <v>-1.04450885034778</v>
      </c>
      <c r="N222" s="13">
        <f t="shared" si="26"/>
        <v>9.6959556393623778E-5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2"/>
        <v>4.2617645370717199</v>
      </c>
      <c r="H223" s="10">
        <f t="shared" si="27"/>
        <v>-1.0425612649927267</v>
      </c>
      <c r="I223">
        <f t="shared" si="23"/>
        <v>-12.510735179912722</v>
      </c>
      <c r="K223">
        <f t="shared" si="24"/>
        <v>-0.59994348919059415</v>
      </c>
      <c r="M223">
        <f t="shared" si="25"/>
        <v>-1.0327964439175972</v>
      </c>
      <c r="N223" s="13">
        <f t="shared" si="26"/>
        <v>9.5351730629294183E-5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2"/>
        <v>4.2727369849459578</v>
      </c>
      <c r="H224" s="10">
        <f t="shared" si="27"/>
        <v>-1.0308887252641017</v>
      </c>
      <c r="I224">
        <f t="shared" si="23"/>
        <v>-12.37066470316922</v>
      </c>
      <c r="K224">
        <f t="shared" si="24"/>
        <v>-0.59272756358567591</v>
      </c>
      <c r="M224">
        <f t="shared" si="25"/>
        <v>-1.0212102088920796</v>
      </c>
      <c r="N224" s="13">
        <f t="shared" si="26"/>
        <v>9.3673679163499944E-5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2"/>
        <v>4.2837094328201957</v>
      </c>
      <c r="H225" s="10">
        <f t="shared" si="27"/>
        <v>-1.0193369185417047</v>
      </c>
      <c r="I225">
        <f t="shared" si="23"/>
        <v>-12.232043022500456</v>
      </c>
      <c r="K225">
        <f t="shared" si="24"/>
        <v>-0.58559808231954957</v>
      </c>
      <c r="M225">
        <f t="shared" si="25"/>
        <v>-1.0097489689243864</v>
      </c>
      <c r="N225" s="13">
        <f t="shared" si="26"/>
        <v>9.1928777864235052E-5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2"/>
        <v>4.2946818806944336</v>
      </c>
      <c r="H226" s="10">
        <f t="shared" si="27"/>
        <v>-1.0079047338350149</v>
      </c>
      <c r="I226">
        <f t="shared" si="23"/>
        <v>-12.094856806020179</v>
      </c>
      <c r="K226">
        <f t="shared" si="24"/>
        <v>-0.57855403422767493</v>
      </c>
      <c r="M226">
        <f t="shared" si="25"/>
        <v>-0.99841155199245735</v>
      </c>
      <c r="N226" s="13">
        <f t="shared" si="26"/>
        <v>9.0120501495864188E-5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2"/>
        <v>4.3056543285686715</v>
      </c>
      <c r="H227" s="10">
        <f t="shared" si="27"/>
        <v>-0.99659106633918282</v>
      </c>
      <c r="I227">
        <f t="shared" si="23"/>
        <v>-11.959092796070195</v>
      </c>
      <c r="K227">
        <f t="shared" si="24"/>
        <v>-0.57159441862189031</v>
      </c>
      <c r="M227">
        <f t="shared" si="25"/>
        <v>-0.98719679066021859</v>
      </c>
      <c r="N227" s="13">
        <f t="shared" si="26"/>
        <v>8.8252415532378764E-5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2"/>
        <v>4.3166267764429094</v>
      </c>
      <c r="H228" s="10">
        <f t="shared" si="27"/>
        <v>-0.98539481760379477</v>
      </c>
      <c r="I228">
        <f t="shared" si="23"/>
        <v>-11.824737811245537</v>
      </c>
      <c r="K228">
        <f t="shared" si="24"/>
        <v>-0.5647182452529349</v>
      </c>
      <c r="M228">
        <f t="shared" si="25"/>
        <v>-0.97610352232528452</v>
      </c>
      <c r="N228" s="13">
        <f t="shared" si="26"/>
        <v>8.6328167952466825E-5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2"/>
        <v>4.3275992243171473</v>
      </c>
      <c r="H229" s="10">
        <f t="shared" si="27"/>
        <v>-0.9743148956896589</v>
      </c>
      <c r="I229">
        <f t="shared" si="23"/>
        <v>-11.691778748275906</v>
      </c>
      <c r="K229">
        <f t="shared" si="24"/>
        <v>-0.55792453426899113</v>
      </c>
      <c r="M229">
        <f t="shared" si="25"/>
        <v>-0.96513058945365116</v>
      </c>
      <c r="N229" s="13">
        <f t="shared" si="26"/>
        <v>8.4351481036770739E-5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2"/>
        <v>4.3385716721913852</v>
      </c>
      <c r="H230" s="10">
        <f t="shared" si="27"/>
        <v>-0.963350215314142</v>
      </c>
      <c r="I230">
        <f t="shared" si="23"/>
        <v>-11.560202583769705</v>
      </c>
      <c r="K230">
        <f t="shared" si="24"/>
        <v>-0.55121231617051447</v>
      </c>
      <c r="M230">
        <f t="shared" si="25"/>
        <v>-0.95427683980188771</v>
      </c>
      <c r="N230" s="13">
        <f t="shared" si="26"/>
        <v>8.2326143186375785E-5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2"/>
        <v>4.3495441200656231</v>
      </c>
      <c r="H231" s="10">
        <f t="shared" si="27"/>
        <v>-0.95249969798557366</v>
      </c>
      <c r="I231">
        <f t="shared" si="23"/>
        <v>-11.429996375826883</v>
      </c>
      <c r="K231">
        <f t="shared" si="24"/>
        <v>-0.54458063176159932</v>
      </c>
      <c r="M231">
        <f t="shared" si="25"/>
        <v>-0.94354112662729372</v>
      </c>
      <c r="N231" s="13">
        <f t="shared" si="26"/>
        <v>8.0256000781393544E-5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2"/>
        <v>4.360516567939861</v>
      </c>
      <c r="H232" s="10">
        <f t="shared" si="27"/>
        <v>-0.94176227212720165</v>
      </c>
      <c r="I232">
        <f t="shared" si="23"/>
        <v>-11.301147265526421</v>
      </c>
      <c r="K232">
        <f t="shared" si="24"/>
        <v>-0.53802853209811996</v>
      </c>
      <c r="M232">
        <f t="shared" si="25"/>
        <v>-0.93292230888648209</v>
      </c>
      <c r="N232" s="13">
        <f t="shared" si="26"/>
        <v>7.8144950097273089E-5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2"/>
        <v>4.371489015814098</v>
      </c>
      <c r="H233" s="10">
        <f t="shared" si="27"/>
        <v>-0.931136873191174</v>
      </c>
      <c r="I233">
        <f t="shared" si="23"/>
        <v>-11.173642478294088</v>
      </c>
      <c r="K233">
        <f t="shared" si="24"/>
        <v>-0.53155507843287142</v>
      </c>
      <c r="M233">
        <f t="shared" si="25"/>
        <v>-0.92241925142282788</v>
      </c>
      <c r="N233" s="13">
        <f t="shared" si="26"/>
        <v>7.5996929295942087E-5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2"/>
        <v>4.3824614636883368</v>
      </c>
      <c r="H234" s="10">
        <f t="shared" si="27"/>
        <v>-0.92062244376300439</v>
      </c>
      <c r="I234">
        <f t="shared" si="23"/>
        <v>-11.047469325156053</v>
      </c>
      <c r="K234">
        <f t="shared" si="24"/>
        <v>-0.52515934215792415</v>
      </c>
      <c r="M234">
        <f t="shared" si="25"/>
        <v>-0.9120308251432121</v>
      </c>
      <c r="N234" s="13">
        <f t="shared" si="26"/>
        <v>7.3815910507961681E-5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2"/>
        <v>4.3934339115625747</v>
      </c>
      <c r="H235" s="10">
        <f t="shared" si="27"/>
        <v>-0.91021793365695092</v>
      </c>
      <c r="I235">
        <f t="shared" si="23"/>
        <v>-10.92261520388341</v>
      </c>
      <c r="K235">
        <f t="shared" si="24"/>
        <v>-0.5188404047444003</v>
      </c>
      <c r="M235">
        <f t="shared" si="25"/>
        <v>-0.90175590718447662</v>
      </c>
      <c r="N235" s="13">
        <f t="shared" si="26"/>
        <v>7.160589202085573E-5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2"/>
        <v>4.4044063594368117</v>
      </c>
      <c r="H236" s="10">
        <f t="shared" si="27"/>
        <v>-0.89992230000273798</v>
      </c>
      <c r="I236">
        <f t="shared" si="23"/>
        <v>-10.799067600032856</v>
      </c>
      <c r="K236">
        <f t="shared" si="24"/>
        <v>-0.51259735767985526</v>
      </c>
      <c r="M236">
        <f t="shared" si="25"/>
        <v>-0.89159338106997765</v>
      </c>
      <c r="N236" s="13">
        <f t="shared" si="26"/>
        <v>6.9370890588493504E-5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2"/>
        <v>4.4153788073110505</v>
      </c>
      <c r="H237" s="10">
        <f t="shared" si="27"/>
        <v>-0.88973450732401471</v>
      </c>
      <c r="I237">
        <f t="shared" si="23"/>
        <v>-10.676814087888177</v>
      </c>
      <c r="K237">
        <f t="shared" si="24"/>
        <v>-0.5064293024034473</v>
      </c>
      <c r="M237">
        <f t="shared" si="25"/>
        <v>-0.88154213685662031</v>
      </c>
      <c r="N237" s="13">
        <f t="shared" si="26"/>
        <v>6.7114933875036026E-5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2"/>
        <v>4.4263512551852884</v>
      </c>
      <c r="H238" s="10">
        <f t="shared" si="27"/>
        <v>-0.87965352760894666</v>
      </c>
      <c r="I238">
        <f t="shared" si="23"/>
        <v>-10.55584233130736</v>
      </c>
      <c r="K238">
        <f t="shared" si="24"/>
        <v>-0.50033535023908271</v>
      </c>
      <c r="M238">
        <f t="shared" si="25"/>
        <v>-0.8716010712727702</v>
      </c>
      <c r="N238" s="13">
        <f t="shared" si="26"/>
        <v>6.484205304602844E-5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2"/>
        <v>4.4373237030595263</v>
      </c>
      <c r="H239" s="10">
        <f t="shared" si="27"/>
        <v>-0.86967834037330816</v>
      </c>
      <c r="I239">
        <f t="shared" si="23"/>
        <v>-10.436140084479698</v>
      </c>
      <c r="K239">
        <f t="shared" si="24"/>
        <v>-0.49431462232667339</v>
      </c>
      <c r="M239">
        <f t="shared" si="25"/>
        <v>-0.86176908784735362</v>
      </c>
      <c r="N239" s="13">
        <f t="shared" si="26"/>
        <v>6.2556275519318205E-5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2"/>
        <v>4.4482961509337642</v>
      </c>
      <c r="H240" s="10">
        <f t="shared" si="27"/>
        <v>-0.85980793271643796</v>
      </c>
      <c r="I240">
        <f t="shared" si="23"/>
        <v>-10.317695192597256</v>
      </c>
      <c r="K240">
        <f t="shared" si="24"/>
        <v>-0.48836624955168573</v>
      </c>
      <c r="M240">
        <f t="shared" si="25"/>
        <v>-0.85204509703053333</v>
      </c>
      <c r="N240" s="13">
        <f t="shared" si="26"/>
        <v>6.0261617886354472E-5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2"/>
        <v>4.4592685988080012</v>
      </c>
      <c r="H241" s="10">
        <f t="shared" si="27"/>
        <v>-0.85004129937039719</v>
      </c>
      <c r="I241">
        <f t="shared" si="23"/>
        <v>-10.200495592444767</v>
      </c>
      <c r="K241">
        <f t="shared" si="24"/>
        <v>-0.48248937247311258</v>
      </c>
      <c r="M241">
        <f t="shared" si="25"/>
        <v>-0.84242801630626518</v>
      </c>
      <c r="N241" s="13">
        <f t="shared" si="26"/>
        <v>5.796207901459919E-5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2"/>
        <v>4.47024104668224</v>
      </c>
      <c r="H242" s="10">
        <f t="shared" si="27"/>
        <v>-0.84037744274266946</v>
      </c>
      <c r="I242">
        <f t="shared" si="23"/>
        <v>-10.084529312912034</v>
      </c>
      <c r="K242">
        <f t="shared" si="24"/>
        <v>-0.47668314125000827</v>
      </c>
      <c r="M242">
        <f t="shared" si="25"/>
        <v>-0.83291677029706412</v>
      </c>
      <c r="N242" s="13">
        <f t="shared" si="26"/>
        <v>5.5661633340614648E-5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2"/>
        <v>4.4812134945564779</v>
      </c>
      <c r="H243" s="10">
        <f t="shared" si="27"/>
        <v>-0.83081537295270724</v>
      </c>
      <c r="I243">
        <f t="shared" si="23"/>
        <v>-9.9697844754324869</v>
      </c>
      <c r="K243">
        <f t="shared" si="24"/>
        <v>-0.4709467155667304</v>
      </c>
      <c r="M243">
        <f t="shared" si="25"/>
        <v>-0.82351029086130068</v>
      </c>
      <c r="N243" s="13">
        <f t="shared" si="26"/>
        <v>5.3364224362188949E-5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2"/>
        <v>4.4921859424307158</v>
      </c>
      <c r="H244" s="10">
        <f t="shared" si="27"/>
        <v>-0.82135410786264496</v>
      </c>
      <c r="I244">
        <f t="shared" si="23"/>
        <v>-9.8562492943517395</v>
      </c>
      <c r="K244">
        <f t="shared" si="24"/>
        <v>-0.46527926455698643</v>
      </c>
      <c r="M244">
        <f t="shared" si="25"/>
        <v>-0.81420751718329543</v>
      </c>
      <c r="N244" s="13">
        <f t="shared" si="26"/>
        <v>5.1073758338165569E-5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2"/>
        <v>4.5031583903049537</v>
      </c>
      <c r="H245" s="10">
        <f t="shared" si="27"/>
        <v>-0.81199267310245904</v>
      </c>
      <c r="I245">
        <f t="shared" si="23"/>
        <v>-9.743912077229508</v>
      </c>
      <c r="K245">
        <f t="shared" si="24"/>
        <v>-0.45967996672683215</v>
      </c>
      <c r="M245">
        <f t="shared" si="25"/>
        <v>-0.80500739585653391</v>
      </c>
      <c r="N245" s="13">
        <f t="shared" si="26"/>
        <v>4.8794098202439304E-5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2"/>
        <v>4.5141308381791916</v>
      </c>
      <c r="H246" s="10">
        <f t="shared" si="27"/>
        <v>-0.80273010208986284</v>
      </c>
      <c r="I246">
        <f t="shared" si="23"/>
        <v>-9.6327612250783545</v>
      </c>
      <c r="K246">
        <f t="shared" si="24"/>
        <v>-0.45414800987670606</v>
      </c>
      <c r="M246">
        <f t="shared" si="25"/>
        <v>-0.79590888096025258</v>
      </c>
      <c r="N246" s="13">
        <f t="shared" si="26"/>
        <v>4.6529057699041408E-5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2"/>
        <v>4.5251032860534295</v>
      </c>
      <c r="H247" s="10">
        <f t="shared" si="27"/>
        <v>-0.79356543604520413</v>
      </c>
      <c r="I247">
        <f t="shared" si="23"/>
        <v>-9.52278523254245</v>
      </c>
      <c r="K247">
        <f t="shared" si="24"/>
        <v>-0.44868259102262453</v>
      </c>
      <c r="M247">
        <f t="shared" si="25"/>
        <v>-0.78691093412967783</v>
      </c>
      <c r="N247" s="13">
        <f t="shared" si="26"/>
        <v>4.4282395743743203E-5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2"/>
        <v>4.5360757339276674</v>
      </c>
      <c r="H248" s="10">
        <f t="shared" si="27"/>
        <v>-0.78449772400162332</v>
      </c>
      <c r="I248">
        <f t="shared" si="23"/>
        <v>-9.4139726880194807</v>
      </c>
      <c r="K248">
        <f t="shared" si="24"/>
        <v>-0.44328291631662203</v>
      </c>
      <c r="M248">
        <f t="shared" si="25"/>
        <v>-0.77801252462017123</v>
      </c>
      <c r="N248" s="13">
        <f t="shared" si="26"/>
        <v>4.2057811017186562E-5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2"/>
        <v>4.5470481818019044</v>
      </c>
      <c r="H249" s="10">
        <f t="shared" si="27"/>
        <v>-0.77552602281072291</v>
      </c>
      <c r="I249">
        <f t="shared" si="23"/>
        <v>-9.3063122737286754</v>
      </c>
      <c r="K249">
        <f t="shared" si="24"/>
        <v>-0.4379482009665393</v>
      </c>
      <c r="M249">
        <f t="shared" si="25"/>
        <v>-0.7692126293655287</v>
      </c>
      <c r="N249" s="13">
        <f t="shared" si="26"/>
        <v>3.9858936793821284E-5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2"/>
        <v>4.5580206296761432</v>
      </c>
      <c r="H250" s="10">
        <f t="shared" si="27"/>
        <v>-0.76664939714398272</v>
      </c>
      <c r="I250">
        <f t="shared" si="23"/>
        <v>-9.1997927657277927</v>
      </c>
      <c r="K250">
        <f t="shared" si="24"/>
        <v>-0.43267766915523731</v>
      </c>
      <c r="M250">
        <f t="shared" si="25"/>
        <v>-0.76051023303066945</v>
      </c>
      <c r="N250" s="13">
        <f t="shared" si="26"/>
        <v>3.7689336010193605E-5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2"/>
        <v>4.5689930775503811</v>
      </c>
      <c r="H251" s="10">
        <f t="shared" si="27"/>
        <v>-0.75786691949015228</v>
      </c>
      <c r="I251">
        <f t="shared" si="23"/>
        <v>-9.0944030338818269</v>
      </c>
      <c r="K251">
        <f t="shared" si="24"/>
        <v>-0.42747055395933686</v>
      </c>
      <c r="M251">
        <f t="shared" si="25"/>
        <v>-0.75190432805896446</v>
      </c>
      <c r="N251" s="13">
        <f t="shared" si="26"/>
        <v>3.5552496575274472E-5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2"/>
        <v>4.579965525424619</v>
      </c>
      <c r="H252" s="10">
        <f t="shared" si="27"/>
        <v>-0.74917767014883774</v>
      </c>
      <c r="I252">
        <f t="shared" si="23"/>
        <v>-8.9901320417860529</v>
      </c>
      <c r="K252">
        <f t="shared" si="24"/>
        <v>-0.42232609726753734</v>
      </c>
      <c r="M252">
        <f t="shared" si="25"/>
        <v>-0.74339391471439475</v>
      </c>
      <c r="N252" s="13">
        <f t="shared" si="26"/>
        <v>3.3451826925448738E-5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2"/>
        <v>4.5909379732988569</v>
      </c>
      <c r="H253" s="10">
        <f t="shared" si="27"/>
        <v>-0.740580737220493</v>
      </c>
      <c r="I253">
        <f t="shared" si="23"/>
        <v>-8.8869688466459156</v>
      </c>
      <c r="K253">
        <f t="shared" si="24"/>
        <v>-0.41724354969861549</v>
      </c>
      <c r="M253">
        <f t="shared" si="25"/>
        <v>-0.73497800111878808</v>
      </c>
      <c r="N253" s="13">
        <f t="shared" si="26"/>
        <v>3.1390651825347633E-5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2"/>
        <v>4.6019104211730948</v>
      </c>
      <c r="H254" s="10">
        <f t="shared" si="27"/>
        <v>-0.73207521659301655</v>
      </c>
      <c r="I254">
        <f t="shared" si="23"/>
        <v>-8.7849025991161991</v>
      </c>
      <c r="K254">
        <f t="shared" si="24"/>
        <v>-0.41222217051915011</v>
      </c>
      <c r="M254">
        <f t="shared" si="25"/>
        <v>-0.72665560328431689</v>
      </c>
      <c r="N254" s="13">
        <f t="shared" si="26"/>
        <v>2.9372208415834551E-5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2"/>
        <v>4.6128828690473327</v>
      </c>
      <c r="H255" s="10">
        <f t="shared" si="27"/>
        <v>-0.72366021192514518</v>
      </c>
      <c r="I255">
        <f t="shared" si="23"/>
        <v>-8.6839225431017422</v>
      </c>
      <c r="K255">
        <f t="shared" si="24"/>
        <v>-0.40726122756105593</v>
      </c>
      <c r="M255">
        <f t="shared" si="25"/>
        <v>-0.71842574514147162</v>
      </c>
      <c r="N255" s="13">
        <f t="shared" si="26"/>
        <v>2.7399642509381863E-5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2"/>
        <v>4.6238553169215706</v>
      </c>
      <c r="H256" s="10">
        <f t="shared" si="27"/>
        <v>-0.71533483462683067</v>
      </c>
      <c r="I256">
        <f t="shared" si="23"/>
        <v>-8.5840180155219681</v>
      </c>
      <c r="K256">
        <f t="shared" si="24"/>
        <v>-0.40235999713897691</v>
      </c>
      <c r="M256">
        <f t="shared" si="25"/>
        <v>-0.71028745856269249</v>
      </c>
      <c r="N256" s="13">
        <f t="shared" si="26"/>
        <v>2.5476005132835097E-5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2"/>
        <v>4.6348277647958076</v>
      </c>
      <c r="H257" s="10">
        <f t="shared" si="27"/>
        <v>-0.70709820383677469</v>
      </c>
      <c r="I257">
        <f t="shared" si="23"/>
        <v>-8.4851784460412958</v>
      </c>
      <c r="K257">
        <f t="shared" si="24"/>
        <v>-0.39751776396760408</v>
      </c>
      <c r="M257">
        <f t="shared" si="25"/>
        <v>-0.70223978338185611</v>
      </c>
      <c r="N257" s="13">
        <f t="shared" si="26"/>
        <v>2.3604249316771234E-5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2"/>
        <v>4.6458002126700464</v>
      </c>
      <c r="H258" s="10">
        <f t="shared" si="27"/>
        <v>-0.69894944639729062</v>
      </c>
      <c r="I258">
        <f t="shared" si="23"/>
        <v>-8.3873933567674879</v>
      </c>
      <c r="K258">
        <f t="shared" si="24"/>
        <v>-0.39273382107896349</v>
      </c>
      <c r="M258">
        <f t="shared" si="25"/>
        <v>-0.69428176740977354</v>
      </c>
      <c r="N258" s="13">
        <f t="shared" si="26"/>
        <v>2.1787227130508442E-5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2"/>
        <v>4.6567726605442843</v>
      </c>
      <c r="H259" s="10">
        <f t="shared" si="27"/>
        <v>-0.69088769682665541</v>
      </c>
      <c r="I259">
        <f t="shared" si="23"/>
        <v>-8.2906523619198644</v>
      </c>
      <c r="K259">
        <f t="shared" si="24"/>
        <v>-0.38800746973974232</v>
      </c>
      <c r="M259">
        <f t="shared" si="25"/>
        <v>-0.68641246644591192</v>
      </c>
      <c r="N259" s="13">
        <f t="shared" si="26"/>
        <v>2.0027686960729512E-5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2"/>
        <v>4.6677451084185222</v>
      </c>
      <c r="H260" s="10">
        <f t="shared" si="27"/>
        <v>-0.68291209728910374</v>
      </c>
      <c r="I260">
        <f t="shared" si="23"/>
        <v>-8.1949451674692444</v>
      </c>
      <c r="K260">
        <f t="shared" si="24"/>
        <v>-0.38333801936867801</v>
      </c>
      <c r="M260">
        <f t="shared" si="25"/>
        <v>-0.67863094428645521</v>
      </c>
      <c r="N260" s="13">
        <f t="shared" si="26"/>
        <v>1.8328271032086526E-5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2"/>
        <v>4.6787175562927601</v>
      </c>
      <c r="H261" s="10">
        <f t="shared" si="27"/>
        <v>-0.67502179756261482</v>
      </c>
      <c r="I261">
        <f t="shared" si="23"/>
        <v>-8.1002615707513783</v>
      </c>
      <c r="K261">
        <f t="shared" si="24"/>
        <v>-0.37872478745407728</v>
      </c>
      <c r="M261">
        <f t="shared" si="25"/>
        <v>-0.67093627272890932</v>
      </c>
      <c r="N261" s="13">
        <f t="shared" si="26"/>
        <v>1.6691513166824359E-5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2"/>
        <v>4.6896900041669971</v>
      </c>
      <c r="H262" s="10">
        <f t="shared" si="27"/>
        <v>-0.6672159550046316</v>
      </c>
      <c r="I262">
        <f t="shared" si="23"/>
        <v>-8.0065914600555796</v>
      </c>
      <c r="K262">
        <f t="shared" si="24"/>
        <v>-0.37416709947149435</v>
      </c>
      <c r="M262">
        <f t="shared" si="25"/>
        <v>-0.6633275315733772</v>
      </c>
      <c r="N262" s="13">
        <f t="shared" si="26"/>
        <v>1.5119836780728205E-5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2"/>
        <v>4.7006624520412359</v>
      </c>
      <c r="H263" s="10">
        <f t="shared" si="27"/>
        <v>-0.65949373451584725</v>
      </c>
      <c r="I263">
        <f t="shared" si="23"/>
        <v>-7.9139248141901675</v>
      </c>
      <c r="K263">
        <f t="shared" si="24"/>
        <v>-0.36966428880161062</v>
      </c>
      <c r="M263">
        <f t="shared" si="25"/>
        <v>-0.65580380862066112</v>
      </c>
      <c r="N263" s="13">
        <f t="shared" si="26"/>
        <v>1.3615553111965164E-5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2"/>
        <v>4.7116348999154738</v>
      </c>
      <c r="H264" s="10">
        <f t="shared" si="27"/>
        <v>-0.65185430850218995</v>
      </c>
      <c r="I264">
        <f t="shared" si="23"/>
        <v>-7.8222517020262794</v>
      </c>
      <c r="K264">
        <f t="shared" si="24"/>
        <v>-0.36521569664836112</v>
      </c>
      <c r="M264">
        <f t="shared" si="25"/>
        <v>-0.64836419966734782</v>
      </c>
      <c r="N264" s="13">
        <f t="shared" si="26"/>
        <v>1.2180859679043102E-5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2"/>
        <v>4.7226073477897117</v>
      </c>
      <c r="H265" s="10">
        <f t="shared" si="27"/>
        <v>-0.6442968568351275</v>
      </c>
      <c r="I265">
        <f t="shared" si="23"/>
        <v>-7.73156228202153</v>
      </c>
      <c r="K265">
        <f t="shared" si="24"/>
        <v>-0.36082067195732637</v>
      </c>
      <c r="M265">
        <f t="shared" si="25"/>
        <v>-0.64100780849798522</v>
      </c>
      <c r="N265" s="13">
        <f t="shared" si="26"/>
        <v>1.0817838964058366E-5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2"/>
        <v>4.7335797956639496</v>
      </c>
      <c r="H266" s="10">
        <f t="shared" si="27"/>
        <v>-0.63682056681040944</v>
      </c>
      <c r="I266">
        <f t="shared" si="23"/>
        <v>-7.6418468017249133</v>
      </c>
      <c r="K266">
        <f t="shared" si="24"/>
        <v>-0.35647857133443961</v>
      </c>
      <c r="M266">
        <f t="shared" si="25"/>
        <v>-0.63373374687451534</v>
      </c>
      <c r="N266" s="13">
        <f t="shared" si="26"/>
        <v>9.5284573166332733E-6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2"/>
        <v>4.7445522435381875</v>
      </c>
      <c r="H267" s="10">
        <f t="shared" si="27"/>
        <v>-0.62942463310536101</v>
      </c>
      <c r="I267">
        <f t="shared" si="23"/>
        <v>-7.5530955972643321</v>
      </c>
      <c r="K267">
        <f t="shared" si="24"/>
        <v>-0.35218875896502699</v>
      </c>
      <c r="M267">
        <f t="shared" si="25"/>
        <v>-0.62654113452306914</v>
      </c>
      <c r="N267" s="13">
        <f t="shared" si="26"/>
        <v>8.3145640740791992E-6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2"/>
        <v>4.7555246914124254</v>
      </c>
      <c r="H268" s="10">
        <f t="shared" si="27"/>
        <v>-0.62210825773483402</v>
      </c>
      <c r="I268">
        <f t="shared" si="23"/>
        <v>-7.4652990928180083</v>
      </c>
      <c r="K268">
        <f t="shared" si="24"/>
        <v>-0.34795060653321647</v>
      </c>
      <c r="M268">
        <f t="shared" si="25"/>
        <v>-0.61942909911825816</v>
      </c>
      <c r="N268" s="13">
        <f t="shared" si="26"/>
        <v>7.1778908927726803E-6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2"/>
        <v>4.7664971392866633</v>
      </c>
      <c r="H269" s="10">
        <f t="shared" si="27"/>
        <v>-0.61487065000591734</v>
      </c>
      <c r="I269">
        <f t="shared" si="23"/>
        <v>-7.3784478000710081</v>
      </c>
      <c r="K269">
        <f t="shared" si="24"/>
        <v>-0.34376349314173749</v>
      </c>
      <c r="M269">
        <f t="shared" si="25"/>
        <v>-0.61239677626507616</v>
      </c>
      <c r="N269" s="13">
        <f t="shared" si="26"/>
        <v>6.120051285623541E-6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2"/>
        <v>4.7774695871609003</v>
      </c>
      <c r="H270" s="10">
        <f t="shared" si="27"/>
        <v>-0.6077110264715071</v>
      </c>
      <c r="I270">
        <f t="shared" si="23"/>
        <v>-7.2925323176580852</v>
      </c>
      <c r="K270">
        <f t="shared" si="24"/>
        <v>-0.33962680523214134</v>
      </c>
      <c r="M270">
        <f t="shared" si="25"/>
        <v>-0.60544330947852865</v>
      </c>
      <c r="N270" s="13">
        <f t="shared" si="26"/>
        <v>5.1425403602432342E-6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2"/>
        <v>4.7884420350351391</v>
      </c>
      <c r="H271" s="10">
        <f t="shared" si="27"/>
        <v>-0.6006286108828236</v>
      </c>
      <c r="I271">
        <f t="shared" si="23"/>
        <v>-7.2075433305938832</v>
      </c>
      <c r="K271">
        <f t="shared" si="24"/>
        <v>-0.33553993650545394</v>
      </c>
      <c r="M271">
        <f t="shared" si="25"/>
        <v>-0.59856785016109348</v>
      </c>
      <c r="N271" s="13">
        <f t="shared" si="26"/>
        <v>4.2467347522256244E-6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2"/>
        <v>4.7994144829093761</v>
      </c>
      <c r="H272" s="10">
        <f t="shared" si="27"/>
        <v>-0.59362263414097305</v>
      </c>
      <c r="I272">
        <f t="shared" si="23"/>
        <v>-7.123471609691677</v>
      </c>
      <c r="K272">
        <f t="shared" si="24"/>
        <v>-0.3315022878433006</v>
      </c>
      <c r="M272">
        <f t="shared" si="25"/>
        <v>-0.59176955757813321</v>
      </c>
      <c r="N272" s="13">
        <f t="shared" si="26"/>
        <v>3.433892747746313E-6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2"/>
        <v>4.8103869307836149</v>
      </c>
      <c r="H273" s="10">
        <f t="shared" si="27"/>
        <v>-0.5866923342476259</v>
      </c>
      <c r="I273">
        <f t="shared" si="23"/>
        <v>-7.0403080109715113</v>
      </c>
      <c r="K273">
        <f t="shared" si="24"/>
        <v>-0.32751326722950075</v>
      </c>
      <c r="M273">
        <f t="shared" si="25"/>
        <v>-0.58504759883133839</v>
      </c>
      <c r="N273" s="13">
        <f t="shared" si="26"/>
        <v>2.7051545895904576E-6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2"/>
        <v>4.8213593786578519</v>
      </c>
      <c r="H274" s="10">
        <f t="shared" si="27"/>
        <v>-0.57983695625490594</v>
      </c>
      <c r="I274">
        <f t="shared" si="23"/>
        <v>-6.9580434750588713</v>
      </c>
      <c r="K274">
        <f t="shared" si="24"/>
        <v>-0.32357228967217055</v>
      </c>
      <c r="M274">
        <f t="shared" si="25"/>
        <v>-0.57840114883032789</v>
      </c>
      <c r="N274" s="13">
        <f t="shared" si="26"/>
        <v>2.0615429604734542E-6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2"/>
        <v>4.8323318265320907</v>
      </c>
      <c r="H275" s="10">
        <f t="shared" si="27"/>
        <v>-0.57305575221455329</v>
      </c>
      <c r="I275">
        <f t="shared" si="23"/>
        <v>-6.8766690265746391</v>
      </c>
      <c r="K275">
        <f t="shared" si="24"/>
        <v>-0.31967877712633241</v>
      </c>
      <c r="M275">
        <f t="shared" si="25"/>
        <v>-0.5718293902624686</v>
      </c>
      <c r="N275" s="13">
        <f t="shared" si="26"/>
        <v>1.5039636375209912E-6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29">$E$11*(D276/$E$12+1)</f>
        <v>4.8433042744063286</v>
      </c>
      <c r="H276" s="10">
        <f t="shared" si="27"/>
        <v>-0.56634798112644569</v>
      </c>
      <c r="I276">
        <f t="shared" ref="I276:I339" si="30">H276*$E$6</f>
        <v>-6.7961757735173478</v>
      </c>
      <c r="K276">
        <f t="shared" ref="K276:K339" si="31">$L$9*$L$4*EXP(-$L$6*(G276/$L$10-1))+6*$L$4*EXP(-$L$6*(SQRT(2)*G276/$L$10-1))-SQRT($L$9*$L$5^2*EXP(-2*$L$7*(G276/$L$10-1))+6*$L$5^2*EXP(-2*$L$7*(SQRT(2)*G276/$L$10-1)))</f>
        <v>-0.31583215841706602</v>
      </c>
      <c r="M276">
        <f t="shared" ref="M276:M339" si="32">$L$9*$O$6*EXP(-$O$4*(G276/$L$10-1))+6*$O$6*EXP(-$O$4*(SQRT(2)*G276/$L$10-1))-SQRT($L$9*$O$7^2*EXP(-2*$O$5*(G276/$L$10-1))+6*$O$7^2*EXP(-2*$O$5*(SQRT(2)*G276/$L$10-1)))</f>
        <v>-0.56533151356104172</v>
      </c>
      <c r="N276" s="13">
        <f t="shared" ref="N276:N339" si="33">(M276-H276)^2*O276</f>
        <v>1.0332063115182675E-6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29"/>
        <v>4.8542767222805665</v>
      </c>
      <c r="H277" s="10">
        <f t="shared" ref="H277:H340" si="34">-(-$B$4)*(1+D277+$E$5*D277^3)*EXP(-D277)</f>
        <v>-0.55971290888653658</v>
      </c>
      <c r="I277">
        <f t="shared" si="30"/>
        <v>-6.7165549066384393</v>
      </c>
      <c r="K277">
        <f t="shared" si="31"/>
        <v>-0.3120318691631942</v>
      </c>
      <c r="M277">
        <f t="shared" si="32"/>
        <v>-0.55890671687180737</v>
      </c>
      <c r="N277" s="13">
        <f t="shared" si="33"/>
        <v>6.4994556461312863E-7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29"/>
        <v>4.8652491701548097</v>
      </c>
      <c r="H278" s="10">
        <f t="shared" si="34"/>
        <v>-0.5531498082342815</v>
      </c>
      <c r="I278">
        <f t="shared" si="30"/>
        <v>-6.6377976988113776</v>
      </c>
      <c r="K278">
        <f t="shared" si="31"/>
        <v>-0.30827735170153253</v>
      </c>
      <c r="M278">
        <f t="shared" si="32"/>
        <v>-0.55255420601807803</v>
      </c>
      <c r="N278" s="13">
        <f t="shared" si="33"/>
        <v>3.5474199994648791E-7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29"/>
        <v>4.8762216180290423</v>
      </c>
      <c r="H279" s="10">
        <f t="shared" si="34"/>
        <v>-0.54665795869963141</v>
      </c>
      <c r="I279">
        <f t="shared" si="30"/>
        <v>-6.5598955043955769</v>
      </c>
      <c r="K279">
        <f t="shared" si="31"/>
        <v>-0.3045680550117158</v>
      </c>
      <c r="M279">
        <f t="shared" si="32"/>
        <v>-0.54627319446438083</v>
      </c>
      <c r="N279" s="13">
        <f t="shared" si="33"/>
        <v>1.4804351672796266E-7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29"/>
        <v>4.8871940659032802</v>
      </c>
      <c r="H280" s="10">
        <f t="shared" si="34"/>
        <v>-0.54023664654958581</v>
      </c>
      <c r="I280">
        <f t="shared" si="30"/>
        <v>-6.4828397585950297</v>
      </c>
      <c r="K280">
        <f t="shared" si="31"/>
        <v>-0.30090343464158087</v>
      </c>
      <c r="M280">
        <f t="shared" si="32"/>
        <v>-0.54006290327874007</v>
      </c>
      <c r="N280" s="13">
        <f t="shared" si="33"/>
        <v>3.018672416417572E-8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29"/>
        <v>4.8981665137775181</v>
      </c>
      <c r="H281" s="10">
        <f t="shared" si="34"/>
        <v>-0.53388516473447711</v>
      </c>
      <c r="I281">
        <f t="shared" si="30"/>
        <v>-6.4066219768137254</v>
      </c>
      <c r="K281">
        <f t="shared" si="31"/>
        <v>-0.29728295263317434</v>
      </c>
      <c r="M281">
        <f t="shared" si="32"/>
        <v>-0.53392256109374869</v>
      </c>
      <c r="N281" s="13">
        <f t="shared" si="33"/>
        <v>1.3984876867690727E-9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29"/>
        <v>4.9091389616517604</v>
      </c>
      <c r="H282" s="10">
        <f t="shared" si="34"/>
        <v>-0.52760281283392196</v>
      </c>
      <c r="I282">
        <f t="shared" si="30"/>
        <v>-6.331233754007064</v>
      </c>
      <c r="K282">
        <f t="shared" si="31"/>
        <v>-0.29370607744933241</v>
      </c>
      <c r="M282">
        <f t="shared" si="32"/>
        <v>-0.52785140406640108</v>
      </c>
      <c r="N282" s="13">
        <f t="shared" si="33"/>
        <v>6.1797600865483787E-8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29"/>
        <v>4.9201114095259939</v>
      </c>
      <c r="H283" s="10">
        <f t="shared" si="34"/>
        <v>-0.52138889700257407</v>
      </c>
      <c r="I283">
        <f t="shared" si="30"/>
        <v>-6.2566667640308893</v>
      </c>
      <c r="K283">
        <f t="shared" si="31"/>
        <v>-0.29017228390088662</v>
      </c>
      <c r="M283">
        <f t="shared" si="32"/>
        <v>-0.52184867583682903</v>
      </c>
      <c r="N283" s="13">
        <f t="shared" si="33"/>
        <v>2.1139657642885428E-7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29"/>
        <v>4.9310838574002318</v>
      </c>
      <c r="H284" s="10">
        <f t="shared" si="34"/>
        <v>-0.51524272991565068</v>
      </c>
      <c r="I284">
        <f t="shared" si="30"/>
        <v>-6.1829127589878077</v>
      </c>
      <c r="K284">
        <f t="shared" si="31"/>
        <v>-0.28668105307446129</v>
      </c>
      <c r="M284">
        <f t="shared" si="32"/>
        <v>-0.51591362748594138</v>
      </c>
      <c r="N284" s="13">
        <f t="shared" si="33"/>
        <v>4.5010354982197437E-7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29"/>
        <v>4.9420563052744697</v>
      </c>
      <c r="H285" s="10">
        <f t="shared" si="34"/>
        <v>-0.50916363071437432</v>
      </c>
      <c r="I285">
        <f t="shared" si="30"/>
        <v>-6.1099635685724918</v>
      </c>
      <c r="K285">
        <f t="shared" si="31"/>
        <v>-0.28323187226092061</v>
      </c>
      <c r="M285">
        <f t="shared" si="32"/>
        <v>-0.5100455174921199</v>
      </c>
      <c r="N285" s="13">
        <f t="shared" si="33"/>
        <v>7.7772428876249704E-7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29"/>
        <v>4.9530287531487129</v>
      </c>
      <c r="H286" s="10">
        <f t="shared" si="34"/>
        <v>-0.50315092495127567</v>
      </c>
      <c r="I286">
        <f t="shared" si="30"/>
        <v>-6.0378110994153076</v>
      </c>
      <c r="K286">
        <f t="shared" si="31"/>
        <v>-0.27982423488441788</v>
      </c>
      <c r="M286">
        <f t="shared" si="32"/>
        <v>-0.50424361168693843</v>
      </c>
      <c r="N286" s="13">
        <f t="shared" si="33"/>
        <v>1.1939643022933434E-6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29"/>
        <v>4.9640012010229455</v>
      </c>
      <c r="H287" s="10">
        <f t="shared" si="34"/>
        <v>-0.4972039445354699</v>
      </c>
      <c r="I287">
        <f t="shared" si="30"/>
        <v>-5.9664473344256388</v>
      </c>
      <c r="K287">
        <f t="shared" si="31"/>
        <v>-0.27645764043209581</v>
      </c>
      <c r="M287">
        <f t="shared" si="32"/>
        <v>-0.49850718321004234</v>
      </c>
      <c r="N287" s="13">
        <f t="shared" si="33"/>
        <v>1.6984310429013244E-6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29"/>
        <v>4.9749736488971834</v>
      </c>
      <c r="H288" s="10">
        <f t="shared" si="34"/>
        <v>-0.49132202767787447</v>
      </c>
      <c r="I288">
        <f t="shared" si="30"/>
        <v>-5.8958643321344937</v>
      </c>
      <c r="K288">
        <f t="shared" si="31"/>
        <v>-0.27313159438439422</v>
      </c>
      <c r="M288">
        <f t="shared" si="32"/>
        <v>-0.49283551246316587</v>
      </c>
      <c r="N288" s="13">
        <f t="shared" si="33"/>
        <v>2.2906361953085456E-6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29"/>
        <v>4.9859460967714213</v>
      </c>
      <c r="H289" s="10">
        <f t="shared" si="34"/>
        <v>-0.4855045188364962</v>
      </c>
      <c r="I289">
        <f t="shared" si="30"/>
        <v>-5.8260542260379546</v>
      </c>
      <c r="K289">
        <f t="shared" si="31"/>
        <v>-0.26984560814603042</v>
      </c>
      <c r="M289">
        <f t="shared" si="32"/>
        <v>-0.48722788706344233</v>
      </c>
      <c r="N289" s="13">
        <f t="shared" si="33"/>
        <v>2.9699980456474529E-6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29"/>
        <v>4.9969185446456637</v>
      </c>
      <c r="H290" s="10">
        <f t="shared" si="34"/>
        <v>-0.47975076866172867</v>
      </c>
      <c r="I290">
        <f t="shared" si="30"/>
        <v>-5.7570092239407442</v>
      </c>
      <c r="K290">
        <f t="shared" si="31"/>
        <v>-0.26659919897759493</v>
      </c>
      <c r="M290">
        <f t="shared" si="32"/>
        <v>-0.4816836017959602</v>
      </c>
      <c r="N290" s="13">
        <f t="shared" si="33"/>
        <v>3.7358439247833085E-6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29"/>
        <v>5.0078909925198971</v>
      </c>
      <c r="H291" s="10">
        <f t="shared" si="34"/>
        <v>-0.47406013394176238</v>
      </c>
      <c r="I291">
        <f t="shared" si="30"/>
        <v>-5.6887216073011491</v>
      </c>
      <c r="K291">
        <f t="shared" si="31"/>
        <v>-0.26339188992780843</v>
      </c>
      <c r="M291">
        <f t="shared" si="32"/>
        <v>-0.47620195856569092</v>
      </c>
      <c r="N291" s="13">
        <f t="shared" si="33"/>
        <v>4.5874127196666077E-6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29"/>
        <v>5.018863440394135</v>
      </c>
      <c r="H292" s="10">
        <f t="shared" si="34"/>
        <v>-0.46843197754806698</v>
      </c>
      <c r="I292">
        <f t="shared" si="30"/>
        <v>-5.6211837305768038</v>
      </c>
      <c r="K292">
        <f t="shared" si="31"/>
        <v>-0.26022320976640423</v>
      </c>
      <c r="M292">
        <f t="shared" si="32"/>
        <v>-0.47078226634876735</v>
      </c>
      <c r="N292" s="13">
        <f t="shared" si="33"/>
        <v>5.5238574466975975E-6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29"/>
        <v>5.0298358882683729</v>
      </c>
      <c r="H293" s="10">
        <f t="shared" si="34"/>
        <v>-0.46286566838106591</v>
      </c>
      <c r="I293">
        <f t="shared" si="30"/>
        <v>-5.5543880205727909</v>
      </c>
      <c r="K293">
        <f t="shared" si="31"/>
        <v>-0.25709269291768205</v>
      </c>
      <c r="M293">
        <f t="shared" si="32"/>
        <v>-0.46542384114324348</v>
      </c>
      <c r="N293" s="13">
        <f t="shared" si="33"/>
        <v>6.5442478811472104E-6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29"/>
        <v>5.0408083361426161</v>
      </c>
      <c r="H294" s="10">
        <f t="shared" si="34"/>
        <v>-0.45736058131593788</v>
      </c>
      <c r="I294">
        <f t="shared" si="30"/>
        <v>-5.4883269757912547</v>
      </c>
      <c r="K294">
        <f t="shared" si="31"/>
        <v>-0.25399987939469049</v>
      </c>
      <c r="M294">
        <f t="shared" si="32"/>
        <v>-0.46012600591929675</v>
      </c>
      <c r="N294" s="13">
        <f t="shared" si="33"/>
        <v>7.6475732368626134E-6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29"/>
        <v>5.0517807840168478</v>
      </c>
      <c r="H295" s="10">
        <f t="shared" si="34"/>
        <v>-0.45191609714863862</v>
      </c>
      <c r="I295">
        <f t="shared" si="30"/>
        <v>-5.4229931657836632</v>
      </c>
      <c r="K295">
        <f t="shared" si="31"/>
        <v>-0.25094431473407353</v>
      </c>
      <c r="M295">
        <f t="shared" si="32"/>
        <v>-0.45488809056898416</v>
      </c>
      <c r="N295" s="13">
        <f t="shared" si="33"/>
        <v>8.8327448905771947E-6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29"/>
        <v>5.0627532318910866</v>
      </c>
      <c r="H296" s="10">
        <f t="shared" si="34"/>
        <v>-0.44653160254209689</v>
      </c>
      <c r="I296">
        <f t="shared" si="30"/>
        <v>-5.3583792305051627</v>
      </c>
      <c r="K296">
        <f t="shared" si="31"/>
        <v>-0.24792554993153981</v>
      </c>
      <c r="M296">
        <f t="shared" si="32"/>
        <v>-0.44970943185551498</v>
      </c>
      <c r="N296" s="13">
        <f t="shared" si="33"/>
        <v>1.009859914521929E-5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29"/>
        <v>5.0737256797653245</v>
      </c>
      <c r="H297" s="10">
        <f t="shared" si="34"/>
        <v>-0.44120648997270112</v>
      </c>
      <c r="I297">
        <f t="shared" si="30"/>
        <v>-5.2944778796724137</v>
      </c>
      <c r="K297">
        <f t="shared" si="31"/>
        <v>-0.24494314137801457</v>
      </c>
      <c r="M297">
        <f t="shared" si="32"/>
        <v>-0.4445893733621889</v>
      </c>
      <c r="N297" s="13">
        <f t="shared" si="33"/>
        <v>1.1443900026872321E-5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29"/>
        <v>5.0846981276395669</v>
      </c>
      <c r="H298" s="10">
        <f t="shared" si="34"/>
        <v>-0.43594015767699484</v>
      </c>
      <c r="I298">
        <f t="shared" si="30"/>
        <v>-5.2312818921239383</v>
      </c>
      <c r="K298">
        <f t="shared" si="31"/>
        <v>-0.24199665079640834</v>
      </c>
      <c r="M298">
        <f t="shared" si="32"/>
        <v>-0.4395272654409218</v>
      </c>
      <c r="N298" s="13">
        <f t="shared" si="33"/>
        <v>1.2867342110025043E-5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29"/>
        <v>5.0956705755137994</v>
      </c>
      <c r="H299" s="10">
        <f t="shared" si="34"/>
        <v>-0.4307320095986848</v>
      </c>
      <c r="I299">
        <f t="shared" si="30"/>
        <v>-5.1687841151842173</v>
      </c>
      <c r="K299">
        <f t="shared" si="31"/>
        <v>-0.23908564517905234</v>
      </c>
      <c r="M299">
        <f t="shared" si="32"/>
        <v>-0.43452246516048487</v>
      </c>
      <c r="N299" s="13">
        <f t="shared" si="33"/>
        <v>1.4367553365981136E-5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29"/>
        <v>5.1066430233880382</v>
      </c>
      <c r="H300" s="10">
        <f t="shared" si="34"/>
        <v>-0.42558145533589398</v>
      </c>
      <c r="I300">
        <f t="shared" si="30"/>
        <v>-5.1069774640307273</v>
      </c>
      <c r="K300">
        <f t="shared" si="31"/>
        <v>-0.23620969672575587</v>
      </c>
      <c r="M300">
        <f t="shared" si="32"/>
        <v>-0.4295743362544176</v>
      </c>
      <c r="N300" s="13">
        <f t="shared" si="33"/>
        <v>1.5943098029510046E-5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29"/>
        <v>5.1176154712622814</v>
      </c>
      <c r="H301" s="10">
        <f t="shared" si="34"/>
        <v>-0.42048791008877684</v>
      </c>
      <c r="I301">
        <f t="shared" si="30"/>
        <v>-5.0458549210653221</v>
      </c>
      <c r="K301">
        <f t="shared" si="31"/>
        <v>-0.23336838278253233</v>
      </c>
      <c r="M301">
        <f t="shared" si="32"/>
        <v>-0.42468224906872981</v>
      </c>
      <c r="N301" s="13">
        <f t="shared" si="33"/>
        <v>1.7592479478752936E-5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29"/>
        <v>5.1285879191365193</v>
      </c>
      <c r="H302" s="10">
        <f t="shared" si="34"/>
        <v>-0.41545079460742806</v>
      </c>
      <c r="I302">
        <f t="shared" si="30"/>
        <v>-4.9854095352891363</v>
      </c>
      <c r="K302">
        <f t="shared" si="31"/>
        <v>-0.23056128578094981</v>
      </c>
      <c r="M302">
        <f t="shared" si="32"/>
        <v>-0.41984558050935322</v>
      </c>
      <c r="N302" s="13">
        <f t="shared" si="33"/>
        <v>1.9314143123760122E-5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29"/>
        <v>5.1395603670107581</v>
      </c>
      <c r="H303" s="10">
        <f t="shared" si="34"/>
        <v>-0.41046953514011975</v>
      </c>
      <c r="I303">
        <f t="shared" si="30"/>
        <v>-4.9256344216814369</v>
      </c>
      <c r="K303">
        <f t="shared" si="31"/>
        <v>-0.22778799317811688</v>
      </c>
      <c r="M303">
        <f t="shared" si="32"/>
        <v>-0.41506371398939557</v>
      </c>
      <c r="N303" s="13">
        <f t="shared" si="33"/>
        <v>2.1106479299133305E-5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29"/>
        <v>5.1505328148849907</v>
      </c>
      <c r="H304" s="10">
        <f t="shared" si="34"/>
        <v>-0.40554356338191427</v>
      </c>
      <c r="I304">
        <f t="shared" si="30"/>
        <v>-4.8665227605829715</v>
      </c>
      <c r="K304">
        <f t="shared" si="31"/>
        <v>-0.22504809739731724</v>
      </c>
      <c r="M304">
        <f t="shared" si="32"/>
        <v>-0.41033603937625518</v>
      </c>
      <c r="N304" s="13">
        <f t="shared" si="33"/>
        <v>2.2967826156333854E-5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29"/>
        <v>5.161505262759233</v>
      </c>
      <c r="H305" s="10">
        <f t="shared" si="34"/>
        <v>-0.40067231642360851</v>
      </c>
      <c r="I305">
        <f t="shared" si="30"/>
        <v>-4.8080677970833019</v>
      </c>
      <c r="K305">
        <f t="shared" si="31"/>
        <v>-0.22234119576926065</v>
      </c>
      <c r="M305">
        <f t="shared" si="32"/>
        <v>-0.40566195293856788</v>
      </c>
      <c r="N305" s="13">
        <f t="shared" si="33"/>
        <v>2.4896472551415912E-5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29"/>
        <v>5.1724777106334718</v>
      </c>
      <c r="H306" s="10">
        <f t="shared" si="34"/>
        <v>-0.39585523670109218</v>
      </c>
      <c r="I306">
        <f t="shared" si="30"/>
        <v>-4.7502628404131064</v>
      </c>
      <c r="K306">
        <f t="shared" si="31"/>
        <v>-0.21966689047398638</v>
      </c>
      <c r="M306">
        <f t="shared" si="32"/>
        <v>-0.40104085729309125</v>
      </c>
      <c r="N306" s="13">
        <f t="shared" si="33"/>
        <v>2.689066092416471E-5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29"/>
        <v>5.1834501585077088</v>
      </c>
      <c r="H307" s="10">
        <f t="shared" si="34"/>
        <v>-0.39109177194503519</v>
      </c>
      <c r="I307">
        <f t="shared" si="30"/>
        <v>-4.6931012633404219</v>
      </c>
      <c r="K307">
        <f t="shared" si="31"/>
        <v>-0.21702478848336784</v>
      </c>
      <c r="M307">
        <f t="shared" si="32"/>
        <v>-0.3964721613514533</v>
      </c>
      <c r="N307" s="13">
        <f t="shared" si="33"/>
        <v>2.8948590164696187E-5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29"/>
        <v>5.1944226063819414</v>
      </c>
      <c r="H308" s="10">
        <f t="shared" si="34"/>
        <v>-0.38638137513100712</v>
      </c>
      <c r="I308">
        <f t="shared" si="30"/>
        <v>-4.636576501572085</v>
      </c>
      <c r="K308">
        <f t="shared" si="31"/>
        <v>-0.21441450150425742</v>
      </c>
      <c r="M308">
        <f t="shared" si="32"/>
        <v>-0.39195528026688026</v>
      </c>
      <c r="N308" s="13">
        <f t="shared" si="33"/>
        <v>3.1068418463712922E-5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29"/>
        <v>5.2053950542561847</v>
      </c>
      <c r="H309" s="10">
        <f t="shared" si="34"/>
        <v>-0.38172350442996539</v>
      </c>
      <c r="I309">
        <f t="shared" si="30"/>
        <v>-4.5806820531595847</v>
      </c>
      <c r="K309">
        <f t="shared" si="31"/>
        <v>-0.21183564592224038</v>
      </c>
      <c r="M309">
        <f t="shared" si="32"/>
        <v>-0.38748963538086578</v>
      </c>
      <c r="N309" s="13">
        <f t="shared" si="33"/>
        <v>3.3248266142931489E-5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29"/>
        <v>5.2163675021304226</v>
      </c>
      <c r="H310" s="10">
        <f t="shared" si="34"/>
        <v>-0.37711762315918446</v>
      </c>
      <c r="I310">
        <f t="shared" si="30"/>
        <v>-4.5254114779102137</v>
      </c>
      <c r="K310">
        <f t="shared" si="31"/>
        <v>-0.20928784274602097</v>
      </c>
      <c r="M310">
        <f t="shared" si="32"/>
        <v>-0.38307465416985736</v>
      </c>
      <c r="N310" s="13">
        <f t="shared" si="33"/>
        <v>3.5486218462118694E-5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29"/>
        <v>5.2273399500046596</v>
      </c>
      <c r="H311" s="10">
        <f t="shared" si="34"/>
        <v>-0.37256319973355312</v>
      </c>
      <c r="I311">
        <f t="shared" si="30"/>
        <v>-4.470758396802637</v>
      </c>
      <c r="K311">
        <f t="shared" si="31"/>
        <v>-0.2067707175523979</v>
      </c>
      <c r="M311">
        <f t="shared" si="32"/>
        <v>-0.37870977019191354</v>
      </c>
      <c r="N311" s="13">
        <f t="shared" si="33"/>
        <v>3.7780328399589058E-5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29"/>
        <v>5.2383123978788921</v>
      </c>
      <c r="H312" s="10">
        <f t="shared" si="34"/>
        <v>-0.36805970761732282</v>
      </c>
      <c r="I312">
        <f t="shared" si="30"/>
        <v>-4.4167164914078736</v>
      </c>
      <c r="K312">
        <f t="shared" si="31"/>
        <v>-0.20428390043186531</v>
      </c>
      <c r="M312">
        <f t="shared" si="32"/>
        <v>-0.37439442303341752</v>
      </c>
      <c r="N312" s="13">
        <f t="shared" si="33"/>
        <v>4.0128619402907911E-5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29"/>
        <v>5.2492848457531363</v>
      </c>
      <c r="H313" s="10">
        <f t="shared" si="34"/>
        <v>-0.36360662527625487</v>
      </c>
      <c r="I313">
        <f t="shared" si="30"/>
        <v>-4.3632795033150584</v>
      </c>
      <c r="K313">
        <f t="shared" si="31"/>
        <v>-0.20182702593480567</v>
      </c>
      <c r="M313">
        <f t="shared" si="32"/>
        <v>-0.37012805825582162</v>
      </c>
      <c r="N313" s="13">
        <f t="shared" si="33"/>
        <v>4.2529088106980918E-5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29"/>
        <v>5.2602572936273742</v>
      </c>
      <c r="H314" s="10">
        <f t="shared" si="34"/>
        <v>-0.35920343613022498</v>
      </c>
      <c r="I314">
        <f t="shared" si="30"/>
        <v>-4.3104412335626998</v>
      </c>
      <c r="K314">
        <f t="shared" si="31"/>
        <v>-0.19939973301829955</v>
      </c>
      <c r="M314">
        <f t="shared" si="32"/>
        <v>-0.36591012734248807</v>
      </c>
      <c r="N314" s="13">
        <f t="shared" si="33"/>
        <v>4.4979707016646859E-5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29"/>
        <v>5.2712297415016121</v>
      </c>
      <c r="H315" s="10">
        <f t="shared" si="34"/>
        <v>-0.35484962850621887</v>
      </c>
      <c r="I315">
        <f t="shared" si="30"/>
        <v>-4.2581955420746267</v>
      </c>
      <c r="K315">
        <f t="shared" si="31"/>
        <v>-0.19700166499350646</v>
      </c>
      <c r="M315">
        <f t="shared" si="32"/>
        <v>-0.36174008764557108</v>
      </c>
      <c r="N315" s="13">
        <f t="shared" si="33"/>
        <v>4.7478427151082424E-5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29"/>
        <v>5.2822021893758446</v>
      </c>
      <c r="H316" s="10">
        <f t="shared" si="34"/>
        <v>-0.35054469559179174</v>
      </c>
      <c r="I316">
        <f t="shared" si="30"/>
        <v>-4.2065363471015011</v>
      </c>
      <c r="K316">
        <f t="shared" si="31"/>
        <v>-0.194632469473657</v>
      </c>
      <c r="M316">
        <f t="shared" si="32"/>
        <v>-0.35761740233303935</v>
      </c>
      <c r="N316" s="13">
        <f t="shared" si="33"/>
        <v>5.0023180647689291E-5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29"/>
        <v>5.2931746372500879</v>
      </c>
      <c r="H317" s="10">
        <f t="shared" si="34"/>
        <v>-0.34628813538894193</v>
      </c>
      <c r="I317">
        <f t="shared" si="30"/>
        <v>-4.155457624667303</v>
      </c>
      <c r="K317">
        <f t="shared" si="31"/>
        <v>-0.19229179832261589</v>
      </c>
      <c r="M317">
        <f t="shared" si="32"/>
        <v>-0.35354154033578783</v>
      </c>
      <c r="N317" s="13">
        <f t="shared" si="33"/>
        <v>5.261188332292855E-5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29"/>
        <v>5.3041470851243258</v>
      </c>
      <c r="H318" s="10">
        <f t="shared" si="34"/>
        <v>-0.34207945066845241</v>
      </c>
      <c r="I318">
        <f t="shared" si="30"/>
        <v>-4.1049534080214292</v>
      </c>
      <c r="K318">
        <f t="shared" si="31"/>
        <v>-0.18997930760404486</v>
      </c>
      <c r="M318">
        <f t="shared" si="32"/>
        <v>-0.34951197629491537</v>
      </c>
      <c r="N318" s="13">
        <f t="shared" si="33"/>
        <v>5.5242437188028622E-5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29"/>
        <v>5.3151195329985645</v>
      </c>
      <c r="H319" s="10">
        <f t="shared" si="34"/>
        <v>-0.33791814892463279</v>
      </c>
      <c r="I319">
        <f t="shared" si="30"/>
        <v>-4.0550177870955935</v>
      </c>
      <c r="K319">
        <f t="shared" si="31"/>
        <v>-0.18769465753112077</v>
      </c>
      <c r="M319">
        <f t="shared" si="32"/>
        <v>-0.34552819050911193</v>
      </c>
      <c r="N319" s="13">
        <f t="shared" si="33"/>
        <v>5.7912732917501833E-5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29"/>
        <v>5.3260919808727953</v>
      </c>
      <c r="H320" s="10">
        <f t="shared" si="34"/>
        <v>-0.33380374233053289</v>
      </c>
      <c r="I320">
        <f t="shared" si="30"/>
        <v>-4.0056449079663947</v>
      </c>
      <c r="K320">
        <f t="shared" si="31"/>
        <v>-0.18543751241684284</v>
      </c>
      <c r="M320">
        <f t="shared" si="32"/>
        <v>-0.34158966888223852</v>
      </c>
      <c r="N320" s="13">
        <f t="shared" si="33"/>
        <v>6.0620652268554631E-5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29"/>
        <v>5.3370644287470386</v>
      </c>
      <c r="H321" s="10">
        <f t="shared" si="34"/>
        <v>-0.32973574769357378</v>
      </c>
      <c r="I321">
        <f t="shared" si="30"/>
        <v>-3.9568289723228851</v>
      </c>
      <c r="K321">
        <f t="shared" si="31"/>
        <v>-0.183207540624893</v>
      </c>
      <c r="M321">
        <f t="shared" si="32"/>
        <v>-0.33769590287105566</v>
      </c>
      <c r="N321" s="13">
        <f t="shared" si="33"/>
        <v>6.3364070449591688E-5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29"/>
        <v>5.3480368766212782</v>
      </c>
      <c r="H322" s="10">
        <f t="shared" si="34"/>
        <v>-0.32571368641165332</v>
      </c>
      <c r="I322">
        <f t="shared" si="30"/>
        <v>-3.9085642369398399</v>
      </c>
      <c r="K322">
        <f t="shared" si="31"/>
        <v>-0.18100441452107832</v>
      </c>
      <c r="M322">
        <f t="shared" si="32"/>
        <v>-0.33384638943317496</v>
      </c>
      <c r="N322" s="13">
        <f t="shared" si="33"/>
        <v>6.6140858436267153E-5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29"/>
        <v>5.3590093244955153</v>
      </c>
      <c r="H323" s="10">
        <f t="shared" si="34"/>
        <v>-0.32173708442965065</v>
      </c>
      <c r="I323">
        <f t="shared" si="30"/>
        <v>-3.8608450131558079</v>
      </c>
      <c r="K323">
        <f t="shared" si="31"/>
        <v>-0.17882781042530876</v>
      </c>
      <c r="M323">
        <f t="shared" si="32"/>
        <v>-0.33004063097517061</v>
      </c>
      <c r="N323" s="13">
        <f t="shared" si="33"/>
        <v>6.8948885233616422E-5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29"/>
        <v>5.3699817723697478</v>
      </c>
      <c r="H324" s="10">
        <f t="shared" si="34"/>
        <v>-0.31780547219640365</v>
      </c>
      <c r="I324">
        <f t="shared" si="30"/>
        <v>-3.8136656663568438</v>
      </c>
      <c r="K324">
        <f t="shared" si="31"/>
        <v>-0.17667740856414102</v>
      </c>
      <c r="M324">
        <f t="shared" si="32"/>
        <v>-0.32627813530092614</v>
      </c>
      <c r="N324" s="13">
        <f t="shared" si="33"/>
        <v>7.1786020082736736E-5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29"/>
        <v>5.3809542202439911</v>
      </c>
      <c r="H325" s="10">
        <f t="shared" si="34"/>
        <v>-0.31391838462210403</v>
      </c>
      <c r="I325">
        <f t="shared" si="30"/>
        <v>-3.7670206154652481</v>
      </c>
      <c r="K325">
        <f t="shared" si="31"/>
        <v>-0.17455289302386257</v>
      </c>
      <c r="M325">
        <f t="shared" si="32"/>
        <v>-0.32255841556018888</v>
      </c>
      <c r="N325" s="13">
        <f t="shared" si="33"/>
        <v>7.4650134611063424E-5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29"/>
        <v>5.391926668118229</v>
      </c>
      <c r="H326" s="10">
        <f t="shared" si="34"/>
        <v>-0.31007536103616018</v>
      </c>
      <c r="I326">
        <f t="shared" si="30"/>
        <v>-3.7209043324339222</v>
      </c>
      <c r="K326">
        <f t="shared" si="31"/>
        <v>-0.17245395170413094</v>
      </c>
      <c r="M326">
        <f t="shared" si="32"/>
        <v>-0.31888099019737837</v>
      </c>
      <c r="N326" s="13">
        <f t="shared" si="33"/>
        <v>7.7539104924896114E-5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29"/>
        <v>5.402899115992466</v>
      </c>
      <c r="H327" s="10">
        <f t="shared" si="34"/>
        <v>-0.30627594514545925</v>
      </c>
      <c r="I327">
        <f t="shared" si="30"/>
        <v>-3.6753113417455108</v>
      </c>
      <c r="K327">
        <f t="shared" si="31"/>
        <v>-0.17038027627213168</v>
      </c>
      <c r="M327">
        <f t="shared" si="32"/>
        <v>-0.31524538290060383</v>
      </c>
      <c r="N327" s="13">
        <f t="shared" si="33"/>
        <v>8.0450813643413092E-5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29"/>
        <v>5.4138715638667048</v>
      </c>
      <c r="H328" s="10">
        <f t="shared" si="34"/>
        <v>-0.30251968499309168</v>
      </c>
      <c r="I328">
        <f t="shared" si="30"/>
        <v>-3.6302362199171001</v>
      </c>
      <c r="K328">
        <f t="shared" si="31"/>
        <v>-0.16833156211728209</v>
      </c>
      <c r="M328">
        <f t="shared" si="32"/>
        <v>-0.31165112255095384</v>
      </c>
      <c r="N328" s="13">
        <f t="shared" si="33"/>
        <v>8.3383151873135742E-5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29"/>
        <v>5.4248440117409427</v>
      </c>
      <c r="H329" s="10">
        <f t="shared" si="34"/>
        <v>-0.29880613291750019</v>
      </c>
      <c r="I329">
        <f t="shared" si="30"/>
        <v>-3.585673595010002</v>
      </c>
      <c r="K329">
        <f t="shared" si="31"/>
        <v>-0.16630750830645891</v>
      </c>
      <c r="M329">
        <f t="shared" si="32"/>
        <v>-0.30809774317204047</v>
      </c>
      <c r="N329" s="13">
        <f t="shared" si="33"/>
        <v>8.6334021122278152E-5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29"/>
        <v>5.4358164596151806</v>
      </c>
      <c r="H330" s="10">
        <f t="shared" si="34"/>
        <v>-0.29513484551205804</v>
      </c>
      <c r="I330">
        <f t="shared" si="30"/>
        <v>-3.5416181461446965</v>
      </c>
      <c r="K330">
        <f t="shared" si="31"/>
        <v>-0.16430781753974683</v>
      </c>
      <c r="M330">
        <f t="shared" si="32"/>
        <v>-0.30458478387980575</v>
      </c>
      <c r="N330" s="13">
        <f t="shared" si="33"/>
        <v>8.9301335154230301E-5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29"/>
        <v>5.4467889074894185</v>
      </c>
      <c r="H331" s="10">
        <f t="shared" si="34"/>
        <v>-0.29150538358507833</v>
      </c>
      <c r="I331">
        <f t="shared" si="30"/>
        <v>-3.4980646030209401</v>
      </c>
      <c r="K331">
        <f t="shared" si="31"/>
        <v>-0.16233219610670391</v>
      </c>
      <c r="M331">
        <f t="shared" si="32"/>
        <v>-0.30111178883260503</v>
      </c>
      <c r="N331" s="13">
        <f t="shared" si="33"/>
        <v>9.2283021779708635E-5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29"/>
        <v>5.4577613553636555</v>
      </c>
      <c r="H332" s="10">
        <f t="shared" si="34"/>
        <v>-0.28791731212024696</v>
      </c>
      <c r="I332">
        <f t="shared" si="30"/>
        <v>-3.4550077454429635</v>
      </c>
      <c r="K332">
        <f t="shared" si="31"/>
        <v>-0.16038035384314148</v>
      </c>
      <c r="M332">
        <f t="shared" si="32"/>
        <v>-0.29767830718157307</v>
      </c>
      <c r="N332" s="13">
        <f t="shared" si="33"/>
        <v>9.5277024587232616E-5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29"/>
        <v>5.4687338032378943</v>
      </c>
      <c r="H333" s="10">
        <f t="shared" si="34"/>
        <v>-0.28437020023747889</v>
      </c>
      <c r="I333">
        <f t="shared" si="30"/>
        <v>-3.4124424028497469</v>
      </c>
      <c r="K333">
        <f t="shared" si="31"/>
        <v>-0.15845200408840757</v>
      </c>
      <c r="M333">
        <f t="shared" si="32"/>
        <v>-0.294283893021275</v>
      </c>
      <c r="N333" s="13">
        <f t="shared" si="33"/>
        <v>9.8281304611491131E-5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29"/>
        <v>5.4797062511121313</v>
      </c>
      <c r="H334" s="10">
        <f t="shared" si="34"/>
        <v>-0.28086362115419411</v>
      </c>
      <c r="I334">
        <f t="shared" si="30"/>
        <v>-3.3703634538503291</v>
      </c>
      <c r="K334">
        <f t="shared" si="31"/>
        <v>-0.15654686364317497</v>
      </c>
      <c r="M334">
        <f t="shared" si="32"/>
        <v>-0.29092810534065533</v>
      </c>
      <c r="N334" s="13">
        <f t="shared" si="33"/>
        <v>1.0129384193952796E-4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29"/>
        <v>5.490678698986371</v>
      </c>
      <c r="H335" s="10">
        <f t="shared" si="34"/>
        <v>-0.27739715214700883</v>
      </c>
      <c r="I335">
        <f t="shared" si="30"/>
        <v>-3.3287658257641057</v>
      </c>
      <c r="K335">
        <f t="shared" si="31"/>
        <v>-0.15466465272772287</v>
      </c>
      <c r="M335">
        <f t="shared" si="32"/>
        <v>-0.28761050797428306</v>
      </c>
      <c r="N335" s="13">
        <f t="shared" si="33"/>
        <v>1.0431263725451645E-4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29"/>
        <v>5.501651146860608</v>
      </c>
      <c r="H336" s="10">
        <f t="shared" si="34"/>
        <v>-0.27397037451384065</v>
      </c>
      <c r="I336">
        <f t="shared" si="30"/>
        <v>-3.2876444941660878</v>
      </c>
      <c r="K336">
        <f t="shared" si="31"/>
        <v>-0.15280509494071409</v>
      </c>
      <c r="M336">
        <f t="shared" si="32"/>
        <v>-0.28433066955390907</v>
      </c>
      <c r="N336" s="13">
        <f t="shared" si="33"/>
        <v>1.0733571331726615E-4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29"/>
        <v>5.512623594734845</v>
      </c>
      <c r="H337" s="10">
        <f t="shared" si="34"/>
        <v>-0.27058287353642102</v>
      </c>
      <c r="I337">
        <f t="shared" si="30"/>
        <v>-3.246994482437052</v>
      </c>
      <c r="K337">
        <f t="shared" si="31"/>
        <v>-0.1509679172184539</v>
      </c>
      <c r="M337">
        <f t="shared" si="32"/>
        <v>-0.28108816346032611</v>
      </c>
      <c r="N337" s="13">
        <f t="shared" si="33"/>
        <v>1.1036111638530186E-4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29"/>
        <v>5.5235960426090838</v>
      </c>
      <c r="H338" s="10">
        <f t="shared" si="34"/>
        <v>-0.26723423844321581</v>
      </c>
      <c r="I338">
        <f t="shared" si="30"/>
        <v>-3.2068108613185897</v>
      </c>
      <c r="K338">
        <f t="shared" si="31"/>
        <v>-0.14915284979463367</v>
      </c>
      <c r="M338">
        <f t="shared" si="32"/>
        <v>-0.27788256777555154</v>
      </c>
      <c r="N338" s="13">
        <f t="shared" si="33"/>
        <v>1.1338691756988142E-4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29"/>
        <v>5.5345684904833217</v>
      </c>
      <c r="H339" s="10">
        <f t="shared" si="34"/>
        <v>-0.26392406237274418</v>
      </c>
      <c r="I339">
        <f t="shared" si="30"/>
        <v>-3.1670887484729304</v>
      </c>
      <c r="K339">
        <f t="shared" si="31"/>
        <v>-0.14735962616055034</v>
      </c>
      <c r="M339">
        <f t="shared" si="32"/>
        <v>-0.27471346523532808</v>
      </c>
      <c r="N339" s="13">
        <f t="shared" si="33"/>
        <v>1.1641121413113358E-4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6">$E$11*(D340/$E$12+1)</f>
        <v>5.5455409383575587</v>
      </c>
      <c r="H340" s="10">
        <f t="shared" si="34"/>
        <v>-0.26065194233729888</v>
      </c>
      <c r="I340">
        <f t="shared" ref="I340:I403" si="37">H340*$E$6</f>
        <v>-3.1278233080475868</v>
      </c>
      <c r="K340">
        <f t="shared" ref="K340:K403" si="38">$L$9*$L$4*EXP(-$L$6*(G340/$L$10-1))+6*$L$4*EXP(-$L$6*(SQRT(2)*G340/$L$10-1))-SQRT($L$9*$L$5^2*EXP(-2*$L$7*(G340/$L$10-1))+6*$L$5^2*EXP(-2*$L$7*(SQRT(2)*G340/$L$10-1)))</f>
        <v>-0.14558798302579598</v>
      </c>
      <c r="M340">
        <f t="shared" ref="M340:M403" si="39">$L$9*$O$6*EXP(-$O$4*(G340/$L$10-1))+6*$O$6*EXP(-$O$4*(SQRT(2)*G340/$L$10-1))-SQRT($L$9*$O$7^2*EXP(-2*$O$5*(G340/$L$10-1))+6*$O$7^2*EXP(-2*$O$5*(SQRT(2)*G340/$L$10-1)))</f>
        <v>-0.27158044318194835</v>
      </c>
      <c r="N340" s="13">
        <f t="shared" ref="N340:N403" si="40">(M340-H340)^2*O340</f>
        <v>1.1943213071150417E-4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6"/>
        <v>5.5565133862317975</v>
      </c>
      <c r="H341" s="10">
        <f t="shared" ref="H341:H404" si="41">-(-$B$4)*(1+D341+$E$5*D341^3)*EXP(-D341)</f>
        <v>-0.25741747918705621</v>
      </c>
      <c r="I341">
        <f t="shared" si="37"/>
        <v>-3.0890097502446743</v>
      </c>
      <c r="K341">
        <f t="shared" si="38"/>
        <v>-0.143837660279414</v>
      </c>
      <c r="M341">
        <f t="shared" si="39"/>
        <v>-0.26848309351740712</v>
      </c>
      <c r="N341" s="13">
        <f t="shared" si="40"/>
        <v>1.2244782050806752E-4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6"/>
        <v>5.5674858341060354</v>
      </c>
      <c r="H342" s="10">
        <f t="shared" si="41"/>
        <v>-0.25422027757457943</v>
      </c>
      <c r="I342">
        <f t="shared" si="37"/>
        <v>-3.0506433308949532</v>
      </c>
      <c r="K342">
        <f t="shared" si="38"/>
        <v>-0.14210840095151756</v>
      </c>
      <c r="M342">
        <f t="shared" si="39"/>
        <v>-0.26542101265688789</v>
      </c>
      <c r="N342" s="13">
        <f t="shared" si="40"/>
        <v>1.254564663840554E-4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6"/>
        <v>5.5784582819802733</v>
      </c>
      <c r="H343" s="10">
        <f t="shared" si="41"/>
        <v>-0.2510599459197041</v>
      </c>
      <c r="I343">
        <f t="shared" si="37"/>
        <v>-3.0127193510364494</v>
      </c>
      <c r="K343">
        <f t="shared" si="38"/>
        <v>-0.14039995117536347</v>
      </c>
      <c r="M343">
        <f t="shared" si="39"/>
        <v>-0.26239380148258284</v>
      </c>
      <c r="N343" s="13">
        <f t="shared" si="40"/>
        <v>1.2845628192019752E-4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6"/>
        <v>5.5894307298545112</v>
      </c>
      <c r="H344" s="10">
        <f t="shared" si="41"/>
        <v>-0.24793609637480757</v>
      </c>
      <c r="I344">
        <f t="shared" si="37"/>
        <v>-2.9752331564976906</v>
      </c>
      <c r="K344">
        <f t="shared" si="38"/>
        <v>-0.13871206014987678</v>
      </c>
      <c r="M344">
        <f t="shared" si="39"/>
        <v>-0.25940106529784884</v>
      </c>
      <c r="N344" s="13">
        <f t="shared" si="40"/>
        <v>1.314455124063022E-4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6"/>
        <v>5.60040317772875</v>
      </c>
      <c r="H345" s="10">
        <f t="shared" si="41"/>
        <v>-0.24484834479045264</v>
      </c>
      <c r="I345">
        <f t="shared" si="37"/>
        <v>-2.9381801374854319</v>
      </c>
      <c r="K345">
        <f t="shared" si="38"/>
        <v>-0.13704448010262385</v>
      </c>
      <c r="M345">
        <f t="shared" si="39"/>
        <v>-0.25644241378170884</v>
      </c>
      <c r="N345" s="13">
        <f t="shared" si="40"/>
        <v>1.3442243577400857E-4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6"/>
        <v>5.611375625602987</v>
      </c>
      <c r="H346" s="10">
        <f t="shared" si="41"/>
        <v>-0.24179631068140597</v>
      </c>
      <c r="I346">
        <f t="shared" si="37"/>
        <v>-2.9015557281768718</v>
      </c>
      <c r="K346">
        <f t="shared" si="38"/>
        <v>-0.13539696625322509</v>
      </c>
      <c r="M346">
        <f t="shared" si="39"/>
        <v>-0.25351746094369226</v>
      </c>
      <c r="N346" s="13">
        <f t="shared" si="40"/>
        <v>1.3738536347109395E-4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6"/>
        <v>5.6223480734772249</v>
      </c>
      <c r="H347" s="10">
        <f t="shared" si="41"/>
        <v>-0.23877961719302274</v>
      </c>
      <c r="I347">
        <f t="shared" si="37"/>
        <v>-2.8653554063162727</v>
      </c>
      <c r="K347">
        <f t="shared" si="38"/>
        <v>-0.13376927677720438</v>
      </c>
      <c r="M347">
        <f t="shared" si="39"/>
        <v>-0.25062582507902126</v>
      </c>
      <c r="N347" s="13">
        <f t="shared" si="40"/>
        <v>1.4033264127829358E-4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6"/>
        <v>5.6333205213514637</v>
      </c>
      <c r="H348" s="10">
        <f t="shared" si="41"/>
        <v>-0.23579789106799642</v>
      </c>
      <c r="I348">
        <f t="shared" si="37"/>
        <v>-2.8295746928159571</v>
      </c>
      <c r="K348">
        <f t="shared" si="38"/>
        <v>-0.13216117277027234</v>
      </c>
      <c r="M348">
        <f t="shared" si="39"/>
        <v>-0.24776712872414694</v>
      </c>
      <c r="N348" s="13">
        <f t="shared" si="40"/>
        <v>1.4326265006941151E-4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6"/>
        <v>5.6442929692257007</v>
      </c>
      <c r="H349" s="10">
        <f t="shared" si="41"/>
        <v>-0.23285076261346635</v>
      </c>
      <c r="I349">
        <f t="shared" si="37"/>
        <v>-2.7942091513615961</v>
      </c>
      <c r="K349">
        <f t="shared" si="38"/>
        <v>-0.13057241821303467</v>
      </c>
      <c r="M349">
        <f t="shared" si="39"/>
        <v>-0.24494099861263136</v>
      </c>
      <c r="N349" s="13">
        <f t="shared" si="40"/>
        <v>1.4617380651550543E-4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6"/>
        <v>5.6552654170999377</v>
      </c>
      <c r="H350" s="10">
        <f t="shared" si="41"/>
        <v>-0.22993786566848157</v>
      </c>
      <c r="I350">
        <f t="shared" si="37"/>
        <v>-2.7592543880217786</v>
      </c>
      <c r="K350">
        <f t="shared" si="38"/>
        <v>-0.12900277993612291</v>
      </c>
      <c r="M350">
        <f t="shared" si="39"/>
        <v>-0.24214706563138153</v>
      </c>
      <c r="N350" s="13">
        <f t="shared" si="40"/>
        <v>1.4906456373407634E-4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6"/>
        <v>5.6662378649741774</v>
      </c>
      <c r="H351" s="10">
        <f t="shared" si="41"/>
        <v>-0.22705883757181305</v>
      </c>
      <c r="I351">
        <f t="shared" si="37"/>
        <v>-2.7247060508617569</v>
      </c>
      <c r="K351">
        <f t="shared" si="38"/>
        <v>-0.12745202758574384</v>
      </c>
      <c r="M351">
        <f t="shared" si="39"/>
        <v>-0.23938496477723437</v>
      </c>
      <c r="N351" s="13">
        <f t="shared" si="40"/>
        <v>1.5193341188422739E-4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6"/>
        <v>5.6772103128484144</v>
      </c>
      <c r="H352" s="10">
        <f t="shared" si="41"/>
        <v>-0.22421331913011389</v>
      </c>
      <c r="I352">
        <f t="shared" si="37"/>
        <v>-2.6905598295613666</v>
      </c>
      <c r="K352">
        <f t="shared" si="38"/>
        <v>-0.12591993358964199</v>
      </c>
      <c r="M352">
        <f t="shared" si="39"/>
        <v>-0.23665433511389808</v>
      </c>
      <c r="N352" s="13">
        <f t="shared" si="40"/>
        <v>1.5477887870877377E-4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6"/>
        <v>5.6881827607226514</v>
      </c>
      <c r="H353" s="10">
        <f t="shared" si="41"/>
        <v>-0.22140095458641776</v>
      </c>
      <c r="I353">
        <f t="shared" si="37"/>
        <v>-2.6568114550370132</v>
      </c>
      <c r="K353">
        <f t="shared" si="38"/>
        <v>-0.12440627312346811</v>
      </c>
      <c r="M353">
        <f t="shared" si="39"/>
        <v>-0.23395481972924095</v>
      </c>
      <c r="N353" s="13">
        <f t="shared" si="40"/>
        <v>1.5759953002419125E-4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6"/>
        <v>5.6991552085968902</v>
      </c>
      <c r="H354" s="10">
        <f t="shared" si="41"/>
        <v>-0.21862139158897737</v>
      </c>
      <c r="I354">
        <f t="shared" si="37"/>
        <v>-2.6234566990677282</v>
      </c>
      <c r="K354">
        <f t="shared" si="38"/>
        <v>-0.12291082407755323</v>
      </c>
      <c r="M354">
        <f t="shared" si="39"/>
        <v>-0.23128606569294041</v>
      </c>
      <c r="N354" s="13">
        <f t="shared" si="40"/>
        <v>1.6039397015959222E-4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6"/>
        <v>5.7101276564711281</v>
      </c>
      <c r="H355" s="10">
        <f t="shared" si="41"/>
        <v>-0.21587428116043209</v>
      </c>
      <c r="I355">
        <f t="shared" si="37"/>
        <v>-2.5904913739251851</v>
      </c>
      <c r="K355">
        <f t="shared" si="38"/>
        <v>-0.12143336702408182</v>
      </c>
      <c r="M355">
        <f t="shared" si="39"/>
        <v>-0.22864772401448552</v>
      </c>
      <c r="N355" s="13">
        <f t="shared" si="40"/>
        <v>1.6316084234576877E-4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6"/>
        <v>5.721100104345366</v>
      </c>
      <c r="H356" s="10">
        <f t="shared" si="41"/>
        <v>-0.21315927766730561</v>
      </c>
      <c r="I356">
        <f t="shared" si="37"/>
        <v>-2.5579113320076674</v>
      </c>
      <c r="K356">
        <f t="shared" si="38"/>
        <v>-0.11997368518465842</v>
      </c>
      <c r="M356">
        <f t="shared" si="39"/>
        <v>-0.22603944960153427</v>
      </c>
      <c r="N356" s="13">
        <f t="shared" si="40"/>
        <v>1.6589882905529172E-4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6"/>
        <v>5.732072552219603</v>
      </c>
      <c r="H357" s="10">
        <f t="shared" si="41"/>
        <v>-0.21047603878982488</v>
      </c>
      <c r="I357">
        <f t="shared" si="37"/>
        <v>-2.5257124654778984</v>
      </c>
      <c r="K357">
        <f t="shared" si="38"/>
        <v>-0.11853156439826404</v>
      </c>
      <c r="M357">
        <f t="shared" si="39"/>
        <v>-0.2234609012186273</v>
      </c>
      <c r="N357" s="13">
        <f t="shared" si="40"/>
        <v>1.6860665229492477E-4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6"/>
        <v>5.7430450000938427</v>
      </c>
      <c r="H358" s="10">
        <f t="shared" si="41"/>
        <v>-0.2078242254920592</v>
      </c>
      <c r="I358">
        <f t="shared" si="37"/>
        <v>-2.4938907059047102</v>
      </c>
      <c r="K358">
        <f t="shared" si="38"/>
        <v>-0.11710679308959876</v>
      </c>
      <c r="M358">
        <f t="shared" si="39"/>
        <v>-0.2209117414462575</v>
      </c>
      <c r="N358" s="13">
        <f t="shared" si="40"/>
        <v>1.7128307385139499E-4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6"/>
        <v>5.7540174479680797</v>
      </c>
      <c r="H359" s="10">
        <f t="shared" si="41"/>
        <v>-0.20520350199237331</v>
      </c>
      <c r="I359">
        <f t="shared" si="37"/>
        <v>-2.4624420239084799</v>
      </c>
      <c r="K359">
        <f t="shared" si="38"/>
        <v>-0.11569916223780637</v>
      </c>
      <c r="M359">
        <f t="shared" si="39"/>
        <v>-0.21839163664029784</v>
      </c>
      <c r="N359" s="13">
        <f t="shared" si="40"/>
        <v>1.7392689549178766E-4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6"/>
        <v>5.7649898958423176</v>
      </c>
      <c r="H360" s="10">
        <f t="shared" si="41"/>
        <v>-0.20261353573418925</v>
      </c>
      <c r="I360">
        <f t="shared" si="37"/>
        <v>-2.4313624288102709</v>
      </c>
      <c r="K360">
        <f t="shared" si="38"/>
        <v>-0.11430846534557242</v>
      </c>
      <c r="M360">
        <f t="shared" si="39"/>
        <v>-0.21590025689177894</v>
      </c>
      <c r="N360" s="13">
        <f t="shared" si="40"/>
        <v>1.7653695911954158E-4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6"/>
        <v>5.7759623437165546</v>
      </c>
      <c r="H361" s="10">
        <f t="shared" si="41"/>
        <v>-0.20005399735705576</v>
      </c>
      <c r="I361">
        <f t="shared" si="37"/>
        <v>-2.4006479682846691</v>
      </c>
      <c r="K361">
        <f t="shared" si="38"/>
        <v>-0.11293449840859811</v>
      </c>
      <c r="M361">
        <f t="shared" si="39"/>
        <v>-0.21343727598703008</v>
      </c>
      <c r="N361" s="13">
        <f t="shared" si="40"/>
        <v>1.7911214688752733E-4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6"/>
        <v>5.7869347915907934</v>
      </c>
      <c r="H362" s="10">
        <f t="shared" si="41"/>
        <v>-0.19752456066801652</v>
      </c>
      <c r="I362">
        <f t="shared" si="37"/>
        <v>-2.3702947280161983</v>
      </c>
      <c r="K362">
        <f t="shared" si="38"/>
        <v>-0.11157705988543942</v>
      </c>
      <c r="M362">
        <f t="shared" si="39"/>
        <v>-0.21100237136816771</v>
      </c>
      <c r="N362" s="13">
        <f t="shared" si="40"/>
        <v>1.8165138126911002E-4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6"/>
        <v>5.7979072394650304</v>
      </c>
      <c r="H363" s="10">
        <f t="shared" si="41"/>
        <v>-0.19502490261327732</v>
      </c>
      <c r="I363">
        <f t="shared" si="37"/>
        <v>-2.3402988313593278</v>
      </c>
      <c r="K363">
        <f t="shared" si="38"/>
        <v>-0.11023595066771215</v>
      </c>
      <c r="M363">
        <f t="shared" si="39"/>
        <v>-0.20859522409394501</v>
      </c>
      <c r="N363" s="13">
        <f t="shared" si="40"/>
        <v>1.8415362508867109E-4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6"/>
        <v>5.8088796873392701</v>
      </c>
      <c r="H364" s="10">
        <f t="shared" si="41"/>
        <v>-0.19255470325016372</v>
      </c>
      <c r="I364">
        <f t="shared" si="37"/>
        <v>-2.3106564390019644</v>
      </c>
      <c r="K364">
        <f t="shared" si="38"/>
        <v>-0.10891097405065417</v>
      </c>
      <c r="M364">
        <f t="shared" si="39"/>
        <v>-0.2062155188009489</v>
      </c>
      <c r="N364" s="13">
        <f t="shared" si="40"/>
        <v>1.8661788151257442E-4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6"/>
        <v>5.8198521352135071</v>
      </c>
      <c r="H365" s="10">
        <f t="shared" si="41"/>
        <v>-0.19011364571936912</v>
      </c>
      <c r="I365">
        <f t="shared" si="37"/>
        <v>-2.2813637486324296</v>
      </c>
      <c r="K365">
        <f t="shared" si="38"/>
        <v>-0.10760193570404548</v>
      </c>
      <c r="M365">
        <f t="shared" si="39"/>
        <v>-0.20386294366515681</v>
      </c>
      <c r="N365" s="13">
        <f t="shared" si="40"/>
        <v>1.8904319400204163E-4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6"/>
        <v>5.8308245830877441</v>
      </c>
      <c r="H366" s="10">
        <f t="shared" si="41"/>
        <v>-0.18770141621748487</v>
      </c>
      <c r="I366">
        <f t="shared" si="37"/>
        <v>-2.2524169946098187</v>
      </c>
      <c r="K366">
        <f t="shared" si="38"/>
        <v>-0.1063086436434762</v>
      </c>
      <c r="M366">
        <f t="shared" si="39"/>
        <v>-0.20153719036383891</v>
      </c>
      <c r="N366" s="13">
        <f t="shared" si="40"/>
        <v>1.9142864622891874E-4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6"/>
        <v>5.8417970309619829</v>
      </c>
      <c r="H367" s="10">
        <f t="shared" si="41"/>
        <v>-0.18531770396981193</v>
      </c>
      <c r="I367">
        <f t="shared" si="37"/>
        <v>-2.223812447637743</v>
      </c>
      <c r="K367">
        <f t="shared" si="38"/>
        <v>-0.10503090820196441</v>
      </c>
      <c r="M367">
        <f t="shared" si="39"/>
        <v>-0.19923795403781586</v>
      </c>
      <c r="N367" s="13">
        <f t="shared" si="40"/>
        <v>1.9377336195576343E-4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6"/>
        <v>5.8527694788362208</v>
      </c>
      <c r="H368" s="10">
        <f t="shared" si="41"/>
        <v>-0.18296220120344706</v>
      </c>
      <c r="I368">
        <f t="shared" si="37"/>
        <v>-2.1955464144413646</v>
      </c>
      <c r="K368">
        <f t="shared" si="38"/>
        <v>-0.10376854200191549</v>
      </c>
      <c r="M368">
        <f t="shared" si="39"/>
        <v>-0.19696493325406655</v>
      </c>
      <c r="N368" s="13">
        <f t="shared" si="40"/>
        <v>1.9607650488144654E-4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6"/>
        <v>5.8637419267104578</v>
      </c>
      <c r="H369" s="10">
        <f t="shared" si="41"/>
        <v>-0.18063460312064172</v>
      </c>
      <c r="I369">
        <f t="shared" si="37"/>
        <v>-2.1676152374477007</v>
      </c>
      <c r="K369">
        <f t="shared" si="38"/>
        <v>-0.10252135992742056</v>
      </c>
      <c r="M369">
        <f t="shared" si="39"/>
        <v>-0.19471782996868237</v>
      </c>
      <c r="N369" s="13">
        <f t="shared" si="40"/>
        <v>1.9833727845337275E-4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6"/>
        <v>5.8747143745846966</v>
      </c>
      <c r="H370" s="10">
        <f t="shared" si="41"/>
        <v>-0.17833460787242805</v>
      </c>
      <c r="I370">
        <f t="shared" si="37"/>
        <v>-2.1400152944691366</v>
      </c>
      <c r="K370">
        <f t="shared" si="38"/>
        <v>-0.10128917909688918</v>
      </c>
      <c r="M370">
        <f t="shared" si="39"/>
        <v>-0.19249634949017036</v>
      </c>
      <c r="N370" s="13">
        <f t="shared" si="40"/>
        <v>2.0055492564769451E-4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6"/>
        <v>5.8856868224589345</v>
      </c>
      <c r="H371" s="10">
        <f t="shared" si="41"/>
        <v>-0.17606191653250886</v>
      </c>
      <c r="I371">
        <f t="shared" si="37"/>
        <v>-2.1127429983901065</v>
      </c>
      <c r="K371">
        <f t="shared" si="38"/>
        <v>-0.10007181883601454</v>
      </c>
      <c r="M371">
        <f t="shared" si="39"/>
        <v>-0.19030020044310397</v>
      </c>
      <c r="N371" s="13">
        <f t="shared" si="40"/>
        <v>2.0272872871871178E-4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6"/>
        <v>5.8966592703331724</v>
      </c>
      <c r="H372" s="10">
        <f t="shared" si="41"/>
        <v>-0.17381623307140681</v>
      </c>
      <c r="I372">
        <f t="shared" si="37"/>
        <v>-2.0857947968568817</v>
      </c>
      <c r="K372">
        <f t="shared" si="38"/>
        <v>-9.886910065106401E-2</v>
      </c>
      <c r="M372">
        <f t="shared" si="39"/>
        <v>-0.18812909473211706</v>
      </c>
      <c r="N372" s="13">
        <f t="shared" si="40"/>
        <v>2.0485800891862927E-4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6"/>
        <v>5.9076317182074094</v>
      </c>
      <c r="H373" s="10">
        <f t="shared" si="41"/>
        <v>-0.17159726433087105</v>
      </c>
      <c r="I373">
        <f t="shared" si="37"/>
        <v>-2.0591671719704525</v>
      </c>
      <c r="K373">
        <f t="shared" si="38"/>
        <v>-9.7680848202493203E-2</v>
      </c>
      <c r="M373">
        <f t="shared" si="39"/>
        <v>-0.18598274750624186</v>
      </c>
      <c r="N373" s="13">
        <f t="shared" si="40"/>
        <v>2.0694212618887651E-4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6"/>
        <v>5.9186041660816491</v>
      </c>
      <c r="H374" s="10">
        <f t="shared" si="41"/>
        <v>-0.16940471999853396</v>
      </c>
      <c r="I374">
        <f t="shared" si="37"/>
        <v>-2.0328566399824073</v>
      </c>
      <c r="K374">
        <f t="shared" si="38"/>
        <v>-9.6506887278879835E-2</v>
      </c>
      <c r="M374">
        <f t="shared" si="39"/>
        <v>-0.18386087712358887</v>
      </c>
      <c r="N374" s="13">
        <f t="shared" si="40"/>
        <v>2.089804788242758E-4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6"/>
        <v>5.9295766139558861</v>
      </c>
      <c r="H375" s="10">
        <f t="shared" si="41"/>
        <v>-0.16723831258281791</v>
      </c>
      <c r="I375">
        <f t="shared" si="37"/>
        <v>-2.0068597509938151</v>
      </c>
      <c r="K375">
        <f t="shared" si="38"/>
        <v>-9.534704577117363E-2</v>
      </c>
      <c r="M375">
        <f t="shared" si="39"/>
        <v>-0.18176320511636901</v>
      </c>
      <c r="N375" s="13">
        <f t="shared" si="40"/>
        <v>2.1097250311120859E-4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6"/>
        <v>5.940549061830124</v>
      </c>
      <c r="H376" s="10">
        <f t="shared" si="41"/>
        <v>-0.16509775738808541</v>
      </c>
      <c r="I376">
        <f t="shared" si="37"/>
        <v>-1.9811730886570249</v>
      </c>
      <c r="K376">
        <f t="shared" si="38"/>
        <v>-9.4201153647255398E-2</v>
      </c>
      <c r="M376">
        <f t="shared" si="39"/>
        <v>-0.17968945615624984</v>
      </c>
      <c r="N376" s="13">
        <f t="shared" si="40"/>
        <v>2.129176729408515E-4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6"/>
        <v>5.9515215097043619</v>
      </c>
      <c r="H377" s="10">
        <f t="shared" si="41"/>
        <v>-0.16298277249003157</v>
      </c>
      <c r="I377">
        <f t="shared" si="37"/>
        <v>-1.9557932698803788</v>
      </c>
      <c r="K377">
        <f t="shared" si="38"/>
        <v>-9.3069042926807413E-2</v>
      </c>
      <c r="M377">
        <f t="shared" si="39"/>
        <v>-0.17763935802005459</v>
      </c>
      <c r="N377" s="13">
        <f t="shared" si="40"/>
        <v>2.1481549939888033E-4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6"/>
        <v>5.9624939575785998</v>
      </c>
      <c r="H378" s="10">
        <f t="shared" si="41"/>
        <v>-0.16089307871131237</v>
      </c>
      <c r="I378">
        <f t="shared" si="37"/>
        <v>-1.9307169445357484</v>
      </c>
      <c r="K378">
        <f t="shared" si="38"/>
        <v>-9.1950547656485457E-2</v>
      </c>
      <c r="M378">
        <f t="shared" si="39"/>
        <v>-0.17561264155579084</v>
      </c>
      <c r="N378" s="13">
        <f t="shared" si="40"/>
        <v>2.1666553033255137E-4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6"/>
        <v>5.9734664054528368</v>
      </c>
      <c r="H379" s="10">
        <f t="shared" si="41"/>
        <v>-0.15882839959740838</v>
      </c>
      <c r="I379">
        <f t="shared" si="37"/>
        <v>-1.9059407951689007</v>
      </c>
      <c r="K379">
        <f t="shared" si="38"/>
        <v>-9.0845503885393877E-2</v>
      </c>
      <c r="M379">
        <f t="shared" si="39"/>
        <v>-0.17360904064901728</v>
      </c>
      <c r="N379" s="13">
        <f t="shared" si="40"/>
        <v>2.184673498965061E-4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6"/>
        <v>5.9844388533270765</v>
      </c>
      <c r="H380" s="10">
        <f t="shared" si="41"/>
        <v>-0.15678846139271735</v>
      </c>
      <c r="I380">
        <f t="shared" si="37"/>
        <v>-1.8814615367126082</v>
      </c>
      <c r="K380">
        <f t="shared" si="38"/>
        <v>-8.9753749640855307E-2</v>
      </c>
      <c r="M380">
        <f t="shared" si="39"/>
        <v>-0.17162829218953801</v>
      </c>
      <c r="N380" s="13">
        <f t="shared" si="40"/>
        <v>2.2022057807826701E-4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6"/>
        <v>5.9954113012013135</v>
      </c>
      <c r="H381" s="10">
        <f t="shared" si="41"/>
        <v>-0.15477299301687522</v>
      </c>
      <c r="I381">
        <f t="shared" si="37"/>
        <v>-1.8572759162025028</v>
      </c>
      <c r="K381">
        <f t="shared" si="38"/>
        <v>-8.8675124904476779E-2</v>
      </c>
      <c r="M381">
        <f t="shared" si="39"/>
        <v>-0.16967013603843034</v>
      </c>
      <c r="N381" s="13">
        <f t="shared" si="40"/>
        <v>2.2192487020466841E-4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6"/>
        <v>6.0063837490755505</v>
      </c>
      <c r="H382" s="10">
        <f t="shared" si="41"/>
        <v>-0.15278172604129922</v>
      </c>
      <c r="I382">
        <f t="shared" si="37"/>
        <v>-1.8333807124955905</v>
      </c>
      <c r="K382">
        <f t="shared" si="38"/>
        <v>-8.760947158850281E-2</v>
      </c>
      <c r="M382">
        <f t="shared" si="39"/>
        <v>-0.16773431499539565</v>
      </c>
      <c r="N382" s="13">
        <f t="shared" si="40"/>
        <v>2.2357991643016657E-4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6"/>
        <v>6.0173561969497893</v>
      </c>
      <c r="H383" s="10">
        <f t="shared" si="41"/>
        <v>-0.15081439466595223</v>
      </c>
      <c r="I383">
        <f t="shared" si="37"/>
        <v>-1.8097727359914266</v>
      </c>
      <c r="K383">
        <f t="shared" si="38"/>
        <v>-8.6556633512457654E-2</v>
      </c>
      <c r="M383">
        <f t="shared" si="39"/>
        <v>-0.16582057476643922</v>
      </c>
      <c r="N383" s="13">
        <f t="shared" si="40"/>
        <v>2.2518544120825166E-4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6"/>
        <v>6.0283286448240272</v>
      </c>
      <c r="H384" s="10">
        <f t="shared" si="41"/>
        <v>-0.14887073569632403</v>
      </c>
      <c r="I384">
        <f t="shared" si="37"/>
        <v>-1.7864488283558884</v>
      </c>
      <c r="K384">
        <f t="shared" si="38"/>
        <v>-8.551645638006948E-2</v>
      </c>
      <c r="M384">
        <f t="shared" si="39"/>
        <v>-0.16392866393187336</v>
      </c>
      <c r="N384" s="13">
        <f t="shared" si="40"/>
        <v>2.267412027469537E-4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6"/>
        <v>6.0393010926982651</v>
      </c>
      <c r="H385" s="10">
        <f t="shared" si="41"/>
        <v>-0.14695048852062559</v>
      </c>
      <c r="I385">
        <f t="shared" si="37"/>
        <v>-1.7634058622475071</v>
      </c>
      <c r="K385">
        <f t="shared" si="38"/>
        <v>-8.4488787756474407E-2</v>
      </c>
      <c r="M385">
        <f t="shared" si="39"/>
        <v>-0.16205833391464036</v>
      </c>
      <c r="N385" s="13">
        <f t="shared" si="40"/>
        <v>2.2824699244945341E-4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6"/>
        <v>6.0502735405725021</v>
      </c>
      <c r="H386" s="10">
        <f t="shared" si="41"/>
        <v>-0.14505339508719514</v>
      </c>
      <c r="I386">
        <f t="shared" si="37"/>
        <v>-1.7406407410463416</v>
      </c>
      <c r="K386">
        <f t="shared" si="38"/>
        <v>-8.3473477045696867E-2</v>
      </c>
      <c r="M386">
        <f t="shared" si="39"/>
        <v>-0.16020933894895559</v>
      </c>
      <c r="N386" s="13">
        <f t="shared" si="40"/>
        <v>2.2970263434083412E-4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6"/>
        <v>6.0612459884467418</v>
      </c>
      <c r="H387" s="10">
        <f t="shared" si="41"/>
        <v>-0.1431791998821105</v>
      </c>
      <c r="I387">
        <f t="shared" si="37"/>
        <v>-1.7181503985853261</v>
      </c>
      <c r="K387">
        <f t="shared" si="38"/>
        <v>-8.2470375468403079E-2</v>
      </c>
      <c r="M387">
        <f t="shared" si="39"/>
        <v>-0.15838143604926772</v>
      </c>
      <c r="N387" s="13">
        <f t="shared" si="40"/>
        <v>2.3110798448202282E-4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6"/>
        <v>6.0722184363209788</v>
      </c>
      <c r="H388" s="10">
        <f t="shared" si="41"/>
        <v>-0.14132764990700741</v>
      </c>
      <c r="I388">
        <f t="shared" si="37"/>
        <v>-1.695931798884089</v>
      </c>
      <c r="K388">
        <f t="shared" si="38"/>
        <v>-8.147933603992516E-2</v>
      </c>
      <c r="M388">
        <f t="shared" si="39"/>
        <v>-0.15657438497953591</v>
      </c>
      <c r="N388" s="13">
        <f t="shared" si="40"/>
        <v>2.3246293037187048E-4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6"/>
        <v>6.0831908841952167</v>
      </c>
      <c r="H389" s="10">
        <f t="shared" si="41"/>
        <v>-0.13949849465709779</v>
      </c>
      <c r="I389">
        <f t="shared" si="37"/>
        <v>-1.6739819358851735</v>
      </c>
      <c r="K389">
        <f t="shared" si="38"/>
        <v>-8.0500213548549623E-2</v>
      </c>
      <c r="M389">
        <f t="shared" si="39"/>
        <v>-0.15478794822281539</v>
      </c>
      <c r="N389" s="13">
        <f t="shared" si="40"/>
        <v>2.337673903382344E-4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6"/>
        <v>6.0941633320694537</v>
      </c>
      <c r="H390" s="10">
        <f t="shared" si="41"/>
        <v>-0.13769148609938822</v>
      </c>
      <c r="I390">
        <f t="shared" si="37"/>
        <v>-1.6522978331926588</v>
      </c>
      <c r="K390">
        <f t="shared" si="38"/>
        <v>-7.953286453407174E-2</v>
      </c>
      <c r="M390">
        <f t="shared" si="39"/>
        <v>-0.15302189095115865</v>
      </c>
      <c r="N390" s="13">
        <f t="shared" si="40"/>
        <v>2.3502131291918614E-4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6"/>
        <v>6.1051357799436925</v>
      </c>
      <c r="H391" s="10">
        <f t="shared" si="41"/>
        <v>-0.1359063786510927</v>
      </c>
      <c r="I391">
        <f t="shared" si="37"/>
        <v>-1.6308765438131125</v>
      </c>
      <c r="K391">
        <f t="shared" si="38"/>
        <v>-7.8577147266607861E-2</v>
      </c>
      <c r="M391">
        <f t="shared" si="39"/>
        <v>-0.15127598099582121</v>
      </c>
      <c r="N391" s="13">
        <f t="shared" si="40"/>
        <v>2.3622467623508398E-4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6"/>
        <v>6.1161082278179295</v>
      </c>
      <c r="H392" s="10">
        <f t="shared" si="41"/>
        <v>-0.13414292915823994</v>
      </c>
      <c r="I392">
        <f t="shared" si="37"/>
        <v>-1.6097151498988793</v>
      </c>
      <c r="K392">
        <f t="shared" si="38"/>
        <v>-7.7632921725666382E-2</v>
      </c>
      <c r="M392">
        <f t="shared" si="39"/>
        <v>-0.14954998881777645</v>
      </c>
      <c r="N392" s="13">
        <f t="shared" si="40"/>
        <v>2.3737748735251727E-4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6"/>
        <v>6.1270806756921692</v>
      </c>
      <c r="H393" s="10">
        <f t="shared" si="41"/>
        <v>-0.13240089687446902</v>
      </c>
      <c r="I393">
        <f t="shared" si="37"/>
        <v>-1.5888107624936283</v>
      </c>
      <c r="K393">
        <f t="shared" si="38"/>
        <v>-7.6700049579471102E-2</v>
      </c>
      <c r="M393">
        <f t="shared" si="39"/>
        <v>-0.14784368747853135</v>
      </c>
      <c r="N393" s="13">
        <f t="shared" si="40"/>
        <v>2.3847978164091607E-4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6"/>
        <v>6.1380531235664062</v>
      </c>
      <c r="H394" s="10">
        <f t="shared" si="41"/>
        <v>-0.13068004344001463</v>
      </c>
      <c r="I394">
        <f t="shared" si="37"/>
        <v>-1.5681605212801757</v>
      </c>
      <c r="K394">
        <f t="shared" si="38"/>
        <v>-7.5778394164537327E-2</v>
      </c>
      <c r="M394">
        <f t="shared" si="39"/>
        <v>-0.14615685261124758</v>
      </c>
      <c r="N394" s="13">
        <f t="shared" si="40"/>
        <v>2.3953162212276042E-4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6"/>
        <v>6.1490255714406432</v>
      </c>
      <c r="H395" s="10">
        <f t="shared" si="41"/>
        <v>-0.12898013286087512</v>
      </c>
      <c r="I395">
        <f t="shared" si="37"/>
        <v>-1.5477615943305014</v>
      </c>
      <c r="K395">
        <f t="shared" si="38"/>
        <v>-7.4867820465493271E-2</v>
      </c>
      <c r="M395">
        <f t="shared" si="39"/>
        <v>-0.14448926239215718</v>
      </c>
      <c r="N395" s="13">
        <f t="shared" si="40"/>
        <v>2.4053309881808519E-4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6"/>
        <v>6.159998019314882</v>
      </c>
      <c r="H396" s="10">
        <f t="shared" si="41"/>
        <v>-0.12730093148816476</v>
      </c>
      <c r="I396">
        <f t="shared" si="37"/>
        <v>-1.5276111778579771</v>
      </c>
      <c r="K396">
        <f t="shared" si="38"/>
        <v>-7.3968195095148306E-2</v>
      </c>
      <c r="M396">
        <f t="shared" si="39"/>
        <v>-0.1428406975122791</v>
      </c>
      <c r="N396" s="13">
        <f t="shared" si="40"/>
        <v>2.4148432808421817E-4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6"/>
        <v>6.1709704671891199</v>
      </c>
      <c r="H397" s="10">
        <f t="shared" si="41"/>
        <v>-0.12564220799764392</v>
      </c>
      <c r="I397">
        <f t="shared" si="37"/>
        <v>-1.507706495971727</v>
      </c>
      <c r="K397">
        <f t="shared" si="38"/>
        <v>-7.3079386274802302E-2</v>
      </c>
      <c r="M397">
        <f t="shared" si="39"/>
        <v>-0.14121094114942892</v>
      </c>
      <c r="N397" s="13">
        <f t="shared" si="40"/>
        <v>2.4238545195148938E-4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6"/>
        <v>6.1819429150633578</v>
      </c>
      <c r="H398" s="10">
        <f t="shared" si="41"/>
        <v>-0.12400373336942813</v>
      </c>
      <c r="I398">
        <f t="shared" si="37"/>
        <v>-1.4880448004331375</v>
      </c>
      <c r="K398">
        <f t="shared" si="38"/>
        <v>-7.2201263814793928E-2</v>
      </c>
      <c r="M398">
        <f t="shared" si="39"/>
        <v>-0.13959977894052084</v>
      </c>
      <c r="N398" s="13">
        <f t="shared" si="40"/>
        <v>2.4323663745560035E-4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6"/>
        <v>6.1929153629375957</v>
      </c>
      <c r="H399" s="10">
        <f t="shared" si="41"/>
        <v>-0.12238528086787068</v>
      </c>
      <c r="I399">
        <f t="shared" si="37"/>
        <v>-1.468623370414448</v>
      </c>
      <c r="K399">
        <f t="shared" si="38"/>
        <v>-7.1333699095284309E-2</v>
      </c>
      <c r="M399">
        <f t="shared" si="39"/>
        <v>-0.13800699895415822</v>
      </c>
      <c r="N399" s="13">
        <f t="shared" si="40"/>
        <v>2.4403807596744322E-4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6"/>
        <v>6.2038878108118345</v>
      </c>
      <c r="H400" s="10">
        <f t="shared" si="41"/>
        <v>-0.12078662602161865</v>
      </c>
      <c r="I400">
        <f t="shared" si="37"/>
        <v>-1.4494395122594237</v>
      </c>
      <c r="K400">
        <f t="shared" si="38"/>
        <v>-7.0476565047275147E-2</v>
      </c>
      <c r="M400">
        <f t="shared" si="39"/>
        <v>-0.13643239166351515</v>
      </c>
      <c r="N400" s="13">
        <f t="shared" si="40"/>
        <v>2.44789982521149E-4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6"/>
        <v>6.2148602586860715</v>
      </c>
      <c r="H401" s="10">
        <f t="shared" si="41"/>
        <v>-0.11920754660383814</v>
      </c>
      <c r="I401">
        <f t="shared" si="37"/>
        <v>-1.4304905592460577</v>
      </c>
      <c r="K401">
        <f t="shared" si="38"/>
        <v>-6.9629736133856174E-2</v>
      </c>
      <c r="M401">
        <f t="shared" si="39"/>
        <v>-0.13487574991949947</v>
      </c>
      <c r="N401" s="13">
        <f t="shared" si="40"/>
        <v>2.4549259514090047E-4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6"/>
        <v>6.2258327065603085</v>
      </c>
      <c r="H402" s="10">
        <f t="shared" si="41"/>
        <v>-0.11764782261260828</v>
      </c>
      <c r="I402">
        <f t="shared" si="37"/>
        <v>-1.4117738713512993</v>
      </c>
      <c r="K402">
        <f t="shared" si="38"/>
        <v>-6.8793088331680061E-2</v>
      </c>
      <c r="M402">
        <f t="shared" si="39"/>
        <v>-0.13333686892420077</v>
      </c>
      <c r="N402" s="13">
        <f t="shared" si="40"/>
        <v>2.461461741672938E-4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6"/>
        <v>6.2368051544345482</v>
      </c>
      <c r="H403" s="10">
        <f t="shared" si="41"/>
        <v>-0.11610723625147985</v>
      </c>
      <c r="I403">
        <f t="shared" si="37"/>
        <v>-1.3932868350177583</v>
      </c>
      <c r="K403">
        <f t="shared" si="38"/>
        <v>-6.7966499112662837E-2</v>
      </c>
      <c r="M403">
        <f t="shared" si="39"/>
        <v>-0.13181554620461777</v>
      </c>
      <c r="N403" s="13">
        <f t="shared" si="40"/>
        <v>2.4675100158385183E-4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3">$E$11*(D404/$E$12+1)</f>
        <v>6.2477776023087852</v>
      </c>
      <c r="H404" s="10">
        <f t="shared" si="41"/>
        <v>-0.11458557191019816</v>
      </c>
      <c r="I404">
        <f t="shared" ref="I404:I467" si="44">H404*$E$6</f>
        <v>-1.3750268629223781</v>
      </c>
      <c r="K404">
        <f t="shared" ref="K404:K467" si="45">$L$9*$L$4*EXP(-$L$6*(G404/$L$10-1))+6*$L$4*EXP(-$L$6*(SQRT(2)*G404/$L$10-1))-SQRT($L$9*$L$5^2*EXP(-2*$L$7*(G404/$L$10-1))+6*$L$5^2*EXP(-2*$L$7*(SQRT(2)*G404/$L$10-1)))</f>
        <v>-6.7149847425906184E-2</v>
      </c>
      <c r="M404">
        <f t="shared" ref="M404:M467" si="46">$L$9*$O$6*EXP(-$O$4*(G404/$L$10-1))+6*$O$6*EXP(-$O$4*(SQRT(2)*G404/$L$10-1))-SQRT($L$9*$O$7^2*EXP(-2*$O$5*(G404/$L$10-1))+6*$O$7^2*EXP(-2*$O$5*(SQRT(2)*G404/$L$10-1)))</f>
        <v>-0.13031158158666573</v>
      </c>
      <c r="N404" s="13">
        <f t="shared" ref="N404:N467" si="47">(M404-H404)^2*O404</f>
        <v>2.4730738034435139E-4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3"/>
        <v>6.2587500501830231</v>
      </c>
      <c r="H405" s="10">
        <f t="shared" ref="H405:H469" si="48">-(-$B$4)*(1+D405+$E$5*D405^3)*EXP(-D405)</f>
        <v>-0.1130826161455866</v>
      </c>
      <c r="I405">
        <f t="shared" si="44"/>
        <v>-1.3569913937470393</v>
      </c>
      <c r="K405">
        <f t="shared" si="45"/>
        <v>-6.6343013679837887E-2</v>
      </c>
      <c r="M405">
        <f t="shared" si="46"/>
        <v>-0.12882477716945595</v>
      </c>
      <c r="N405" s="13">
        <f t="shared" si="47"/>
        <v>2.4781563370143147E-4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3"/>
        <v>6.269722498057261</v>
      </c>
      <c r="H406" s="10">
        <f t="shared" si="48"/>
        <v>-0.11159815766258978</v>
      </c>
      <c r="I406">
        <f t="shared" si="44"/>
        <v>-1.3391778919510773</v>
      </c>
      <c r="K406">
        <f t="shared" si="45"/>
        <v>-6.5545879724570835E-2</v>
      </c>
      <c r="M406">
        <f t="shared" si="46"/>
        <v>-0.12735493729985239</v>
      </c>
      <c r="N406" s="13">
        <f t="shared" si="47"/>
        <v>2.4827610453725382E-4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3"/>
        <v>6.2806949459314989</v>
      </c>
      <c r="H407" s="10">
        <f t="shared" si="48"/>
        <v>-0.11013198729547323</v>
      </c>
      <c r="I407">
        <f t="shared" si="44"/>
        <v>-1.3215838475456787</v>
      </c>
      <c r="K407">
        <f t="shared" si="45"/>
        <v>-6.4758328834474715E-2</v>
      </c>
      <c r="M407">
        <f t="shared" si="46"/>
        <v>-0.12590186854729635</v>
      </c>
      <c r="N407" s="13">
        <f t="shared" si="47"/>
        <v>2.4868915469660228E-4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3"/>
        <v>6.2916673938057359</v>
      </c>
      <c r="H408" s="10">
        <f t="shared" si="48"/>
        <v>-0.10868389798917902</v>
      </c>
      <c r="I408">
        <f t="shared" si="44"/>
        <v>-1.3042067758701483</v>
      </c>
      <c r="K408">
        <f t="shared" si="45"/>
        <v>-6.3980245690959725E-2</v>
      </c>
      <c r="M408">
        <f t="shared" si="46"/>
        <v>-0.12446537967890187</v>
      </c>
      <c r="N408" s="13">
        <f t="shared" si="47"/>
        <v>2.4905516432305753E-4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3"/>
        <v>6.3026398416799747</v>
      </c>
      <c r="H409" s="10">
        <f t="shared" si="48"/>
        <v>-0.10725368478083397</v>
      </c>
      <c r="I409">
        <f t="shared" si="44"/>
        <v>-1.2870442173700076</v>
      </c>
      <c r="K409">
        <f t="shared" si="45"/>
        <v>-6.3211516365468762E-2</v>
      </c>
      <c r="M409">
        <f t="shared" si="46"/>
        <v>-0.12304528163481519</v>
      </c>
      <c r="N409" s="13">
        <f t="shared" si="47"/>
        <v>2.493745311986697E-4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3"/>
        <v>6.3136122895542126</v>
      </c>
      <c r="H410" s="10">
        <f t="shared" si="48"/>
        <v>-0.10584114478140902</v>
      </c>
      <c r="I410">
        <f t="shared" si="44"/>
        <v>-1.2700937373769081</v>
      </c>
      <c r="K410">
        <f t="shared" si="45"/>
        <v>-6.2452028302676724E-2</v>
      </c>
      <c r="M410">
        <f t="shared" si="46"/>
        <v>-0.12164138750383999</v>
      </c>
      <c r="N410" s="13">
        <f t="shared" si="47"/>
        <v>2.4964767008773278E-4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3"/>
        <v>6.3245847374284496</v>
      </c>
      <c r="H411" s="10">
        <f t="shared" si="48"/>
        <v>-0.10444607715752877</v>
      </c>
      <c r="I411">
        <f t="shared" si="44"/>
        <v>-1.2533529258903453</v>
      </c>
      <c r="K411">
        <f t="shared" si="45"/>
        <v>-6.1701670303892897E-2</v>
      </c>
      <c r="M411">
        <f t="shared" si="46"/>
        <v>-0.1202535124993228</v>
      </c>
      <c r="N411" s="13">
        <f t="shared" si="47"/>
        <v>2.4987501208499901E-4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3"/>
        <v>6.3355571853026884</v>
      </c>
      <c r="H412" s="10">
        <f t="shared" si="48"/>
        <v>-0.10306828311342738</v>
      </c>
      <c r="I412">
        <f t="shared" si="44"/>
        <v>-1.2368193973611286</v>
      </c>
      <c r="K412">
        <f t="shared" si="45"/>
        <v>-6.0960332510664628E-2</v>
      </c>
      <c r="M412">
        <f t="shared" si="46"/>
        <v>-0.11888147393529731</v>
      </c>
      <c r="N412" s="13">
        <f t="shared" si="47"/>
        <v>2.5005700396887165E-4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3"/>
        <v>6.3465296331769263</v>
      </c>
      <c r="H413" s="10">
        <f t="shared" si="48"/>
        <v>-0.10170756587305151</v>
      </c>
      <c r="I413">
        <f t="shared" si="44"/>
        <v>-1.220490790476618</v>
      </c>
      <c r="K413">
        <f t="shared" si="45"/>
        <v>-6.0227906388580686E-2</v>
      </c>
      <c r="M413">
        <f t="shared" si="46"/>
        <v>-0.11752509120288671</v>
      </c>
      <c r="N413" s="13">
        <f t="shared" si="47"/>
        <v>2.5019410755997815E-4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3"/>
        <v>6.3575020810511642</v>
      </c>
      <c r="H414" s="10">
        <f t="shared" si="48"/>
        <v>-0.10036373066230622</v>
      </c>
      <c r="I414">
        <f t="shared" si="44"/>
        <v>-1.2043647679476748</v>
      </c>
      <c r="K414">
        <f t="shared" si="45"/>
        <v>-5.9504284711270679E-2</v>
      </c>
      <c r="M414">
        <f t="shared" si="46"/>
        <v>-0.11618418574695921</v>
      </c>
      <c r="N414" s="13">
        <f t="shared" si="47"/>
        <v>2.5028679908552264E-4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3"/>
        <v>6.3684745289254012</v>
      </c>
      <c r="H415" s="10">
        <f t="shared" si="48"/>
        <v>-9.9036584691444093E-2</v>
      </c>
      <c r="I415">
        <f t="shared" si="44"/>
        <v>-1.1884390162973291</v>
      </c>
      <c r="K415">
        <f t="shared" si="45"/>
        <v>-5.8789361544598087E-2</v>
      </c>
      <c r="M415">
        <f t="shared" si="46"/>
        <v>-0.11485858104303526</v>
      </c>
      <c r="N415" s="13">
        <f t="shared" si="47"/>
        <v>2.5033556854976409E-4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3"/>
        <v>6.3794469767996409</v>
      </c>
      <c r="H416" s="10">
        <f t="shared" si="48"/>
        <v>-9.7725937137593963E-2</v>
      </c>
      <c r="I416">
        <f t="shared" si="44"/>
        <v>-1.1727112456511275</v>
      </c>
      <c r="K416">
        <f t="shared" si="45"/>
        <v>-5.8083032231045745E-2</v>
      </c>
      <c r="M416">
        <f t="shared" si="46"/>
        <v>-0.11354810257444557</v>
      </c>
      <c r="N416" s="13">
        <f t="shared" si="47"/>
        <v>2.5034091911110167E-4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3"/>
        <v>6.3904194246738779</v>
      </c>
      <c r="H417" s="10">
        <f t="shared" si="48"/>
        <v>-9.6431599127429921E-2</v>
      </c>
      <c r="I417">
        <f t="shared" si="44"/>
        <v>-1.157179189529159</v>
      </c>
      <c r="K417">
        <f t="shared" si="45"/>
        <v>-5.738519337429096E-2</v>
      </c>
      <c r="M417">
        <f t="shared" si="46"/>
        <v>-0.11225257780973652</v>
      </c>
      <c r="N417" s="13">
        <f t="shared" si="47"/>
        <v>2.5030336646599986E-4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3"/>
        <v>6.4013918725481149</v>
      </c>
      <c r="H418" s="10">
        <f t="shared" si="48"/>
        <v>-9.51533837199766E-2</v>
      </c>
      <c r="I418">
        <f t="shared" si="44"/>
        <v>-1.1418406046397191</v>
      </c>
      <c r="K418">
        <f t="shared" si="45"/>
        <v>-5.6695742823966326E-2</v>
      </c>
      <c r="M418">
        <f t="shared" si="46"/>
        <v>-0.1109718361803184</v>
      </c>
      <c r="N418" s="13">
        <f t="shared" si="47"/>
        <v>2.5022343824009362E-4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3"/>
        <v>6.4123643204223537</v>
      </c>
      <c r="H419" s="10">
        <f t="shared" si="48"/>
        <v>-9.3891105889551171E-2</v>
      </c>
      <c r="I419">
        <f t="shared" si="44"/>
        <v>-1.126693270674614</v>
      </c>
      <c r="K419">
        <f t="shared" si="45"/>
        <v>-5.6014579660607015E-2</v>
      </c>
      <c r="M419">
        <f t="shared" si="46"/>
        <v>-0.10970570905835893</v>
      </c>
      <c r="N419" s="13">
        <f t="shared" si="47"/>
        <v>2.501016733868643E-4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3"/>
        <v>6.4233367682965916</v>
      </c>
      <c r="H420" s="10">
        <f t="shared" si="48"/>
        <v>-9.264458250883896E-2</v>
      </c>
      <c r="I420">
        <f t="shared" si="44"/>
        <v>-1.1117349901060676</v>
      </c>
      <c r="K420">
        <f t="shared" si="45"/>
        <v>-5.5341604180779568E-2</v>
      </c>
      <c r="M420">
        <f t="shared" si="46"/>
        <v>-0.10845402973491572</v>
      </c>
      <c r="N420" s="13">
        <f t="shared" si="47"/>
        <v>2.4993862159410611E-4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3"/>
        <v>6.4343092161708286</v>
      </c>
      <c r="H421" s="10">
        <f t="shared" si="48"/>
        <v>-9.1413632332102854E-2</v>
      </c>
      <c r="I421">
        <f t="shared" si="44"/>
        <v>-1.0969635879852342</v>
      </c>
      <c r="K421">
        <f t="shared" si="45"/>
        <v>-5.4676717882391694E-2</v>
      </c>
      <c r="M421">
        <f t="shared" si="46"/>
        <v>-0.10721663339830752</v>
      </c>
      <c r="N421" s="13">
        <f t="shared" si="47"/>
        <v>2.4973484269846574E-4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3"/>
        <v>6.4452816640450674</v>
      </c>
      <c r="H422" s="10">
        <f t="shared" si="48"/>
        <v>-9.0198075978523029E-2</v>
      </c>
      <c r="I422">
        <f t="shared" si="44"/>
        <v>-1.0823769117422763</v>
      </c>
      <c r="K422">
        <f t="shared" si="45"/>
        <v>-5.4019823450179423E-2</v>
      </c>
      <c r="M422">
        <f t="shared" si="46"/>
        <v>-0.10599335711271991</v>
      </c>
      <c r="N422" s="13">
        <f t="shared" si="47"/>
        <v>2.4949090610831598E-4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3"/>
        <v>6.4562541119193053</v>
      </c>
      <c r="H423" s="10">
        <f t="shared" si="48"/>
        <v>-8.8997735915667731E-2</v>
      </c>
      <c r="I423">
        <f t="shared" si="44"/>
        <v>-1.0679728309880128</v>
      </c>
      <c r="K423">
        <f t="shared" si="45"/>
        <v>-5.3370824741371344E-2</v>
      </c>
      <c r="M423">
        <f t="shared" si="46"/>
        <v>-0.10478403979704665</v>
      </c>
      <c r="N423" s="13">
        <f t="shared" si="47"/>
        <v>2.4920739023523902E-4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3"/>
        <v>6.4672265597935423</v>
      </c>
      <c r="H424" s="10">
        <f t="shared" si="48"/>
        <v>-8.7812436443091779E-2</v>
      </c>
      <c r="I424">
        <f t="shared" si="44"/>
        <v>-1.0537492373171014</v>
      </c>
      <c r="K424">
        <f t="shared" si="45"/>
        <v>-5.2729626771525671E-2</v>
      </c>
      <c r="M424">
        <f t="shared" si="46"/>
        <v>-0.10358852220396043</v>
      </c>
      <c r="N424" s="13">
        <f t="shared" si="47"/>
        <v>2.4888488193428271E-4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3"/>
        <v>6.4781990076677811</v>
      </c>
      <c r="H425" s="10">
        <f t="shared" si="48"/>
        <v>-8.6642003676063131E-2</v>
      </c>
      <c r="I425">
        <f t="shared" si="44"/>
        <v>-1.0397040441127576</v>
      </c>
      <c r="K425">
        <f t="shared" si="45"/>
        <v>-5.2096135700539434E-2</v>
      </c>
      <c r="M425">
        <f t="shared" si="46"/>
        <v>-0.10240664689921276</v>
      </c>
      <c r="N425" s="13">
        <f t="shared" si="47"/>
        <v>2.4852397595319766E-4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3"/>
        <v>6.489171455542019</v>
      </c>
      <c r="H426" s="10">
        <f t="shared" si="48"/>
        <v>-8.5486265529414643E-2</v>
      </c>
      <c r="I426">
        <f t="shared" si="44"/>
        <v>-1.0258351863529758</v>
      </c>
      <c r="K426">
        <f t="shared" si="45"/>
        <v>-5.1470258818827747E-2</v>
      </c>
      <c r="M426">
        <f t="shared" si="46"/>
        <v>-0.10123825824116232</v>
      </c>
      <c r="N426" s="13">
        <f t="shared" si="47"/>
        <v>2.4812527439095204E-4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3"/>
        <v>6.5001439034162569</v>
      </c>
      <c r="H427" s="10">
        <f t="shared" si="48"/>
        <v>-8.4345051701521151E-2</v>
      </c>
      <c r="I427">
        <f t="shared" si="44"/>
        <v>-1.0121406204182537</v>
      </c>
      <c r="K427">
        <f t="shared" si="45"/>
        <v>-5.0851904533669938E-2</v>
      </c>
      <c r="M427">
        <f t="shared" si="46"/>
        <v>-0.10008320236052558</v>
      </c>
      <c r="N427" s="13">
        <f t="shared" si="47"/>
        <v>2.4768938616552148E-4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3"/>
        <v>6.5111163512904948</v>
      </c>
      <c r="H428" s="10">
        <f t="shared" si="48"/>
        <v>-8.3218193658399359E-2</v>
      </c>
      <c r="I428">
        <f t="shared" si="44"/>
        <v>-0.9986183239007923</v>
      </c>
      <c r="K428">
        <f t="shared" si="45"/>
        <v>-5.0240982355721324E-2</v>
      </c>
      <c r="M428">
        <f t="shared" si="46"/>
        <v>-9.8941327140350782E-2</v>
      </c>
      <c r="N428" s="13">
        <f t="shared" si="47"/>
        <v>2.4721692649126188E-4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3"/>
        <v>6.5220887991647336</v>
      </c>
      <c r="H429" s="10">
        <f t="shared" si="48"/>
        <v>-8.2105524617930456E-2</v>
      </c>
      <c r="I429">
        <f t="shared" si="44"/>
        <v>-0.98526629541516542</v>
      </c>
      <c r="K429">
        <f t="shared" si="45"/>
        <v>-4.9637402885689061E-2</v>
      </c>
      <c r="M429">
        <f t="shared" si="46"/>
        <v>-9.7812482196212733E-2</v>
      </c>
      <c r="N429" s="13">
        <f t="shared" si="47"/>
        <v>2.4670851636595905E-4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3"/>
        <v>6.5330612470389706</v>
      </c>
      <c r="H430" s="10">
        <f t="shared" si="48"/>
        <v>-8.1006879534203047E-2</v>
      </c>
      <c r="I430">
        <f t="shared" si="44"/>
        <v>-0.97208255441043656</v>
      </c>
      <c r="K430">
        <f t="shared" si="45"/>
        <v>-4.9041077801169092E-2</v>
      </c>
      <c r="M430">
        <f t="shared" si="46"/>
        <v>-9.6696518856624183E-2</v>
      </c>
      <c r="N430" s="13">
        <f t="shared" si="47"/>
        <v>2.4616478206766361E-4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3"/>
        <v>6.5440336949132076</v>
      </c>
      <c r="H431" s="10">
        <f t="shared" si="48"/>
        <v>-7.9922095081976591E-2</v>
      </c>
      <c r="I431">
        <f t="shared" si="44"/>
        <v>-0.95906514098371909</v>
      </c>
      <c r="K431">
        <f t="shared" si="45"/>
        <v>-4.845191984364243E-2</v>
      </c>
      <c r="M431">
        <f t="shared" si="46"/>
        <v>-9.5593290143663218E-2</v>
      </c>
      <c r="N431" s="13">
        <f t="shared" si="47"/>
        <v>2.455863546614313E-4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3"/>
        <v>6.5550061427874455</v>
      </c>
      <c r="H432" s="10">
        <f t="shared" si="48"/>
        <v>-7.8851009641262806E-2</v>
      </c>
      <c r="I432">
        <f t="shared" si="44"/>
        <v>-0.94621211569515373</v>
      </c>
      <c r="K432">
        <f t="shared" si="45"/>
        <v>-4.7869842805629483E-2</v>
      </c>
      <c r="M432">
        <f t="shared" si="46"/>
        <v>-9.4502650753814782E-2</v>
      </c>
      <c r="N432" s="13">
        <f t="shared" si="47"/>
        <v>2.4497386951612723E-4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3"/>
        <v>6.5659785906616843</v>
      </c>
      <c r="H433" s="10">
        <f t="shared" si="48"/>
        <v>-7.7793463282024841E-2</v>
      </c>
      <c r="I433">
        <f t="shared" si="44"/>
        <v>-0.93352155938429804</v>
      </c>
      <c r="K433">
        <f t="shared" si="45"/>
        <v>-4.7294761518000127E-2</v>
      </c>
      <c r="M433">
        <f t="shared" si="46"/>
        <v>-9.3424457039023703E-2</v>
      </c>
      <c r="N433" s="13">
        <f t="shared" si="47"/>
        <v>2.443279658313374E-4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3"/>
        <v>6.5769510385359213</v>
      </c>
      <c r="H434" s="10">
        <f t="shared" si="48"/>
        <v>-7.6749297748993153E-2</v>
      </c>
      <c r="I434">
        <f t="shared" si="44"/>
        <v>-0.92099157298791789</v>
      </c>
      <c r="K434">
        <f t="shared" si="45"/>
        <v>-4.6726591837437229E-2</v>
      </c>
      <c r="M434">
        <f t="shared" si="46"/>
        <v>-9.2358566987956192E-2</v>
      </c>
      <c r="N434" s="13">
        <f t="shared" si="47"/>
        <v>2.4364928617443777E-4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3"/>
        <v>6.5879234864101601</v>
      </c>
      <c r="H435" s="10">
        <f t="shared" si="48"/>
        <v>-7.5718356446596163E-2</v>
      </c>
      <c r="I435">
        <f t="shared" si="44"/>
        <v>-0.90862027735915396</v>
      </c>
      <c r="K435">
        <f t="shared" si="45"/>
        <v>-4.616525063405201E-2</v>
      </c>
      <c r="M435">
        <f t="shared" si="46"/>
        <v>-9.1304840207468471E-2</v>
      </c>
      <c r="N435" s="13">
        <f t="shared" si="47"/>
        <v>2.4293847602793617E-4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3"/>
        <v>6.598895934284398</v>
      </c>
      <c r="H436" s="10">
        <f t="shared" si="48"/>
        <v>-7.470048442400562E-2</v>
      </c>
      <c r="I436">
        <f t="shared" si="44"/>
        <v>-0.89640581308806744</v>
      </c>
      <c r="K436">
        <f t="shared" si="45"/>
        <v>-4.5610655779150036E-2</v>
      </c>
      <c r="M436">
        <f t="shared" si="46"/>
        <v>-9.026313790428199E-2</v>
      </c>
      <c r="N436" s="13">
        <f t="shared" si="47"/>
        <v>2.421961833471582E-4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3"/>
        <v>6.609868382158635</v>
      </c>
      <c r="H437" s="10">
        <f t="shared" si="48"/>
        <v>-7.3695528360295012E-2</v>
      </c>
      <c r="I437">
        <f t="shared" si="44"/>
        <v>-0.88434634032354009</v>
      </c>
      <c r="K437">
        <f t="shared" si="45"/>
        <v>-4.5062726133145221E-2</v>
      </c>
      <c r="M437">
        <f t="shared" si="46"/>
        <v>-8.9233322866859532E-2</v>
      </c>
      <c r="N437" s="13">
        <f t="shared" si="47"/>
        <v>2.4142305812822657E-4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3"/>
        <v>6.6208408300328738</v>
      </c>
      <c r="H438" s="10">
        <f t="shared" si="48"/>
        <v>-7.270333654971034E-2</v>
      </c>
      <c r="I438">
        <f t="shared" si="44"/>
        <v>-0.87244003859652408</v>
      </c>
      <c r="K438">
        <f t="shared" si="45"/>
        <v>-4.4521381533619682E-2</v>
      </c>
      <c r="M438">
        <f t="shared" si="46"/>
        <v>-8.821525944748361E-2</v>
      </c>
      <c r="N438" s="13">
        <f t="shared" si="47"/>
        <v>2.4061975198646268E-4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3"/>
        <v>6.6318132779071117</v>
      </c>
      <c r="H439" s="10">
        <f t="shared" si="48"/>
        <v>-7.1723758887052097E-2</v>
      </c>
      <c r="I439">
        <f t="shared" si="44"/>
        <v>-0.86068510664462516</v>
      </c>
      <c r="K439">
        <f t="shared" si="45"/>
        <v>-4.3986542783529439E-2</v>
      </c>
      <c r="M439">
        <f t="shared" si="46"/>
        <v>-8.7208813544533137E-2</v>
      </c>
      <c r="N439" s="13">
        <f t="shared" si="47"/>
        <v>2.3978691774517524E-4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3"/>
        <v>6.6427857257813496</v>
      </c>
      <c r="H440" s="10">
        <f t="shared" si="48"/>
        <v>-7.0756646853167737E-2</v>
      </c>
      <c r="I440">
        <f t="shared" si="44"/>
        <v>-0.84907976223801285</v>
      </c>
      <c r="K440">
        <f t="shared" si="45"/>
        <v>-4.3458131639551832E-2</v>
      </c>
      <c r="M440">
        <f t="shared" si="46"/>
        <v>-8.6213852584957326E-2</v>
      </c>
      <c r="N440" s="13">
        <f t="shared" si="47"/>
        <v>2.3892520903486892E-4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3"/>
        <v>6.6537581736555875</v>
      </c>
      <c r="H441" s="10">
        <f t="shared" si="48"/>
        <v>-6.9801853500553054E-2</v>
      </c>
      <c r="I441">
        <f t="shared" si="44"/>
        <v>-0.8376222420066366</v>
      </c>
      <c r="K441">
        <f t="shared" si="45"/>
        <v>-4.2936070800574849E-2</v>
      </c>
      <c r="M441">
        <f t="shared" si="46"/>
        <v>-8.5230245506943192E-2</v>
      </c>
      <c r="N441" s="13">
        <f t="shared" si="47"/>
        <v>2.3803527990284308E-4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3"/>
        <v>6.6647306215298263</v>
      </c>
      <c r="H442" s="10">
        <f t="shared" si="48"/>
        <v>-6.8859233439062847E-2</v>
      </c>
      <c r="I442">
        <f t="shared" si="44"/>
        <v>-0.82631080126875411</v>
      </c>
      <c r="K442">
        <f t="shared" si="45"/>
        <v>-4.2420283896325586E-2</v>
      </c>
      <c r="M442">
        <f t="shared" si="46"/>
        <v>-8.4257862742777467E-2</v>
      </c>
      <c r="N442" s="13">
        <f t="shared" si="47"/>
        <v>2.3711778443321859E-4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3"/>
        <v>6.6757030694040633</v>
      </c>
      <c r="H443" s="10">
        <f t="shared" si="48"/>
        <v>-6.7928642821728183E-2</v>
      </c>
      <c r="I443">
        <f t="shared" si="44"/>
        <v>-0.81514371386073825</v>
      </c>
      <c r="K443">
        <f t="shared" si="45"/>
        <v>-4.1910695476136656E-2</v>
      </c>
      <c r="M443">
        <f t="shared" si="46"/>
        <v>-8.3296576201897982E-2</v>
      </c>
      <c r="N443" s="13">
        <f t="shared" si="47"/>
        <v>2.3617337637733712E-4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3"/>
        <v>6.6866755172783003</v>
      </c>
      <c r="H444" s="10">
        <f t="shared" si="48"/>
        <v>-6.7009939330681237E-2</v>
      </c>
      <c r="I444">
        <f t="shared" si="44"/>
        <v>-0.8041192719681749</v>
      </c>
      <c r="K444">
        <f t="shared" si="45"/>
        <v>-4.1407230997848272E-2</v>
      </c>
      <c r="M444">
        <f t="shared" si="46"/>
        <v>-8.2346259254133886E-2</v>
      </c>
      <c r="N444" s="13">
        <f t="shared" si="47"/>
        <v>2.3520270879449066E-4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3"/>
        <v>6.69764796515254</v>
      </c>
      <c r="H445" s="10">
        <f t="shared" si="48"/>
        <v>-6.6102982163185178E-2</v>
      </c>
      <c r="I445">
        <f t="shared" si="44"/>
        <v>-0.79323578595822219</v>
      </c>
      <c r="K445">
        <f t="shared" si="45"/>
        <v>-4.0909816816845093E-2</v>
      </c>
      <c r="M445">
        <f t="shared" si="46"/>
        <v>-8.140678671313302E-2</v>
      </c>
      <c r="N445" s="13">
        <f t="shared" si="47"/>
        <v>2.3420643370300424E-4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3"/>
        <v>6.708620413026777</v>
      </c>
      <c r="H446" s="10">
        <f t="shared" si="48"/>
        <v>-6.5207632017769815E-2</v>
      </c>
      <c r="I446">
        <f t="shared" si="44"/>
        <v>-0.78249158421323783</v>
      </c>
      <c r="K446">
        <f t="shared" si="45"/>
        <v>-4.0418380175226101E-2</v>
      </c>
      <c r="M446">
        <f t="shared" si="46"/>
        <v>-8.0478034819974786E-2</v>
      </c>
      <c r="N446" s="13">
        <f t="shared" si="47"/>
        <v>2.3318520174158946E-4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3"/>
        <v>6.719592860901014</v>
      </c>
      <c r="H447" s="10">
        <f t="shared" si="48"/>
        <v>-6.4323751080470587E-2</v>
      </c>
      <c r="I447">
        <f t="shared" si="44"/>
        <v>-0.77188501296564704</v>
      </c>
      <c r="K447">
        <f t="shared" si="45"/>
        <v>-3.9932849191104701E-2</v>
      </c>
      <c r="M447">
        <f t="shared" si="46"/>
        <v>-7.9559881226963933E-2</v>
      </c>
      <c r="N447" s="13">
        <f t="shared" si="47"/>
        <v>2.3213966184088333E-4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3"/>
        <v>6.7305653087752528</v>
      </c>
      <c r="H448" s="10">
        <f t="shared" si="48"/>
        <v>-6.345120301117177E-2</v>
      </c>
      <c r="I448">
        <f t="shared" si="44"/>
        <v>-0.76141443613406123</v>
      </c>
      <c r="K448">
        <f t="shared" si="45"/>
        <v>-3.945315284803922E-2</v>
      </c>
      <c r="M448">
        <f t="shared" si="46"/>
        <v>-7.8652204981606938E-2</v>
      </c>
      <c r="N448" s="13">
        <f t="shared" si="47"/>
        <v>2.3107046090517389E-4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3"/>
        <v>6.7415377566494907</v>
      </c>
      <c r="H449" s="10">
        <f t="shared" si="48"/>
        <v>-6.2589852930051385E-2</v>
      </c>
      <c r="I449">
        <f t="shared" si="44"/>
        <v>-0.75107823516061667</v>
      </c>
      <c r="K449">
        <f t="shared" si="45"/>
        <v>-3.8979220984591341E-2</v>
      </c>
      <c r="M449">
        <f t="shared" si="46"/>
        <v>-7.7754886510767382E-2</v>
      </c>
      <c r="N449" s="13">
        <f t="shared" si="47"/>
        <v>2.2997824350424388E-4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3"/>
        <v>6.7525102045237277</v>
      </c>
      <c r="H450" s="10">
        <f t="shared" si="48"/>
        <v>-6.1739567404128719E-2</v>
      </c>
      <c r="I450">
        <f t="shared" si="44"/>
        <v>-0.7408748088495446</v>
      </c>
      <c r="K450">
        <f t="shared" si="45"/>
        <v>-3.8510984284010542E-2</v>
      </c>
      <c r="M450">
        <f t="shared" si="46"/>
        <v>-7.6867807604997437E-2</v>
      </c>
      <c r="N450" s="13">
        <f t="shared" si="47"/>
        <v>2.2886365157518041E-4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3"/>
        <v>6.7634826523979665</v>
      </c>
      <c r="H451" s="10">
        <f t="shared" si="48"/>
        <v>-6.0900214433912095E-2</v>
      </c>
      <c r="I451">
        <f t="shared" si="44"/>
        <v>-0.73080257320694519</v>
      </c>
      <c r="K451">
        <f t="shared" si="45"/>
        <v>-3.8048374264043457E-2</v>
      </c>
      <c r="M451">
        <f t="shared" si="46"/>
        <v>-7.5990851403045637E-2</v>
      </c>
      <c r="N451" s="13">
        <f t="shared" si="47"/>
        <v>2.2772732413417997E-4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3"/>
        <v>6.7744551002722044</v>
      </c>
      <c r="H452" s="10">
        <f t="shared" si="48"/>
        <v>-6.0071663440147735E-2</v>
      </c>
      <c r="I452">
        <f t="shared" si="44"/>
        <v>-0.72085996128177277</v>
      </c>
      <c r="K452">
        <f t="shared" si="45"/>
        <v>-3.7591323266867122E-2</v>
      </c>
      <c r="M452">
        <f t="shared" si="46"/>
        <v>-7.512390237653753E-2</v>
      </c>
      <c r="N452" s="13">
        <f t="shared" si="47"/>
        <v>2.2656989699816897E-4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3"/>
        <v>6.7854275481464414</v>
      </c>
      <c r="H453" s="10">
        <f t="shared" si="48"/>
        <v>-5.9253785250667372E-2</v>
      </c>
      <c r="I453">
        <f t="shared" si="44"/>
        <v>-0.71104542300800844</v>
      </c>
      <c r="K453">
        <f t="shared" si="45"/>
        <v>-3.7139764449143665E-2</v>
      </c>
      <c r="M453">
        <f t="shared" si="46"/>
        <v>-7.4266846314828522E-2</v>
      </c>
      <c r="N453" s="13">
        <f t="shared" si="47"/>
        <v>2.2539200251623151E-4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3"/>
        <v>6.7963999960206802</v>
      </c>
      <c r="H454" s="10">
        <f t="shared" si="48"/>
        <v>-5.844645208733542E-2</v>
      </c>
      <c r="I454">
        <f t="shared" si="44"/>
        <v>-0.70135742504802501</v>
      </c>
      <c r="K454">
        <f t="shared" si="45"/>
        <v>-3.669363177219518E-2</v>
      </c>
      <c r="M454">
        <f t="shared" si="46"/>
        <v>-7.3419570310025162E-2</v>
      </c>
      <c r="N454" s="13">
        <f t="shared" si="47"/>
        <v>2.2419426931064363E-4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3"/>
        <v>6.8073724438949181</v>
      </c>
      <c r="H455" s="10">
        <f t="shared" si="48"/>
        <v>-5.7649537553093752E-2</v>
      </c>
      <c r="I455">
        <f t="shared" si="44"/>
        <v>-0.69179445063712497</v>
      </c>
      <c r="K455">
        <f t="shared" si="45"/>
        <v>-3.6252859992298228E-2</v>
      </c>
      <c r="M455">
        <f t="shared" si="46"/>
        <v>-7.2581962742176376E-2</v>
      </c>
      <c r="N455" s="13">
        <f t="shared" si="47"/>
        <v>2.2297732202754923E-4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3"/>
        <v>6.818344891769156</v>
      </c>
      <c r="H456" s="10">
        <f t="shared" si="48"/>
        <v>-5.6862916619104309E-2</v>
      </c>
      <c r="I456">
        <f t="shared" si="44"/>
        <v>-0.68235499942925171</v>
      </c>
      <c r="K456">
        <f t="shared" si="45"/>
        <v>-3.5817384651095033E-2</v>
      </c>
      <c r="M456">
        <f t="shared" si="46"/>
        <v>-7.1753913264628891E-2</v>
      </c>
      <c r="N456" s="13">
        <f t="shared" si="47"/>
        <v>2.2174178109702434E-4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3"/>
        <v>6.829317339643393</v>
      </c>
      <c r="H457" s="10">
        <f t="shared" si="48"/>
        <v>-5.6086465611988191E-2</v>
      </c>
      <c r="I457">
        <f t="shared" si="44"/>
        <v>-0.67303758734385832</v>
      </c>
      <c r="K457">
        <f t="shared" si="45"/>
        <v>-3.5387142066121272E-2</v>
      </c>
      <c r="M457">
        <f t="shared" si="46"/>
        <v>-7.093531278954833E-2</v>
      </c>
      <c r="N457" s="13">
        <f t="shared" si="47"/>
        <v>2.2048826250253568E-4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3"/>
        <v>6.8402897875176327</v>
      </c>
      <c r="H458" s="10">
        <f t="shared" si="48"/>
        <v>-5.5320062201161049E-2</v>
      </c>
      <c r="I458">
        <f t="shared" si="44"/>
        <v>-0.66384074641393265</v>
      </c>
      <c r="K458">
        <f t="shared" si="45"/>
        <v>-3.4962069321448047E-2</v>
      </c>
      <c r="M458">
        <f t="shared" si="46"/>
        <v>-7.0126053473601957E-2</v>
      </c>
      <c r="N458" s="13">
        <f t="shared" si="47"/>
        <v>2.1921737755959634E-4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3"/>
        <v>6.8512622353918697</v>
      </c>
      <c r="H459" s="10">
        <f t="shared" si="48"/>
        <v>-5.4563585386264005E-2</v>
      </c>
      <c r="I459">
        <f t="shared" si="44"/>
        <v>-0.65476302463516811</v>
      </c>
      <c r="K459">
        <f t="shared" si="45"/>
        <v>-3.454210425843781E-2</v>
      </c>
      <c r="M459">
        <f t="shared" si="46"/>
        <v>-6.9326028703803874E-2</v>
      </c>
      <c r="N459" s="13">
        <f t="shared" si="47"/>
        <v>2.1792973270357756E-4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3"/>
        <v>6.8622346832661067</v>
      </c>
      <c r="H460" s="10">
        <f t="shared" si="48"/>
        <v>-5.3816915484689025E-2</v>
      </c>
      <c r="I460">
        <f t="shared" si="44"/>
        <v>-0.64580298581626827</v>
      </c>
      <c r="K460">
        <f t="shared" si="45"/>
        <v>-3.4127185466611087E-2</v>
      </c>
      <c r="M460">
        <f t="shared" si="46"/>
        <v>-6.85351330835169E-2</v>
      </c>
      <c r="N460" s="13">
        <f t="shared" si="47"/>
        <v>2.1662592928644659E-4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3"/>
        <v>6.8732071311403455</v>
      </c>
      <c r="H461" s="10">
        <f t="shared" si="48"/>
        <v>-5.3079934119199083E-2</v>
      </c>
      <c r="I461">
        <f t="shared" si="44"/>
        <v>-0.63695920943038897</v>
      </c>
      <c r="K461">
        <f t="shared" si="45"/>
        <v>-3.3717252274624625E-2</v>
      </c>
      <c r="M461">
        <f t="shared" si="46"/>
        <v>-6.775326241861418E-2</v>
      </c>
      <c r="N461" s="13">
        <f t="shared" si="47"/>
        <v>2.1530656338241593E-4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3"/>
        <v>6.8841795790145834</v>
      </c>
      <c r="H462" s="10">
        <f t="shared" si="48"/>
        <v>-5.2352524205641189E-2</v>
      </c>
      <c r="I462">
        <f t="shared" si="44"/>
        <v>-0.6282302904676943</v>
      </c>
      <c r="K462">
        <f t="shared" si="45"/>
        <v>-3.331224474135841E-2</v>
      </c>
      <c r="M462">
        <f t="shared" si="46"/>
        <v>-6.6980313703795272E-2</v>
      </c>
      <c r="N462" s="13">
        <f t="shared" si="47"/>
        <v>2.1397222560230687E-4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3"/>
        <v>6.8951520268888205</v>
      </c>
      <c r="H463" s="10">
        <f t="shared" si="48"/>
        <v>-5.1634569940753078E-2</v>
      </c>
      <c r="I463">
        <f t="shared" si="44"/>
        <v>-0.61961483928903693</v>
      </c>
      <c r="K463">
        <f t="shared" si="45"/>
        <v>-3.2912103647110245E-2</v>
      </c>
      <c r="M463">
        <f t="shared" si="46"/>
        <v>-6.6216185109056774E-2</v>
      </c>
      <c r="N463" s="13">
        <f t="shared" si="47"/>
        <v>2.1262350091650443E-4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3"/>
        <v>6.9061244747630592</v>
      </c>
      <c r="H464" s="10">
        <f t="shared" si="48"/>
        <v>-5.0925956790061684E-2</v>
      </c>
      <c r="I464">
        <f t="shared" si="44"/>
        <v>-0.61111148148074024</v>
      </c>
      <c r="K464">
        <f t="shared" si="45"/>
        <v>-3.2516770484897164E-2</v>
      </c>
      <c r="M464">
        <f t="shared" si="46"/>
        <v>-6.5460775966314472E-2</v>
      </c>
      <c r="N464" s="13">
        <f t="shared" si="47"/>
        <v>2.1126096848636576E-4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3"/>
        <v>6.9170969226372971</v>
      </c>
      <c r="H465" s="10">
        <f t="shared" si="48"/>
        <v>-5.0226571475873873E-2</v>
      </c>
      <c r="I465">
        <f t="shared" si="44"/>
        <v>-0.6027188577104865</v>
      </c>
      <c r="K465">
        <f t="shared" si="45"/>
        <v>-3.2126187451861951E-2</v>
      </c>
      <c r="M465">
        <f t="shared" si="46"/>
        <v>-6.4713986756177733E-2</v>
      </c>
      <c r="N465" s="13">
        <f t="shared" si="47"/>
        <v>2.0988520150398178E-4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3"/>
        <v>6.9280693705115342</v>
      </c>
      <c r="H466" s="10">
        <f t="shared" si="48"/>
        <v>-4.9536301965357951E-2</v>
      </c>
      <c r="I466">
        <f t="shared" si="44"/>
        <v>-0.59443562358429536</v>
      </c>
      <c r="K466">
        <f t="shared" si="45"/>
        <v>-3.1740297440783716E-2</v>
      </c>
      <c r="M466">
        <f t="shared" si="46"/>
        <v>-6.3975719094871569E-2</v>
      </c>
      <c r="N466" s="13">
        <f t="shared" si="47"/>
        <v>2.0849676704009129E-4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3"/>
        <v>6.9390418183857729</v>
      </c>
      <c r="H467" s="10">
        <f t="shared" si="48"/>
        <v>-4.8855037458716215E-2</v>
      </c>
      <c r="I467">
        <f t="shared" si="44"/>
        <v>-0.58626044950459455</v>
      </c>
      <c r="K467">
        <f t="shared" si="45"/>
        <v>-3.1359044031690701E-2</v>
      </c>
      <c r="M467">
        <f t="shared" si="46"/>
        <v>-6.324587572130641E-2</v>
      </c>
      <c r="N467" s="13">
        <f t="shared" si="47"/>
        <v>2.0709622590003E-4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3"/>
        <v>6.9500142662600108</v>
      </c>
      <c r="H468" s="10">
        <f t="shared" si="48"/>
        <v>-4.818266837744712E-2</v>
      </c>
      <c r="I468">
        <f t="shared" ref="I468:I469" si="50">H468*$E$6</f>
        <v>-0.57819202052936547</v>
      </c>
      <c r="K468">
        <f t="shared" ref="K468:K469" si="51">$L$9*$L$4*EXP(-$L$6*(G468/$L$10-1))+6*$L$4*EXP(-$L$6*(SQRT(2)*G468/$L$10-1))-SQRT($L$9*$L$5^2*EXP(-2*$L$7*(G468/$L$10-1))+6*$L$5^2*EXP(-2*$L$7*(SQRT(2)*G468/$L$10-1)))</f>
        <v>-3.0982371483575341E-2</v>
      </c>
      <c r="M468">
        <f t="shared" ref="M468:M469" si="52">$L$9*$O$6*EXP(-$O$4*(G468/$L$10-1))+6*$O$6*EXP(-$O$4*(SQRT(2)*G468/$L$10-1))-SQRT($L$9*$O$7^2*EXP(-2*$O$5*(G468/$L$10-1))+6*$O$7^2*EXP(-2*$O$5*(SQRT(2)*G468/$L$10-1)))</f>
        <v>-6.2524360484294689E-2</v>
      </c>
      <c r="N468" s="13">
        <f t="shared" ref="N468:N469" si="53">(M468-H468)^2*O468</f>
        <v>2.0568413248761385E-4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3"/>
        <v>6.9609867141342487</v>
      </c>
      <c r="H469" s="10">
        <f t="shared" si="48"/>
        <v>-4.7519086352697422E-2</v>
      </c>
      <c r="I469">
        <f t="shared" si="50"/>
        <v>-0.57022903623236909</v>
      </c>
      <c r="K469">
        <f t="shared" si="51"/>
        <v>-3.0610224726208664E-2</v>
      </c>
      <c r="M469">
        <f t="shared" si="52"/>
        <v>-6.1811078329910389E-2</v>
      </c>
      <c r="N469" s="13">
        <f t="shared" si="53"/>
        <v>2.0426103467671982E-4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3F64-8CA0-4599-A6DB-323FF0E9BDCC}">
  <dimension ref="A2:AA469"/>
  <sheetViews>
    <sheetView workbookViewId="0">
      <selection activeCell="B8" sqref="B8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189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177</v>
      </c>
      <c r="B3" s="1" t="s">
        <v>133</v>
      </c>
      <c r="D3" s="15" t="str">
        <f>A3</f>
        <v>BCC</v>
      </c>
      <c r="E3" s="1" t="str">
        <f>B3</f>
        <v>Fe</v>
      </c>
      <c r="K3" s="15" t="str">
        <f>A3</f>
        <v>BCC</v>
      </c>
      <c r="L3" s="1" t="str">
        <f>B3</f>
        <v>Fe</v>
      </c>
      <c r="N3" s="15" t="str">
        <f>A3</f>
        <v>BCC</v>
      </c>
      <c r="O3" s="1" t="str">
        <f>L3</f>
        <v>Fe</v>
      </c>
      <c r="Q3" s="32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-8.4693000000000005</v>
      </c>
      <c r="D4" s="21" t="s">
        <v>8</v>
      </c>
      <c r="E4" s="4">
        <f>E11</f>
        <v>2.4595728466269828</v>
      </c>
      <c r="F4" t="s">
        <v>191</v>
      </c>
      <c r="K4" s="2" t="s">
        <v>27</v>
      </c>
      <c r="L4" s="4">
        <v>8.1199999999999994E-2</v>
      </c>
      <c r="N4" s="18" t="s">
        <v>23</v>
      </c>
      <c r="O4" s="4">
        <f>O5*R18</f>
        <v>5.8495023194064037</v>
      </c>
      <c r="P4" s="63" t="s">
        <v>266</v>
      </c>
      <c r="Q4" s="26" t="s">
        <v>29</v>
      </c>
      <c r="AA4" s="27"/>
    </row>
    <row r="5" spans="1:27" x14ac:dyDescent="0.4">
      <c r="A5" s="2" t="s">
        <v>20</v>
      </c>
      <c r="B5" s="5">
        <v>11.454000000000001</v>
      </c>
      <c r="D5" s="2" t="s">
        <v>3</v>
      </c>
      <c r="E5" s="5">
        <v>0.05</v>
      </c>
      <c r="K5" s="2" t="s">
        <v>28</v>
      </c>
      <c r="L5" s="4">
        <v>1.1081000000000001</v>
      </c>
      <c r="N5" s="12" t="s">
        <v>24</v>
      </c>
      <c r="O5" s="4">
        <v>1.9828821421716623</v>
      </c>
      <c r="P5" t="s">
        <v>53</v>
      </c>
      <c r="Q5" s="28" t="s">
        <v>30</v>
      </c>
      <c r="R5" s="29">
        <f>L10</f>
        <v>2.4595728466269828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64">
        <f>($L$10*2/SQRT(3)+$L$10*SQRT(2)*2/SQRT(3))/2</f>
        <v>3.4282678649051888</v>
      </c>
      <c r="X5" s="64">
        <f>$L$10*SQRT(2)*2/SQRT(3)</f>
        <v>4.0164656396272118</v>
      </c>
      <c r="Y5" s="30" t="s">
        <v>117</v>
      </c>
      <c r="Z5" s="30" t="str">
        <f>B3</f>
        <v>Fe</v>
      </c>
      <c r="AA5" s="31" t="str">
        <f>B3</f>
        <v>Fe</v>
      </c>
    </row>
    <row r="6" spans="1:27" x14ac:dyDescent="0.4">
      <c r="A6" s="2" t="s">
        <v>0</v>
      </c>
      <c r="B6" s="1">
        <v>1.036</v>
      </c>
      <c r="D6" s="2" t="s">
        <v>13</v>
      </c>
      <c r="E6" s="1">
        <v>8</v>
      </c>
      <c r="F6" t="s">
        <v>14</v>
      </c>
      <c r="K6" s="2" t="s">
        <v>23</v>
      </c>
      <c r="L6" s="4">
        <v>11.559699999999999</v>
      </c>
      <c r="N6" s="12" t="s">
        <v>27</v>
      </c>
      <c r="O6" s="4">
        <v>0.42121968662501752</v>
      </c>
      <c r="P6" t="s">
        <v>53</v>
      </c>
    </row>
    <row r="7" spans="1:27" x14ac:dyDescent="0.4">
      <c r="A7" s="18" t="s">
        <v>1</v>
      </c>
      <c r="B7" s="5">
        <v>0</v>
      </c>
      <c r="C7" t="s">
        <v>267</v>
      </c>
      <c r="D7" s="2" t="s">
        <v>32</v>
      </c>
      <c r="E7" s="1">
        <v>2</v>
      </c>
      <c r="F7" t="s">
        <v>33</v>
      </c>
      <c r="K7" s="2" t="s">
        <v>24</v>
      </c>
      <c r="L7" s="4">
        <v>2.8315999999999999</v>
      </c>
      <c r="N7" s="12" t="s">
        <v>28</v>
      </c>
      <c r="O7" s="4">
        <v>3.8348213652389185</v>
      </c>
      <c r="P7" t="s">
        <v>53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2/SQRT(3)</f>
        <v>1.1547005383792517</v>
      </c>
      <c r="F8" t="s">
        <v>250</v>
      </c>
      <c r="N8" s="63" t="s">
        <v>266</v>
      </c>
      <c r="Q8" s="26" t="s">
        <v>252</v>
      </c>
      <c r="AA8" s="27"/>
    </row>
    <row r="9" spans="1:27" x14ac:dyDescent="0.4">
      <c r="A9" s="11" t="s">
        <v>21</v>
      </c>
      <c r="K9" s="3" t="s">
        <v>13</v>
      </c>
      <c r="L9" s="1">
        <f>E6</f>
        <v>8</v>
      </c>
      <c r="M9" t="s">
        <v>14</v>
      </c>
      <c r="N9" s="3" t="s">
        <v>73</v>
      </c>
      <c r="O9" s="1">
        <f>O4/O5</f>
        <v>2.95</v>
      </c>
      <c r="Q9" s="28" t="s">
        <v>251</v>
      </c>
      <c r="R9" s="29">
        <f>L10</f>
        <v>2.4595728466269828</v>
      </c>
      <c r="S9" s="29">
        <f>O4</f>
        <v>5.8495023194064037</v>
      </c>
      <c r="T9" s="29">
        <f>O5</f>
        <v>1.9828821421716623</v>
      </c>
      <c r="U9" s="29">
        <f>O6</f>
        <v>0.42121968662501752</v>
      </c>
      <c r="V9" s="29">
        <f>O7</f>
        <v>3.8348213652389185</v>
      </c>
      <c r="W9" s="64">
        <f>($L$10*2/SQRT(3)+$L$10*SQRT(2)*2/SQRT(3))/2</f>
        <v>3.4282678649051888</v>
      </c>
      <c r="X9" s="64">
        <f>$L$10*SQRT(2)*2/SQRT(3)</f>
        <v>4.0164656396272118</v>
      </c>
      <c r="Y9" s="30" t="s">
        <v>117</v>
      </c>
      <c r="Z9" s="30" t="str">
        <f>B3</f>
        <v>Fe</v>
      </c>
      <c r="AA9" s="31" t="str">
        <f>B3</f>
        <v>Fe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2.4595728466269828</v>
      </c>
      <c r="M10" t="s">
        <v>34</v>
      </c>
    </row>
    <row r="11" spans="1:27" x14ac:dyDescent="0.4">
      <c r="A11" s="3" t="s">
        <v>37</v>
      </c>
      <c r="B11" s="4">
        <f>($B$5*$E$7)^(1/3)</f>
        <v>2.8400700901831657</v>
      </c>
      <c r="D11" s="3" t="s">
        <v>8</v>
      </c>
      <c r="E11" s="4">
        <f>$B$11/$E$8</f>
        <v>2.4595728466269828</v>
      </c>
      <c r="F11" t="s">
        <v>39</v>
      </c>
      <c r="Q11" s="33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3.1259016065154706</v>
      </c>
      <c r="D12" s="3" t="s">
        <v>2</v>
      </c>
      <c r="E12" s="4">
        <f>(9*$B$6*$B$5/(-$B$4))^(1/2)</f>
        <v>3.5510432631665774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46</v>
      </c>
      <c r="AA13" s="27"/>
    </row>
    <row r="14" spans="1:27" x14ac:dyDescent="0.4">
      <c r="A14" s="3" t="s">
        <v>105</v>
      </c>
      <c r="B14" s="1">
        <f>(B7-1)/(2*E12)-1/3</f>
        <v>-0.47413702479670744</v>
      </c>
      <c r="D14" s="3" t="s">
        <v>15</v>
      </c>
      <c r="E14" s="4">
        <f>-(1+$E$13+$E$5*$E$13^3)*EXP(-$E$13)</f>
        <v>-1</v>
      </c>
      <c r="Q14" s="28" t="s">
        <v>49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-8.4693000000000005</v>
      </c>
    </row>
    <row r="16" spans="1:27" x14ac:dyDescent="0.4">
      <c r="D16" s="3" t="s">
        <v>9</v>
      </c>
      <c r="E16" s="4">
        <f>$E$15*$E$6</f>
        <v>-67.754400000000004</v>
      </c>
      <c r="Q16" s="1" t="s">
        <v>58</v>
      </c>
      <c r="R16" s="1"/>
      <c r="S16" s="1"/>
      <c r="T16" s="1" t="s">
        <v>69</v>
      </c>
    </row>
    <row r="17" spans="1:25" x14ac:dyDescent="0.4">
      <c r="A17" t="s">
        <v>19</v>
      </c>
      <c r="Q17" s="1" t="s">
        <v>54</v>
      </c>
      <c r="R17" s="19">
        <f>B4/L9+O7/SQRT(L9)</f>
        <v>0.29715159599974661</v>
      </c>
      <c r="S17" s="1" t="s">
        <v>55</v>
      </c>
      <c r="T17" s="1" t="s">
        <v>70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71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1.7669389741706658</v>
      </c>
      <c r="H19" s="10">
        <f>-(-$B$4)*(1+D19+$E$5*D19^3)*EXP(-D19)</f>
        <v>1.1510972144884097</v>
      </c>
      <c r="I19">
        <f>H19*$E$6</f>
        <v>9.2087777159072779</v>
      </c>
      <c r="K19">
        <f>$L$9*$L$4*EXP(-$L$6*(G19/$L$10-1))+6*$L$4*EXP(-$L$6*(2/SQRT(3)*G19/$L$10-1))-SQRT($L$9*$L$5^2*EXP(-2*$L$7*(G19/$L$10-1))+6*$L$5^2*EXP(-2*$L$7*(2/SQRT(3)*G19/$L$10-1)))</f>
        <v>12.107159124051266</v>
      </c>
      <c r="M19">
        <f>$L$9*$O$6*EXP(-$O$4*(G19/$L$10-1))+6*$O$6*EXP(-$O$4*(2/SQRT(3)*G19/$L$10-1))-SQRT($L$9*$O$7^2*EXP(-2*$O$5*(G19/$L$10-1))+6*$O$7^2*EXP(-2*$O$5*(2/SQRT(3)*G19/$L$10-1)))</f>
        <v>1.2644017263377947</v>
      </c>
      <c r="N19" s="13">
        <f>(M19-H19)^2*O19</f>
        <v>1.2837912405427414E-2</v>
      </c>
      <c r="O19" s="13">
        <v>1</v>
      </c>
      <c r="P19" s="14">
        <f>SUMSQ(N26:N295)</f>
        <v>1.9042359857154239E-5</v>
      </c>
      <c r="Q19" s="1" t="s">
        <v>68</v>
      </c>
      <c r="R19" s="19">
        <f>O4/(O4-O5)*-B4/SQRT(L9)</f>
        <v>4.5299136955421844</v>
      </c>
      <c r="S19" s="1" t="s">
        <v>67</v>
      </c>
      <c r="T19" s="1" t="s">
        <v>70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1">$E$11*(D20/$E$12+1)</f>
        <v>1.7807916516197924</v>
      </c>
      <c r="H20" s="10">
        <f>-(-$B$4)*(1+D20+$E$5*D20^3)*EXP(-D20)</f>
        <v>0.61062907806715194</v>
      </c>
      <c r="I20">
        <f t="shared" ref="I20:I83" si="2">H20*$E$6</f>
        <v>4.8850326245372155</v>
      </c>
      <c r="K20">
        <f t="shared" ref="K20:K83" si="3">$L$9*$L$4*EXP(-$L$6*(G20/$L$10-1))+6*$L$4*EXP(-$L$6*(2/SQRT(3)*G20/$L$10-1))-SQRT($L$9*$L$5^2*EXP(-2*$L$7*(G20/$L$10-1))+6*$L$5^2*EXP(-2*$L$7*(2/SQRT(3)*G20/$L$10-1)))</f>
        <v>10.928312654731188</v>
      </c>
      <c r="M20">
        <f t="shared" ref="M20:M83" si="4">$L$9*$O$6*EXP(-$O$4*(G20/$L$10-1))+6*$O$6*EXP(-$O$4*(2/SQRT(3)*G20/$L$10-1))-SQRT($L$9*$O$7^2*EXP(-2*$O$5*(G20/$L$10-1))+6*$O$7^2*EXP(-2*$O$5*(2/SQRT(3)*G20/$L$10-1)))</f>
        <v>0.71078536232598211</v>
      </c>
      <c r="N20" s="13">
        <f t="shared" ref="N20:N83" si="5">(M20-H20)^2*O20</f>
        <v>1.0031281276535591E-2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1"/>
        <v>1.7946443290689187</v>
      </c>
      <c r="H21" s="10">
        <f t="shared" ref="H21:H84" si="6">-(-$B$4)*(1+D21+$E$5*D21^3)*EXP(-D21)</f>
        <v>9.3714800024600295E-2</v>
      </c>
      <c r="I21">
        <f t="shared" si="2"/>
        <v>0.74971840019680236</v>
      </c>
      <c r="K21">
        <f t="shared" si="3"/>
        <v>9.8324511435905748</v>
      </c>
      <c r="M21">
        <f t="shared" si="4"/>
        <v>0.18192418384519726</v>
      </c>
      <c r="N21" s="13">
        <f t="shared" si="5"/>
        <v>7.780895394009394E-3</v>
      </c>
      <c r="O21" s="13">
        <v>1</v>
      </c>
      <c r="Q21" s="16" t="s">
        <v>60</v>
      </c>
      <c r="R21" s="19">
        <f>(O7/O6)/(O4/O5)</f>
        <v>3.0861317434124258</v>
      </c>
      <c r="S21" s="1" t="s">
        <v>61</v>
      </c>
      <c r="T21" s="1">
        <f>SQRT(L9)</f>
        <v>2.8284271247461903</v>
      </c>
      <c r="U21" s="1" t="s">
        <v>62</v>
      </c>
      <c r="V21" s="1">
        <f>R21-T21</f>
        <v>0.25770461866623551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1"/>
        <v>1.8084970065180448</v>
      </c>
      <c r="H22" s="10">
        <f t="shared" si="6"/>
        <v>-0.4004700440674524</v>
      </c>
      <c r="I22">
        <f t="shared" si="2"/>
        <v>-3.2037603525396192</v>
      </c>
      <c r="K22">
        <f t="shared" si="3"/>
        <v>8.8140671103579606</v>
      </c>
      <c r="M22">
        <f t="shared" si="4"/>
        <v>-0.32309605507796846</v>
      </c>
      <c r="N22" s="13">
        <f t="shared" si="5"/>
        <v>5.9867341721447824E-3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1"/>
        <v>1.8223496839671713</v>
      </c>
      <c r="H23" s="10">
        <f t="shared" si="6"/>
        <v>-0.87272338389031234</v>
      </c>
      <c r="I23">
        <f t="shared" si="2"/>
        <v>-6.9817870711224987</v>
      </c>
      <c r="K23">
        <f t="shared" si="3"/>
        <v>7.8680144421124991</v>
      </c>
      <c r="M23">
        <f t="shared" si="4"/>
        <v>-0.80515745016676377</v>
      </c>
      <c r="N23" s="13">
        <f t="shared" si="5"/>
        <v>4.5651553999349588E-3</v>
      </c>
      <c r="O23" s="13">
        <v>1</v>
      </c>
      <c r="Q23" s="1" t="s">
        <v>66</v>
      </c>
      <c r="R23" s="1"/>
      <c r="V23" s="1" t="s">
        <v>113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1"/>
        <v>1.8362023614162977</v>
      </c>
      <c r="H24" s="10">
        <f t="shared" si="6"/>
        <v>-1.3238174617933842</v>
      </c>
      <c r="I24">
        <f t="shared" si="2"/>
        <v>-10.590539694347074</v>
      </c>
      <c r="K24">
        <f t="shared" si="3"/>
        <v>6.9894846830487296</v>
      </c>
      <c r="M24">
        <f t="shared" si="4"/>
        <v>-1.2651110634287193</v>
      </c>
      <c r="N24" s="13">
        <f t="shared" si="5"/>
        <v>3.4464412089507362E-3</v>
      </c>
      <c r="O24" s="13">
        <v>1</v>
      </c>
      <c r="Q24" s="17" t="s">
        <v>64</v>
      </c>
      <c r="R24" s="19">
        <f>O5/(O4-O5)*-B4/L9</f>
        <v>0.54290384615384613</v>
      </c>
      <c r="V24" s="15" t="str">
        <f>D3</f>
        <v>BCC</v>
      </c>
      <c r="W24" s="1" t="str">
        <f>E3</f>
        <v>Fe</v>
      </c>
      <c r="X24" t="s">
        <v>106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1"/>
        <v>1.8500550388654238</v>
      </c>
      <c r="H25" s="10">
        <f t="shared" si="6"/>
        <v>-1.7544996166058673</v>
      </c>
      <c r="I25">
        <f t="shared" si="2"/>
        <v>-14.035996932846938</v>
      </c>
      <c r="K25">
        <f t="shared" si="3"/>
        <v>6.1739848846385055</v>
      </c>
      <c r="M25">
        <f t="shared" si="4"/>
        <v>-1.7037780009523971</v>
      </c>
      <c r="N25" s="13">
        <f t="shared" si="5"/>
        <v>2.5726822944983551E-3</v>
      </c>
      <c r="O25" s="13">
        <v>1</v>
      </c>
      <c r="Q25" s="17" t="s">
        <v>65</v>
      </c>
      <c r="R25" s="19">
        <f>O4/(O4-O5)*-B4/SQRT(L9)</f>
        <v>4.5299136955421844</v>
      </c>
      <c r="V25" s="2" t="s">
        <v>109</v>
      </c>
      <c r="W25" s="1">
        <f>(-B4/(12*PI()*B6*W26))^(1/2)</f>
        <v>0.39216494029819043</v>
      </c>
      <c r="X25" t="s">
        <v>107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1"/>
        <v>1.8639077163145503</v>
      </c>
      <c r="H26" s="10">
        <f t="shared" si="6"/>
        <v>-2.1654930445112925</v>
      </c>
      <c r="I26">
        <f t="shared" si="2"/>
        <v>-17.32394435609034</v>
      </c>
      <c r="K26">
        <f t="shared" si="3"/>
        <v>5.4173169130914998</v>
      </c>
      <c r="M26">
        <f t="shared" si="4"/>
        <v>-2.1219504533141063</v>
      </c>
      <c r="N26" s="13">
        <f t="shared" si="5"/>
        <v>1.8959572481652847E-3</v>
      </c>
      <c r="O26" s="13">
        <v>1</v>
      </c>
      <c r="V26" s="2" t="s">
        <v>110</v>
      </c>
      <c r="W26" s="1">
        <v>1.41</v>
      </c>
      <c r="X26" t="s">
        <v>108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1"/>
        <v>1.8777603937636766</v>
      </c>
      <c r="H27" s="10">
        <f t="shared" si="6"/>
        <v>-2.5574975376327114</v>
      </c>
      <c r="I27">
        <f t="shared" si="2"/>
        <v>-20.459980301061691</v>
      </c>
      <c r="K27">
        <f t="shared" si="3"/>
        <v>4.715558117856558</v>
      </c>
      <c r="M27">
        <f t="shared" si="4"/>
        <v>-2.5203926998956341</v>
      </c>
      <c r="N27" s="13">
        <f t="shared" si="5"/>
        <v>1.3767689834948348E-3</v>
      </c>
      <c r="O27" s="13">
        <v>1</v>
      </c>
      <c r="Q27" s="2" t="s">
        <v>73</v>
      </c>
      <c r="R27" s="1">
        <v>2.9511489195477254</v>
      </c>
      <c r="V27" s="2" t="s">
        <v>115</v>
      </c>
      <c r="W27" s="1">
        <v>1</v>
      </c>
      <c r="X27" s="3" t="s">
        <v>116</v>
      </c>
      <c r="Y27" s="1">
        <f>W27*B7</f>
        <v>0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1"/>
        <v>1.8916130712128028</v>
      </c>
      <c r="H28" s="10">
        <f t="shared" si="6"/>
        <v>-2.9311902009586719</v>
      </c>
      <c r="I28">
        <f t="shared" si="2"/>
        <v>-23.449521607669375</v>
      </c>
      <c r="K28">
        <f t="shared" si="3"/>
        <v>4.0650432712917857</v>
      </c>
      <c r="M28">
        <f t="shared" si="4"/>
        <v>-2.8998420783682946</v>
      </c>
      <c r="N28" s="13">
        <f t="shared" si="5"/>
        <v>9.8270478994132594E-4</v>
      </c>
      <c r="O28" s="13">
        <v>1</v>
      </c>
      <c r="Q28" s="2" t="s">
        <v>3</v>
      </c>
      <c r="R28" s="1">
        <v>0.05</v>
      </c>
      <c r="V28" s="22" t="s">
        <v>111</v>
      </c>
      <c r="W28" s="1">
        <f>3*W25*(B7*W27-1)/W26</f>
        <v>-0.83439348999614993</v>
      </c>
      <c r="X28" t="s">
        <v>114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1"/>
        <v>1.9054657486619293</v>
      </c>
      <c r="H29" s="10">
        <f t="shared" si="6"/>
        <v>-3.2872261482228109</v>
      </c>
      <c r="I29">
        <f t="shared" si="2"/>
        <v>-26.297809185782487</v>
      </c>
      <c r="K29">
        <f t="shared" si="3"/>
        <v>3.4623476955917214</v>
      </c>
      <c r="M29">
        <f t="shared" si="4"/>
        <v>-3.2610099205547769</v>
      </c>
      <c r="N29" s="13">
        <f t="shared" si="5"/>
        <v>6.872905931421913E-4</v>
      </c>
      <c r="O29" s="13">
        <v>1</v>
      </c>
      <c r="Q29" s="17" t="s">
        <v>72</v>
      </c>
      <c r="R29" s="1">
        <f>ABS( -(SQRT(R27))^3/(R27-1)-(SQRT(1/R27)^3/(1/R27-1)) + (2+6*R28))</f>
        <v>2.6290081223123707E-12</v>
      </c>
      <c r="S29" t="s">
        <v>75</v>
      </c>
      <c r="V29" s="22" t="s">
        <v>73</v>
      </c>
      <c r="W29" s="1" t="e">
        <f>((W28+SQRT(W28^2-4))/2)^2</f>
        <v>#NUM!</v>
      </c>
      <c r="X29" t="s">
        <v>118</v>
      </c>
    </row>
    <row r="30" spans="1:25" x14ac:dyDescent="0.4">
      <c r="A30" t="s">
        <v>56</v>
      </c>
      <c r="D30" s="6">
        <v>-0.78</v>
      </c>
      <c r="E30" s="7">
        <f t="shared" si="0"/>
        <v>-0.42816279708276905</v>
      </c>
      <c r="G30">
        <f t="shared" si="1"/>
        <v>1.9193184261110556</v>
      </c>
      <c r="H30" s="10">
        <f t="shared" si="6"/>
        <v>-3.6262391773330958</v>
      </c>
      <c r="I30">
        <f t="shared" si="2"/>
        <v>-29.009913418664766</v>
      </c>
      <c r="K30">
        <f t="shared" si="3"/>
        <v>2.9042714986225793</v>
      </c>
      <c r="M30">
        <f t="shared" si="4"/>
        <v>-3.6045824558380524</v>
      </c>
      <c r="N30" s="13">
        <f t="shared" si="5"/>
        <v>4.6901358591387417E-4</v>
      </c>
      <c r="O30" s="13">
        <v>1</v>
      </c>
      <c r="V30" s="22" t="s">
        <v>23</v>
      </c>
      <c r="W30" s="1">
        <f>1/(O5*W25^2)</f>
        <v>3.279182355881769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1"/>
        <v>1.9331711035601817</v>
      </c>
      <c r="H31" s="10">
        <f t="shared" si="6"/>
        <v>-3.9488424259303736</v>
      </c>
      <c r="I31">
        <f t="shared" si="2"/>
        <v>-31.590739407442989</v>
      </c>
      <c r="K31">
        <f t="shared" si="3"/>
        <v>2.3878248455089919</v>
      </c>
      <c r="M31">
        <f t="shared" si="4"/>
        <v>-3.9312216832457949</v>
      </c>
      <c r="N31" s="13">
        <f t="shared" si="5"/>
        <v>3.1049057275613355E-4</v>
      </c>
      <c r="O31" s="13">
        <v>1</v>
      </c>
      <c r="Q31" t="s">
        <v>74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1"/>
        <v>1.9470237810093083</v>
      </c>
      <c r="H32" s="10">
        <f t="shared" si="6"/>
        <v>-4.2556290076399694</v>
      </c>
      <c r="I32">
        <f t="shared" si="2"/>
        <v>-34.045032061119755</v>
      </c>
      <c r="K32">
        <f t="shared" si="3"/>
        <v>1.9102141976628539</v>
      </c>
      <c r="M32">
        <f t="shared" si="4"/>
        <v>-4.241566213299123</v>
      </c>
      <c r="N32" s="13">
        <f t="shared" si="5"/>
        <v>1.9776218467294299E-4</v>
      </c>
      <c r="O32" s="13">
        <v>1</v>
      </c>
      <c r="Q32" s="21" t="s">
        <v>3</v>
      </c>
      <c r="R32" s="21" t="s">
        <v>73</v>
      </c>
      <c r="S32" t="s">
        <v>80</v>
      </c>
      <c r="T32" t="s">
        <v>81</v>
      </c>
      <c r="U32" t="s">
        <v>92</v>
      </c>
      <c r="V32" t="s">
        <v>90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1"/>
        <v>1.9608764584584346</v>
      </c>
      <c r="H33" s="10">
        <f t="shared" si="6"/>
        <v>-4.5471726295645887</v>
      </c>
      <c r="I33">
        <f t="shared" si="2"/>
        <v>-36.377381036516709</v>
      </c>
      <c r="K33">
        <f t="shared" si="3"/>
        <v>1.4688294554688888</v>
      </c>
      <c r="M33">
        <f t="shared" si="4"/>
        <v>-4.5362320806767968</v>
      </c>
      <c r="N33" s="13">
        <f t="shared" si="5"/>
        <v>1.1969560996616315E-4</v>
      </c>
      <c r="O33" s="13">
        <v>1</v>
      </c>
      <c r="Q33" s="20">
        <v>0.2</v>
      </c>
      <c r="R33" s="5">
        <v>8.1167990000000003</v>
      </c>
      <c r="T33" t="s">
        <v>85</v>
      </c>
      <c r="U33" t="s">
        <v>95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1"/>
        <v>1.9747291359075607</v>
      </c>
      <c r="H34" s="10">
        <f t="shared" si="6"/>
        <v>-4.8240281915516512</v>
      </c>
      <c r="I34">
        <f t="shared" si="2"/>
        <v>-38.59222553241321</v>
      </c>
      <c r="K34">
        <f t="shared" si="3"/>
        <v>1.0612319450647938</v>
      </c>
      <c r="M34">
        <f t="shared" si="4"/>
        <v>-4.8158135287091</v>
      </c>
      <c r="N34" s="13">
        <f t="shared" si="5"/>
        <v>6.7480685616791935E-5</v>
      </c>
      <c r="O34" s="13">
        <v>1</v>
      </c>
      <c r="Q34" s="1">
        <v>0.15</v>
      </c>
      <c r="R34" s="5">
        <v>6.25</v>
      </c>
      <c r="T34" t="s">
        <v>85</v>
      </c>
      <c r="U34" t="s">
        <v>96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1"/>
        <v>1.9885818133566873</v>
      </c>
      <c r="H35" s="10">
        <f t="shared" si="6"/>
        <v>-5.0867323677535543</v>
      </c>
      <c r="I35">
        <f t="shared" si="2"/>
        <v>-40.693858942028434</v>
      </c>
      <c r="K35">
        <f t="shared" si="3"/>
        <v>0.68514319359641007</v>
      </c>
      <c r="M35">
        <f t="shared" si="4"/>
        <v>-5.080883766680218</v>
      </c>
      <c r="N35" s="13">
        <f t="shared" si="5"/>
        <v>3.4206134515030405E-5</v>
      </c>
      <c r="O35" s="13">
        <v>1</v>
      </c>
      <c r="Q35" s="20">
        <v>0.1</v>
      </c>
      <c r="R35" s="5">
        <v>4.5397220000000003</v>
      </c>
      <c r="U35" t="s">
        <v>104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1"/>
        <v>2.0024344908058134</v>
      </c>
      <c r="H36" s="10">
        <f t="shared" si="6"/>
        <v>-5.3358041709850541</v>
      </c>
      <c r="I36">
        <f t="shared" si="2"/>
        <v>-42.686433367880433</v>
      </c>
      <c r="K36">
        <f t="shared" si="3"/>
        <v>0.33843444100855269</v>
      </c>
      <c r="M36">
        <f t="shared" si="4"/>
        <v>-5.3319957008839918</v>
      </c>
      <c r="N36" s="13">
        <f t="shared" si="5"/>
        <v>1.450444451068574E-5</v>
      </c>
      <c r="O36" s="13">
        <v>1</v>
      </c>
      <c r="Q36" s="1">
        <v>9.5000000000000001E-2</v>
      </c>
      <c r="R36" s="5">
        <v>4.3764019999999997</v>
      </c>
      <c r="U36" t="s">
        <v>101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1"/>
        <v>2.0162871682549399</v>
      </c>
      <c r="H37" s="10">
        <f t="shared" si="6"/>
        <v>-5.5717455003680172</v>
      </c>
      <c r="I37">
        <f t="shared" si="2"/>
        <v>-44.573964002944138</v>
      </c>
      <c r="K37">
        <f t="shared" si="3"/>
        <v>1.9116839867638902E-2</v>
      </c>
      <c r="M37">
        <f t="shared" si="4"/>
        <v>-5.5696826403447393</v>
      </c>
      <c r="N37" s="13">
        <f t="shared" si="5"/>
        <v>4.2553914756382415E-6</v>
      </c>
      <c r="O37" s="13">
        <v>1</v>
      </c>
      <c r="Q37" s="1">
        <v>0.09</v>
      </c>
      <c r="R37" s="5">
        <v>4.21</v>
      </c>
      <c r="U37" t="s">
        <v>97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1"/>
        <v>2.0301398457040665</v>
      </c>
      <c r="H38" s="10">
        <f t="shared" si="6"/>
        <v>-5.7950416727403331</v>
      </c>
      <c r="I38">
        <f t="shared" si="2"/>
        <v>-46.360333381922665</v>
      </c>
      <c r="K38">
        <f t="shared" si="3"/>
        <v>-0.27466770207991686</v>
      </c>
      <c r="M38">
        <f t="shared" si="4"/>
        <v>-5.7944589780830462</v>
      </c>
      <c r="N38" s="13">
        <f t="shared" si="5"/>
        <v>3.3953306363068185E-7</v>
      </c>
      <c r="O38" s="13">
        <v>1</v>
      </c>
      <c r="Q38" s="1">
        <v>8.5000000000000006E-2</v>
      </c>
      <c r="R38" s="5">
        <v>4.0533929999999998</v>
      </c>
      <c r="U38" t="s">
        <v>100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1"/>
        <v>2.0439925231531926</v>
      </c>
      <c r="H39" s="10">
        <f t="shared" si="6"/>
        <v>-6.0061619382925446</v>
      </c>
      <c r="I39">
        <f t="shared" si="2"/>
        <v>-48.049295506340357</v>
      </c>
      <c r="K39">
        <f t="shared" si="3"/>
        <v>-0.54465507891569409</v>
      </c>
      <c r="M39">
        <f t="shared" si="4"/>
        <v>-6.0068208487760177</v>
      </c>
      <c r="N39" s="13">
        <f t="shared" si="5"/>
        <v>4.3416302523076421E-7</v>
      </c>
      <c r="O39" s="13">
        <v>1</v>
      </c>
      <c r="Q39" s="1">
        <v>0.08</v>
      </c>
      <c r="R39" s="5">
        <v>3.89</v>
      </c>
      <c r="U39" t="s">
        <v>78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1"/>
        <v>2.0578452006023191</v>
      </c>
      <c r="H40" s="10">
        <f t="shared" si="6"/>
        <v>-6.2055599808829669</v>
      </c>
      <c r="I40">
        <f t="shared" si="2"/>
        <v>-49.644479847063735</v>
      </c>
      <c r="K40">
        <f t="shared" si="3"/>
        <v>-0.79246698262989224</v>
      </c>
      <c r="M40">
        <f t="shared" si="4"/>
        <v>-6.2072467636314492</v>
      </c>
      <c r="N40" s="13">
        <f t="shared" si="5"/>
        <v>2.8452360405776017E-6</v>
      </c>
      <c r="O40" s="13">
        <v>1</v>
      </c>
      <c r="Q40" s="1">
        <v>7.4999999999999997E-2</v>
      </c>
      <c r="R40" s="5">
        <v>3.7347440000000001</v>
      </c>
      <c r="T40" t="s">
        <v>86</v>
      </c>
      <c r="U40" t="s">
        <v>103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1"/>
        <v>2.0716978780514452</v>
      </c>
      <c r="H41" s="10">
        <f t="shared" si="6"/>
        <v>-6.3936744034695998</v>
      </c>
      <c r="I41">
        <f t="shared" si="2"/>
        <v>-51.149395227756798</v>
      </c>
      <c r="K41">
        <f t="shared" si="3"/>
        <v>-1.0196183751709267</v>
      </c>
      <c r="M41">
        <f t="shared" si="4"/>
        <v>-6.3961982232671133</v>
      </c>
      <c r="N41" s="13">
        <f t="shared" si="5"/>
        <v>6.3696663703209949E-6</v>
      </c>
      <c r="O41" s="13">
        <v>1</v>
      </c>
      <c r="Q41" s="1">
        <v>7.0000000000000007E-2</v>
      </c>
      <c r="R41" s="5">
        <v>3.58</v>
      </c>
      <c r="S41" t="s">
        <v>77</v>
      </c>
      <c r="T41" t="s">
        <v>86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1"/>
        <v>2.0855505555005718</v>
      </c>
      <c r="H42" s="10">
        <f t="shared" si="6"/>
        <v>-6.5709291990849934</v>
      </c>
      <c r="I42">
        <f t="shared" si="2"/>
        <v>-52.567433592679947</v>
      </c>
      <c r="K42">
        <f t="shared" si="3"/>
        <v>-1.2275244709236617</v>
      </c>
      <c r="M42">
        <f t="shared" si="4"/>
        <v>-6.5741203093587401</v>
      </c>
      <c r="N42" s="13">
        <f t="shared" si="5"/>
        <v>1.0183184779212023E-5</v>
      </c>
      <c r="O42" s="13">
        <v>1</v>
      </c>
      <c r="Q42" s="1">
        <v>6.5000000000000002E-2</v>
      </c>
      <c r="R42" s="5">
        <v>3.4196749999999998</v>
      </c>
      <c r="U42" t="s">
        <v>102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1"/>
        <v>2.0994032329496979</v>
      </c>
      <c r="H43" s="10">
        <f t="shared" si="6"/>
        <v>-6.7377342077684128</v>
      </c>
      <c r="I43">
        <f t="shared" si="2"/>
        <v>-53.901873662147302</v>
      </c>
      <c r="K43">
        <f t="shared" si="3"/>
        <v>-1.4175072618005364</v>
      </c>
      <c r="M43">
        <f t="shared" si="4"/>
        <v>-6.7414422557934142</v>
      </c>
      <c r="N43" s="13">
        <f t="shared" si="5"/>
        <v>1.3749620155716439E-5</v>
      </c>
      <c r="O43" s="13">
        <v>1</v>
      </c>
      <c r="Q43" s="1">
        <v>0.06</v>
      </c>
      <c r="R43" s="5">
        <v>3.26</v>
      </c>
      <c r="T43" t="s">
        <v>87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1"/>
        <v>2.1132559103988244</v>
      </c>
      <c r="H44" s="10">
        <f t="shared" si="6"/>
        <v>-6.8944855598581691</v>
      </c>
      <c r="I44">
        <f t="shared" si="2"/>
        <v>-55.155884478865353</v>
      </c>
      <c r="K44">
        <f t="shared" si="3"/>
        <v>-1.5908016150058164</v>
      </c>
      <c r="M44">
        <f t="shared" si="4"/>
        <v>-6.8985780000398762</v>
      </c>
      <c r="N44" s="13">
        <f t="shared" si="5"/>
        <v>1.6748066640850586E-5</v>
      </c>
      <c r="O44" s="13">
        <v>1</v>
      </c>
      <c r="Q44" s="1">
        <v>5.5E-2</v>
      </c>
      <c r="R44" s="5">
        <v>3.1070509999999998</v>
      </c>
      <c r="T44" t="s">
        <v>78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1"/>
        <v>2.127108587847951</v>
      </c>
      <c r="H45" s="10">
        <f t="shared" si="6"/>
        <v>-7.0415661060358135</v>
      </c>
      <c r="I45">
        <f t="shared" si="2"/>
        <v>-56.332528848286508</v>
      </c>
      <c r="K45">
        <f t="shared" si="3"/>
        <v>-1.7485609715493911</v>
      </c>
      <c r="M45">
        <f t="shared" si="4"/>
        <v>-7.0459267154219543</v>
      </c>
      <c r="N45" s="13">
        <f t="shared" si="5"/>
        <v>1.9014914218499255E-5</v>
      </c>
      <c r="O45" s="13">
        <v>1</v>
      </c>
      <c r="Q45" s="1">
        <v>0.05</v>
      </c>
      <c r="R45" s="5">
        <v>2.95</v>
      </c>
      <c r="S45" t="s">
        <v>79</v>
      </c>
      <c r="U45" t="s">
        <v>98</v>
      </c>
      <c r="V45" t="s">
        <v>91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1"/>
        <v>2.1409612652970771</v>
      </c>
      <c r="H46" s="10">
        <f t="shared" si="6"/>
        <v>-7.1793458345029739</v>
      </c>
      <c r="I46">
        <f t="shared" si="2"/>
        <v>-57.434766676023791</v>
      </c>
      <c r="K46">
        <f t="shared" si="3"/>
        <v>-1.8918626717348968</v>
      </c>
      <c r="M46">
        <f t="shared" si="4"/>
        <v>-7.1838733249577977</v>
      </c>
      <c r="N46" s="13">
        <f t="shared" si="5"/>
        <v>2.0498169818520732E-5</v>
      </c>
      <c r="O46" s="13">
        <v>1</v>
      </c>
      <c r="Q46" s="1">
        <v>4.4999999999999998E-2</v>
      </c>
      <c r="R46" s="5">
        <v>2.7951359999999998</v>
      </c>
      <c r="T46" t="s">
        <v>88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1"/>
        <v>2.1548139427462032</v>
      </c>
      <c r="H47" s="10">
        <f t="shared" si="6"/>
        <v>-7.3081822756610659</v>
      </c>
      <c r="I47">
        <f t="shared" si="2"/>
        <v>-58.465458205288527</v>
      </c>
      <c r="K47">
        <f t="shared" si="3"/>
        <v>-2.0217129321172331</v>
      </c>
      <c r="M47">
        <f t="shared" si="4"/>
        <v>-7.3127889974044038</v>
      </c>
      <c r="N47" s="13">
        <f t="shared" si="5"/>
        <v>2.1221885220541918E-5</v>
      </c>
      <c r="O47" s="13">
        <v>1</v>
      </c>
      <c r="Q47" s="1">
        <v>0.04</v>
      </c>
      <c r="R47" s="5">
        <v>2.64</v>
      </c>
      <c r="T47" t="s">
        <v>88</v>
      </c>
      <c r="U47" t="s">
        <v>99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1"/>
        <v>2.1686666201953302</v>
      </c>
      <c r="H48" s="10">
        <f t="shared" si="6"/>
        <v>-7.4284208946538097</v>
      </c>
      <c r="I48">
        <f t="shared" si="2"/>
        <v>-59.427367157230478</v>
      </c>
      <c r="K48">
        <f t="shared" si="3"/>
        <v>-2.139051496809961</v>
      </c>
      <c r="M48">
        <f t="shared" si="4"/>
        <v>-7.4330316261244942</v>
      </c>
      <c r="N48" s="13">
        <f t="shared" si="5"/>
        <v>2.1258844694760178E-5</v>
      </c>
      <c r="O48" s="13">
        <v>1</v>
      </c>
      <c r="Q48" s="1">
        <v>3.5000000000000003E-2</v>
      </c>
      <c r="R48" s="5">
        <v>2.4810439999999998</v>
      </c>
      <c r="U48" t="s">
        <v>94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1"/>
        <v>2.1825192976444567</v>
      </c>
      <c r="H49" s="10">
        <f t="shared" si="6"/>
        <v>-7.5403954721223858</v>
      </c>
      <c r="I49">
        <f t="shared" si="2"/>
        <v>-60.323163776979086</v>
      </c>
      <c r="K49">
        <f t="shared" si="3"/>
        <v>-2.2447559845150113</v>
      </c>
      <c r="M49">
        <f t="shared" si="4"/>
        <v>-7.5449462913716037</v>
      </c>
      <c r="N49" s="13">
        <f t="shared" si="5"/>
        <v>2.0709955839051735E-5</v>
      </c>
      <c r="O49" s="13">
        <v>1</v>
      </c>
      <c r="Q49" s="1">
        <v>0.03</v>
      </c>
      <c r="R49" s="5">
        <v>2.3199999999999998</v>
      </c>
      <c r="T49" t="s">
        <v>89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1"/>
        <v>2.1963719750935833</v>
      </c>
      <c r="H50" s="10">
        <f t="shared" si="6"/>
        <v>-7.6444284735135062</v>
      </c>
      <c r="I50">
        <f t="shared" si="2"/>
        <v>-61.155427788108049</v>
      </c>
      <c r="K50">
        <f t="shared" si="3"/>
        <v>-2.3396459512392411</v>
      </c>
      <c r="M50">
        <f t="shared" si="4"/>
        <v>-7.6488657065683014</v>
      </c>
      <c r="N50" s="13">
        <f t="shared" si="5"/>
        <v>1.9689037182567711E-5</v>
      </c>
      <c r="O50" s="13">
        <v>1</v>
      </c>
      <c r="Q50" s="1">
        <v>2.5000000000000001E-2</v>
      </c>
      <c r="R50" s="5">
        <v>2.159411</v>
      </c>
      <c r="U50" t="s">
        <v>93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1"/>
        <v>2.2102246525427094</v>
      </c>
      <c r="H51" s="10">
        <f t="shared" si="6"/>
        <v>-7.7408314072708899</v>
      </c>
      <c r="I51">
        <f t="shared" si="2"/>
        <v>-61.926651258167119</v>
      </c>
      <c r="K51">
        <f t="shared" si="3"/>
        <v>-2.424486687347124</v>
      </c>
      <c r="M51">
        <f t="shared" si="4"/>
        <v>-7.745110649132485</v>
      </c>
      <c r="N51" s="13">
        <f t="shared" si="5"/>
        <v>1.8311910910028049E-5</v>
      </c>
      <c r="O51" s="13">
        <v>1</v>
      </c>
      <c r="Q51" s="1">
        <v>0.02</v>
      </c>
      <c r="R51" s="5">
        <v>1.99</v>
      </c>
      <c r="T51" t="s">
        <v>83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1"/>
        <v>2.2240773299918355</v>
      </c>
      <c r="H52" s="10">
        <f t="shared" si="6"/>
        <v>-7.8299051722317277</v>
      </c>
      <c r="I52">
        <f t="shared" si="2"/>
        <v>-62.639241377853821</v>
      </c>
      <c r="K52">
        <f t="shared" si="3"/>
        <v>-2.4999927663711743</v>
      </c>
      <c r="M52">
        <f t="shared" si="4"/>
        <v>-7.8339903763874474</v>
      </c>
      <c r="N52" s="13">
        <f t="shared" si="5"/>
        <v>1.6688892993910155E-5</v>
      </c>
      <c r="O52" s="13">
        <v>1</v>
      </c>
      <c r="Q52" s="1">
        <v>1.4999999999999999E-2</v>
      </c>
      <c r="R52" s="5">
        <v>1.818065</v>
      </c>
      <c r="T52" t="s">
        <v>77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1"/>
        <v>2.237930007440962</v>
      </c>
      <c r="H53" s="10">
        <f t="shared" si="6"/>
        <v>-7.9119403945404727</v>
      </c>
      <c r="I53">
        <f t="shared" si="2"/>
        <v>-63.295523156323782</v>
      </c>
      <c r="K53">
        <f t="shared" si="3"/>
        <v>-2.5668313618547676</v>
      </c>
      <c r="M53">
        <f t="shared" si="4"/>
        <v>-7.9158030270726698</v>
      </c>
      <c r="N53" s="13">
        <f t="shared" si="5"/>
        <v>1.4919930078787355E-5</v>
      </c>
      <c r="O53" s="13">
        <v>1</v>
      </c>
      <c r="Q53" s="1">
        <v>0.01</v>
      </c>
      <c r="R53" s="5">
        <v>1.63</v>
      </c>
      <c r="T53" t="s">
        <v>84</v>
      </c>
      <c r="U53" t="s">
        <v>95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1"/>
        <v>2.2517826848900886</v>
      </c>
      <c r="H54" s="10">
        <f t="shared" si="6"/>
        <v>-7.9872177543837619</v>
      </c>
      <c r="I54">
        <f t="shared" si="2"/>
        <v>-63.897742035070095</v>
      </c>
      <c r="K54">
        <f t="shared" si="3"/>
        <v>-2.6256253474310816</v>
      </c>
      <c r="M54">
        <f t="shared" si="4"/>
        <v>-7.9908360089544335</v>
      </c>
      <c r="N54" s="13">
        <f t="shared" si="5"/>
        <v>1.3091766138185584E-5</v>
      </c>
      <c r="O54" s="13">
        <v>1</v>
      </c>
      <c r="Q54" s="1">
        <v>5.0000000000000001E-3</v>
      </c>
      <c r="R54" s="5">
        <v>1.41</v>
      </c>
      <c r="T54" t="s">
        <v>82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1"/>
        <v>2.2656353623392147</v>
      </c>
      <c r="H55" s="10">
        <f t="shared" si="6"/>
        <v>-8.056008302841585</v>
      </c>
      <c r="I55">
        <f t="shared" si="2"/>
        <v>-64.44806642273268</v>
      </c>
      <c r="K55">
        <f t="shared" si="3"/>
        <v>-2.6769561943417584</v>
      </c>
      <c r="M55">
        <f t="shared" si="4"/>
        <v>-8.059366373017891</v>
      </c>
      <c r="N55" s="13">
        <f t="shared" si="5"/>
        <v>1.1276635308996292E-5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1"/>
        <v>2.2794880397883412</v>
      </c>
      <c r="H56" s="10">
        <f t="shared" si="6"/>
        <v>-8.1185737691417756</v>
      </c>
      <c r="I56">
        <f t="shared" si="2"/>
        <v>-64.948590153134205</v>
      </c>
      <c r="K56">
        <f t="shared" si="3"/>
        <v>-2.7213666796646221</v>
      </c>
      <c r="M56">
        <f t="shared" si="4"/>
        <v>-8.1216611747055225</v>
      </c>
      <c r="N56" s="13">
        <f t="shared" si="5"/>
        <v>9.5320731150551289E-6</v>
      </c>
      <c r="O56" s="13">
        <v>1</v>
      </c>
      <c r="Q56" t="s">
        <v>76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1"/>
        <v>2.2933407172374674</v>
      </c>
      <c r="H57" s="10">
        <f t="shared" si="6"/>
        <v>-8.1751668585965795</v>
      </c>
      <c r="I57">
        <f t="shared" si="2"/>
        <v>-65.401334868772636</v>
      </c>
      <c r="K57">
        <f t="shared" si="3"/>
        <v>-2.7593634176474362</v>
      </c>
      <c r="M57">
        <f t="shared" si="4"/>
        <v>-8.1779778226507034</v>
      </c>
      <c r="N57" s="13">
        <f t="shared" si="5"/>
        <v>7.9015189135763534E-6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1"/>
        <v>2.3071933946865939</v>
      </c>
      <c r="H58" s="10">
        <f t="shared" si="6"/>
        <v>-8.2260315414925103</v>
      </c>
      <c r="I58">
        <f t="shared" si="2"/>
        <v>-65.808252331940082</v>
      </c>
      <c r="K58">
        <f t="shared" si="3"/>
        <v>-2.7914192257298627</v>
      </c>
      <c r="M58">
        <f t="shared" si="4"/>
        <v>-8.2285644153396049</v>
      </c>
      <c r="N58" s="13">
        <f t="shared" si="5"/>
        <v>6.4154499252961195E-6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1"/>
        <v>2.32104607213572</v>
      </c>
      <c r="H59" s="10">
        <f t="shared" si="6"/>
        <v>-8.2714033331968686</v>
      </c>
      <c r="I59">
        <f t="shared" si="2"/>
        <v>-66.171226665574949</v>
      </c>
      <c r="K59">
        <f t="shared" si="3"/>
        <v>-2.817975336074622</v>
      </c>
      <c r="M59">
        <f t="shared" si="4"/>
        <v>-8.2736600661194686</v>
      </c>
      <c r="N59" s="13">
        <f t="shared" si="5"/>
        <v>5.0928434839466466E-6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1"/>
        <v>2.3348987495848466</v>
      </c>
      <c r="H60" s="10">
        <f t="shared" si="6"/>
        <v>-8.3115095657370581</v>
      </c>
      <c r="I60">
        <f t="shared" si="2"/>
        <v>-66.492076525896465</v>
      </c>
      <c r="K60">
        <f t="shared" si="3"/>
        <v>-2.8394434627180951</v>
      </c>
      <c r="M60">
        <f t="shared" si="4"/>
        <v>-8.3134952169568361</v>
      </c>
      <c r="N60" s="13">
        <f t="shared" si="5"/>
        <v>3.9428107666058844E-6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1"/>
        <v>2.3487514270339731</v>
      </c>
      <c r="H61" s="10">
        <f t="shared" si="6"/>
        <v>-8.3465696511014773</v>
      </c>
      <c r="I61">
        <f t="shared" si="2"/>
        <v>-66.772557208811818</v>
      </c>
      <c r="K61">
        <f t="shared" si="3"/>
        <v>-2.8562077337865901</v>
      </c>
      <c r="M61">
        <f t="shared" si="4"/>
        <v>-8.348291941335285</v>
      </c>
      <c r="N61" s="13">
        <f t="shared" si="5"/>
        <v>2.9662836494692272E-6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1"/>
        <v>2.3626041044830992</v>
      </c>
      <c r="H62" s="10">
        <f t="shared" si="6"/>
        <v>-8.37679533650393</v>
      </c>
      <c r="I62">
        <f t="shared" si="2"/>
        <v>-67.01436269203144</v>
      </c>
      <c r="K62">
        <f t="shared" si="3"/>
        <v>-2.8686264976043301</v>
      </c>
      <c r="M62">
        <f t="shared" si="4"/>
        <v>-8.3782642366686737</v>
      </c>
      <c r="N62" s="13">
        <f t="shared" si="5"/>
        <v>2.1576676939839466E-6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1"/>
        <v>2.3764567819322253</v>
      </c>
      <c r="H63" s="10">
        <f t="shared" si="6"/>
        <v>-8.4023909518465132</v>
      </c>
      <c r="I63">
        <f t="shared" si="2"/>
        <v>-67.219127614772106</v>
      </c>
      <c r="K63">
        <f t="shared" si="3"/>
        <v>-2.8770340109399086</v>
      </c>
      <c r="M63">
        <f t="shared" si="4"/>
        <v>-8.4036183065928896</v>
      </c>
      <c r="N63" s="13">
        <f t="shared" si="5"/>
        <v>1.5063996734525874E-6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1"/>
        <v>2.3903094593813519</v>
      </c>
      <c r="H64" s="10">
        <f t="shared" si="6"/>
        <v>-8.4235536496094543</v>
      </c>
      <c r="I64">
        <f t="shared" si="2"/>
        <v>-67.388429196875634</v>
      </c>
      <c r="K64">
        <f t="shared" si="3"/>
        <v>-2.8817420170968235</v>
      </c>
      <c r="M64">
        <f t="shared" si="4"/>
        <v>-8.4245528334863362</v>
      </c>
      <c r="N64" s="13">
        <f t="shared" si="5"/>
        <v>9.9836841982077381E-7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1"/>
        <v>2.404162136830478</v>
      </c>
      <c r="H65" s="10">
        <f t="shared" si="6"/>
        <v>-8.4404736373898128</v>
      </c>
      <c r="I65">
        <f t="shared" si="2"/>
        <v>-67.523789099118503</v>
      </c>
      <c r="K65">
        <f t="shared" si="3"/>
        <v>-2.883041221048229</v>
      </c>
      <c r="M65">
        <f t="shared" si="4"/>
        <v>-8.4412592415574537</v>
      </c>
      <c r="N65" s="13">
        <f t="shared" si="5"/>
        <v>6.1717390821465859E-7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1"/>
        <v>2.4180148142796045</v>
      </c>
      <c r="H66" s="10">
        <f t="shared" si="6"/>
        <v>-8.4533344033047726</v>
      </c>
      <c r="I66">
        <f t="shared" si="2"/>
        <v>-67.626675226438181</v>
      </c>
      <c r="K66">
        <f t="shared" si="3"/>
        <v>-2.8812026683438479</v>
      </c>
      <c r="M66">
        <f t="shared" si="4"/>
        <v>-8.4539219508256522</v>
      </c>
      <c r="N66" s="13">
        <f t="shared" si="5"/>
        <v>3.4521208929180959E-7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1"/>
        <v>2.4318674917287311</v>
      </c>
      <c r="H67" s="10">
        <f t="shared" si="6"/>
        <v>-8.4623129344690824</v>
      </c>
      <c r="I67">
        <f t="shared" si="2"/>
        <v>-67.698503475752659</v>
      </c>
      <c r="K67">
        <f t="shared" si="3"/>
        <v>-2.8764790340758744</v>
      </c>
      <c r="M67">
        <f t="shared" si="4"/>
        <v>-8.4627186223107422</v>
      </c>
      <c r="N67" s="13">
        <f t="shared" si="5"/>
        <v>1.6458262487062009E-7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1"/>
        <v>2.4457201691778572</v>
      </c>
      <c r="H68" s="10">
        <f t="shared" si="6"/>
        <v>-8.4675799287503484</v>
      </c>
      <c r="I68">
        <f t="shared" si="2"/>
        <v>-67.740639430002787</v>
      </c>
      <c r="K68">
        <f t="shared" si="3"/>
        <v>-2.8691058277786503</v>
      </c>
      <c r="M68">
        <f t="shared" si="4"/>
        <v>-8.4678203947350994</v>
      </c>
      <c r="N68" s="13">
        <f t="shared" si="5"/>
        <v>5.7823889822280659E-4</v>
      </c>
      <c r="O68" s="13">
        <v>10000</v>
      </c>
    </row>
    <row r="69" spans="3:16" x14ac:dyDescent="0.4">
      <c r="C69" s="51" t="s">
        <v>50</v>
      </c>
      <c r="D69" s="52">
        <v>0</v>
      </c>
      <c r="E69" s="53">
        <f t="shared" si="0"/>
        <v>-1</v>
      </c>
      <c r="F69" s="51"/>
      <c r="G69" s="51">
        <f t="shared" si="1"/>
        <v>2.4595728466269828</v>
      </c>
      <c r="H69" s="54">
        <f t="shared" si="6"/>
        <v>-8.4693000000000005</v>
      </c>
      <c r="I69" s="51">
        <f t="shared" si="2"/>
        <v>-67.754400000000004</v>
      </c>
      <c r="J69" s="51"/>
      <c r="K69">
        <f t="shared" si="3"/>
        <v>-2.859302519751898</v>
      </c>
      <c r="M69">
        <f t="shared" si="4"/>
        <v>-8.4693921130320682</v>
      </c>
      <c r="N69" s="55">
        <f t="shared" si="5"/>
        <v>8.4848106767026641E-5</v>
      </c>
      <c r="O69" s="55">
        <v>10000</v>
      </c>
      <c r="P69" s="51" t="s">
        <v>51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1"/>
        <v>2.4734255240761094</v>
      </c>
      <c r="H70" s="10">
        <f t="shared" si="6"/>
        <v>-8.4676318769522911</v>
      </c>
      <c r="I70">
        <f t="shared" si="2"/>
        <v>-67.741055015618329</v>
      </c>
      <c r="K70">
        <f t="shared" si="3"/>
        <v>-2.8472735939377123</v>
      </c>
      <c r="M70">
        <f t="shared" si="4"/>
        <v>-8.4675925489441504</v>
      </c>
      <c r="N70" s="13">
        <f t="shared" si="5"/>
        <v>1.546692224320548E-5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1"/>
        <v>2.4872782015252355</v>
      </c>
      <c r="H71" s="10">
        <f t="shared" si="6"/>
        <v>-8.4627285959780743</v>
      </c>
      <c r="I71">
        <f t="shared" si="2"/>
        <v>-67.701828767824594</v>
      </c>
      <c r="K71">
        <f t="shared" si="3"/>
        <v>-2.8332095321454807</v>
      </c>
      <c r="M71">
        <f t="shared" si="4"/>
        <v>-8.4625746139844473</v>
      </c>
      <c r="N71" s="13">
        <f t="shared" si="5"/>
        <v>2.3710454361323362E-8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1"/>
        <v>2.501130878974362</v>
      </c>
      <c r="H72" s="10">
        <f t="shared" si="6"/>
        <v>-8.4547376878749176</v>
      </c>
      <c r="I72">
        <f t="shared" si="2"/>
        <v>-67.637901502999341</v>
      </c>
      <c r="K72">
        <f t="shared" si="3"/>
        <v>-2.8172877341050313</v>
      </c>
      <c r="M72">
        <f t="shared" si="4"/>
        <v>-8.4544855650255464</v>
      </c>
      <c r="N72" s="13">
        <f t="shared" si="5"/>
        <v>6.3565931175083711E-8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1"/>
        <v>2.5149835564234881</v>
      </c>
      <c r="H73" s="10">
        <f t="shared" si="6"/>
        <v>-8.4438013588698961</v>
      </c>
      <c r="I73">
        <f t="shared" si="2"/>
        <v>-67.550410870959169</v>
      </c>
      <c r="K73">
        <f t="shared" si="3"/>
        <v>-2.7996733775350298</v>
      </c>
      <c r="M73">
        <f t="shared" si="4"/>
        <v>-8.4434672027707478</v>
      </c>
      <c r="N73" s="13">
        <f t="shared" si="5"/>
        <v>1.1166029859802892E-7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1"/>
        <v>2.5288362338726142</v>
      </c>
      <c r="H74" s="10">
        <f t="shared" si="6"/>
        <v>-8.4300566660063776</v>
      </c>
      <c r="I74">
        <f t="shared" si="2"/>
        <v>-67.440453328051021</v>
      </c>
      <c r="K74">
        <f t="shared" si="3"/>
        <v>-2.7805202221396494</v>
      </c>
      <c r="M74">
        <f t="shared" si="4"/>
        <v>-8.4296560633537307</v>
      </c>
      <c r="N74" s="13">
        <f t="shared" si="5"/>
        <v>1.6048248530769526E-7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1"/>
        <v>2.5426889113217408</v>
      </c>
      <c r="H75" s="10">
        <f t="shared" si="6"/>
        <v>-8.4136356870812623</v>
      </c>
      <c r="I75">
        <f t="shared" si="2"/>
        <v>-67.309085496650098</v>
      </c>
      <c r="K75">
        <f t="shared" si="3"/>
        <v>-2.7599713611905319</v>
      </c>
      <c r="M75">
        <f t="shared" si="4"/>
        <v>-8.413183603304228</v>
      </c>
      <c r="N75" s="13">
        <f t="shared" si="5"/>
        <v>2.0437974145761476E-7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1"/>
        <v>2.5565415887708673</v>
      </c>
      <c r="H76" s="10">
        <f t="shared" si="6"/>
        <v>-8.3946656852944024</v>
      </c>
      <c r="I76">
        <f t="shared" si="2"/>
        <v>-67.157325482355219</v>
      </c>
      <c r="K76">
        <f t="shared" si="3"/>
        <v>-2.7381599241118888</v>
      </c>
      <c r="M76">
        <f t="shared" si="4"/>
        <v>-8.3941763781090728</v>
      </c>
      <c r="N76" s="13">
        <f t="shared" si="5"/>
        <v>2.3942152161515537E-7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1"/>
        <v>2.5703942662199935</v>
      </c>
      <c r="H77" s="10">
        <f t="shared" si="6"/>
        <v>-8.3732692687672383</v>
      </c>
      <c r="I77">
        <f t="shared" si="2"/>
        <v>-66.986154150137907</v>
      </c>
      <c r="K77">
        <f t="shared" si="3"/>
        <v>-2.7152097332630554</v>
      </c>
      <c r="M77">
        <f t="shared" si="4"/>
        <v>-8.3727562145899324</v>
      </c>
      <c r="N77" s="13">
        <f t="shared" si="5"/>
        <v>2.6322458885109592E-7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1"/>
        <v>2.58424694366912</v>
      </c>
      <c r="H78" s="10">
        <f t="shared" si="6"/>
        <v>-8.3495645450833127</v>
      </c>
      <c r="I78">
        <f t="shared" si="2"/>
        <v>-66.796516360666502</v>
      </c>
      <c r="K78">
        <f t="shared" si="3"/>
        <v>-2.6912359179040344</v>
      </c>
      <c r="M78">
        <f t="shared" si="4"/>
        <v>-8.3490403773114927</v>
      </c>
      <c r="N78" s="13">
        <f t="shared" si="5"/>
        <v>2.7475185301470279E-7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1"/>
        <v>2.5980996211182465</v>
      </c>
      <c r="H79" s="10">
        <f t="shared" si="6"/>
        <v>-8.3236652709988395</v>
      </c>
      <c r="I79">
        <f t="shared" si="2"/>
        <v>-66.589322167990716</v>
      </c>
      <c r="K79">
        <f t="shared" si="3"/>
        <v>-2.6663454881344322</v>
      </c>
      <c r="M79">
        <f t="shared" si="4"/>
        <v>-8.3231417292263732</v>
      </c>
      <c r="N79" s="13">
        <f t="shared" si="5"/>
        <v>2.740959875171277E-7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1"/>
        <v>2.6119522985673722</v>
      </c>
      <c r="H80" s="10">
        <f t="shared" si="6"/>
        <v>-8.2956809974673682</v>
      </c>
      <c r="I80">
        <f t="shared" si="2"/>
        <v>-66.365447979738946</v>
      </c>
      <c r="K80">
        <f t="shared" si="3"/>
        <v>-2.6406378714138392</v>
      </c>
      <c r="M80">
        <f t="shared" si="4"/>
        <v>-8.2951688867559454</v>
      </c>
      <c r="N80" s="13">
        <f t="shared" si="5"/>
        <v>2.6225738075392957E-7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1"/>
        <v>2.6258049760164988</v>
      </c>
      <c r="H81" s="10">
        <f t="shared" si="6"/>
        <v>-8.2657172101183782</v>
      </c>
      <c r="I81">
        <f t="shared" si="2"/>
        <v>-66.125737680947026</v>
      </c>
      <c r="K81">
        <f t="shared" si="3"/>
        <v>-2.6142054141013675</v>
      </c>
      <c r="M81">
        <f t="shared" si="4"/>
        <v>-8.2652263694992847</v>
      </c>
      <c r="N81" s="13">
        <f t="shared" si="5"/>
        <v>2.4092451335213608E-7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1"/>
        <v>2.6396576534656253</v>
      </c>
      <c r="H82" s="10">
        <f t="shared" si="6"/>
        <v>-8.233875465325676</v>
      </c>
      <c r="I82">
        <f t="shared" si="2"/>
        <v>-65.871003722605408</v>
      </c>
      <c r="K82">
        <f t="shared" si="3"/>
        <v>-2.5871338502928682</v>
      </c>
      <c r="M82">
        <f t="shared" si="4"/>
        <v>-8.2334147447558657</v>
      </c>
      <c r="N82" s="13">
        <f t="shared" si="5"/>
        <v>2.1226344344641147E-7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1"/>
        <v>2.6535103309147519</v>
      </c>
      <c r="H83" s="10">
        <f t="shared" si="6"/>
        <v>-8.2002535219975314</v>
      </c>
      <c r="I83">
        <f t="shared" si="2"/>
        <v>-65.602028175980251</v>
      </c>
      <c r="K83">
        <f t="shared" si="3"/>
        <v>-2.5595027400855286</v>
      </c>
      <c r="M83">
        <f t="shared" si="4"/>
        <v>-8.1998307670412043</v>
      </c>
      <c r="N83" s="13">
        <f t="shared" si="5"/>
        <v>1.787217530991737E-7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8">$E$11*(D84/$E$12+1)</f>
        <v>2.667363008363878</v>
      </c>
      <c r="H84" s="10">
        <f t="shared" si="6"/>
        <v>-8.1649454692167414</v>
      </c>
      <c r="I84">
        <f t="shared" ref="I84:I147" si="9">H84*$E$6</f>
        <v>-65.319563753733931</v>
      </c>
      <c r="K84">
        <f t="shared" ref="K84:K147" si="10">$L$9*$L$4*EXP(-$L$6*(G84/$L$10-1))+6*$L$4*EXP(-$L$6*(2/SQRT(3)*G84/$L$10-1))-SQRT($L$9*$L$5^2*EXP(-2*$L$7*(G84/$L$10-1))+6*$L$5^2*EXP(-2*$L$7*(2/SQRT(3)*G84/$L$10-1)))</f>
        <v>-2.5313858792605988</v>
      </c>
      <c r="M84">
        <f t="shared" ref="M84:M147" si="11">$L$9*$O$6*EXP(-$O$4*(G84/$L$10-1))+6*$O$6*EXP(-$O$4*(2/SQRT(3)*G84/$L$10-1))-SQRT($L$9*$O$7^2*EXP(-2*$O$5*(G84/$L$10-1))+6*$O$7^2*EXP(-2*$O$5*(2/SQRT(3)*G84/$L$10-1)))</f>
        <v>-8.1645675127683468</v>
      </c>
      <c r="N84" s="13">
        <f t="shared" ref="N84:N147" si="12">(M84-H84)^2*O84</f>
        <v>1.4285107688302692E-7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8"/>
        <v>2.6812156858130045</v>
      </c>
      <c r="H85" s="10">
        <f t="shared" ref="H85:H148" si="13">-(-$B$4)*(1+D85+$E$5*D85^3)*EXP(-D85)</f>
        <v>-8.1280418498550642</v>
      </c>
      <c r="I85">
        <f t="shared" si="9"/>
        <v>-65.024334798840513</v>
      </c>
      <c r="K85">
        <f t="shared" si="10"/>
        <v>-2.5028516822450255</v>
      </c>
      <c r="M85">
        <f t="shared" si="11"/>
        <v>-8.1277145102622388</v>
      </c>
      <c r="N85" s="13">
        <f t="shared" si="12"/>
        <v>1.0715120903108685E-7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8"/>
        <v>2.6950683632621311</v>
      </c>
      <c r="H86" s="10">
        <f t="shared" si="13"/>
        <v>-8.089629780282932</v>
      </c>
      <c r="I86">
        <f t="shared" si="9"/>
        <v>-64.717038242263456</v>
      </c>
      <c r="K86">
        <f t="shared" si="10"/>
        <v>-2.4739635400914111</v>
      </c>
      <c r="M86">
        <f t="shared" si="11"/>
        <v>-8.0893578652681519</v>
      </c>
      <c r="N86" s="13">
        <f t="shared" si="12"/>
        <v>7.393777526284977E-8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8"/>
        <v>2.7089210407112567</v>
      </c>
      <c r="H87" s="10">
        <f t="shared" si="13"/>
        <v>-8.0497930662918602</v>
      </c>
      <c r="I87">
        <f t="shared" si="9"/>
        <v>-64.398344530334882</v>
      </c>
      <c r="K87">
        <f t="shared" si="10"/>
        <v>-2.4447801551022086</v>
      </c>
      <c r="M87">
        <f t="shared" si="11"/>
        <v>-8.0495803821098022</v>
      </c>
      <c r="N87" s="13">
        <f t="shared" si="12"/>
        <v>4.523456129767978E-8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8"/>
        <v>2.7227737181603833</v>
      </c>
      <c r="H88" s="10">
        <f t="shared" si="13"/>
        <v>-8.0086123153435373</v>
      </c>
      <c r="I88">
        <f t="shared" si="9"/>
        <v>-64.068898522748299</v>
      </c>
      <c r="K88">
        <f t="shared" si="10"/>
        <v>-2.4153558536180642</v>
      </c>
      <c r="M88">
        <f t="shared" si="11"/>
        <v>-8.008461680647347</v>
      </c>
      <c r="N88" s="13">
        <f t="shared" si="12"/>
        <v>2.2690811696363852E-8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8"/>
        <v>2.7366263956095098</v>
      </c>
      <c r="H89" s="10">
        <f t="shared" si="13"/>
        <v>-7.9661650452563437</v>
      </c>
      <c r="I89">
        <f t="shared" si="9"/>
        <v>-63.72932036205075</v>
      </c>
      <c r="K89">
        <f t="shared" si="10"/>
        <v>-2.3857408783911218</v>
      </c>
      <c r="M89">
        <f t="shared" si="11"/>
        <v>-7.9660783091803662</v>
      </c>
      <c r="N89" s="13">
        <f t="shared" si="12"/>
        <v>7.5231468759805058E-9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8"/>
        <v>2.7504790730586359</v>
      </c>
      <c r="H90" s="10">
        <f t="shared" si="13"/>
        <v>-7.922525789436814</v>
      </c>
      <c r="I90">
        <f t="shared" si="9"/>
        <v>-63.380206315494512</v>
      </c>
      <c r="K90">
        <f t="shared" si="10"/>
        <v>-2.3559816618714557</v>
      </c>
      <c r="M90">
        <f t="shared" si="11"/>
        <v>-7.9225038534358045</v>
      </c>
      <c r="N90" s="13">
        <f t="shared" si="12"/>
        <v>4.8118814028505374E-10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8"/>
        <v>2.7643317505077625</v>
      </c>
      <c r="H91" s="10">
        <f t="shared" si="13"/>
        <v>-7.8777661987604768</v>
      </c>
      <c r="I91">
        <f t="shared" si="9"/>
        <v>-63.022129590083814</v>
      </c>
      <c r="K91">
        <f t="shared" si="10"/>
        <v>-2.3261210816482789</v>
      </c>
      <c r="M91">
        <f t="shared" si="11"/>
        <v>-7.8778090417760183</v>
      </c>
      <c r="N91" s="13">
        <f t="shared" si="12"/>
        <v>1.8355239806867796E-9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8"/>
        <v>2.778184427956889</v>
      </c>
      <c r="H92" s="10">
        <f t="shared" si="13"/>
        <v>-7.8319551402033909</v>
      </c>
      <c r="I92">
        <f t="shared" si="9"/>
        <v>-62.655641121627127</v>
      </c>
      <c r="K92">
        <f t="shared" si="10"/>
        <v>-2.2961986992066601</v>
      </c>
      <c r="M92">
        <f t="shared" si="11"/>
        <v>-7.8320618467575169</v>
      </c>
      <c r="N92" s="13">
        <f t="shared" si="12"/>
        <v>1.1386288693452395E-8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8"/>
        <v>2.7920371054060147</v>
      </c>
      <c r="H93" s="10">
        <f t="shared" si="13"/>
        <v>-7.785158792322914</v>
      </c>
      <c r="I93">
        <f t="shared" si="9"/>
        <v>-62.281270338583312</v>
      </c>
      <c r="K93">
        <f t="shared" si="10"/>
        <v>-2.2662509830848592</v>
      </c>
      <c r="M93">
        <f t="shared" si="11"/>
        <v>-7.7853275831662891</v>
      </c>
      <c r="N93" s="13">
        <f t="shared" si="12"/>
        <v>2.8490348807303615E-8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8"/>
        <v>2.8058897828551412</v>
      </c>
      <c r="H94" s="10">
        <f t="shared" si="13"/>
        <v>-7.7374407376832117</v>
      </c>
      <c r="I94">
        <f t="shared" si="9"/>
        <v>-61.899525901465694</v>
      </c>
      <c r="K94">
        <f t="shared" si="10"/>
        <v>-2.2363115174467305</v>
      </c>
      <c r="M94">
        <f t="shared" si="11"/>
        <v>-7.7376690026513986</v>
      </c>
      <c r="N94" s="13">
        <f t="shared" si="12"/>
        <v>5.2104895701340017E-8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8"/>
        <v>2.8197424603042678</v>
      </c>
      <c r="H95" s="10">
        <f t="shared" si="13"/>
        <v>-7.6888620523183571</v>
      </c>
      <c r="I95">
        <f t="shared" si="9"/>
        <v>-61.510896418546857</v>
      </c>
      <c r="K95">
        <f t="shared" si="10"/>
        <v>-2.2064111970176117</v>
      </c>
      <c r="M95">
        <f t="shared" si="11"/>
        <v>-7.6891463850742712</v>
      </c>
      <c r="N95" s="13">
        <f t="shared" si="12"/>
        <v>8.0845116085711348E-8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8"/>
        <v>2.8335951377533939</v>
      </c>
      <c r="H96" s="10">
        <f t="shared" si="13"/>
        <v>-7.6394813923231135</v>
      </c>
      <c r="I96">
        <f t="shared" si="9"/>
        <v>-61.115851138584908</v>
      </c>
      <c r="K96">
        <f t="shared" si="10"/>
        <v>-2.1765784092703169</v>
      </c>
      <c r="M96">
        <f t="shared" si="11"/>
        <v>-7.6398176266870106</v>
      </c>
      <c r="N96" s="13">
        <f t="shared" si="12"/>
        <v>1.1305354746526726E-7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8"/>
        <v>2.8474478152025204</v>
      </c>
      <c r="H97" s="10">
        <f t="shared" si="13"/>
        <v>-7.5893550776588912</v>
      </c>
      <c r="I97">
        <f t="shared" si="9"/>
        <v>-60.714840621271129</v>
      </c>
      <c r="K97">
        <f t="shared" si="10"/>
        <v>-2.1468392046901994</v>
      </c>
      <c r="M97">
        <f t="shared" si="11"/>
        <v>-7.5897383252492228</v>
      </c>
      <c r="N97" s="13">
        <f t="shared" si="12"/>
        <v>1.4687871549497207E-7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8"/>
        <v>2.861300492651647</v>
      </c>
      <c r="H98" s="10">
        <f t="shared" si="13"/>
        <v>-7.5385371732597859</v>
      </c>
      <c r="I98">
        <f t="shared" si="9"/>
        <v>-60.308297386078287</v>
      </c>
      <c r="K98">
        <f t="shared" si="10"/>
        <v>-2.1172174558942993</v>
      </c>
      <c r="M98">
        <f t="shared" si="11"/>
        <v>-7.5389618621889989</v>
      </c>
      <c r="N98" s="13">
        <f t="shared" si="12"/>
        <v>1.8036068659607665E-7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8"/>
        <v>2.8751531701007726</v>
      </c>
      <c r="H99" s="10">
        <f t="shared" si="13"/>
        <v>-7.4870795675211887</v>
      </c>
      <c r="I99">
        <f t="shared" si="9"/>
        <v>-59.89663654016951</v>
      </c>
      <c r="K99">
        <f t="shared" si="10"/>
        <v>-2.0877350063291198</v>
      </c>
      <c r="M99">
        <f t="shared" si="11"/>
        <v>-7.4875394819100709</v>
      </c>
      <c r="N99" s="13">
        <f t="shared" si="12"/>
        <v>2.1152124510084557E-7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8"/>
        <v>2.8890058475498992</v>
      </c>
      <c r="H100" s="10">
        <f t="shared" si="13"/>
        <v>-7.435032048250986</v>
      </c>
      <c r="I100">
        <f t="shared" si="9"/>
        <v>-59.480256386007888</v>
      </c>
      <c r="K100">
        <f t="shared" si="10"/>
        <v>-2.0584118092245145</v>
      </c>
      <c r="M100">
        <f t="shared" si="11"/>
        <v>-7.4355203683436208</v>
      </c>
      <c r="N100" s="13">
        <f t="shared" si="12"/>
        <v>2.3845651287094393E-7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8"/>
        <v>2.9028585249990257</v>
      </c>
      <c r="H101" s="10">
        <f t="shared" si="13"/>
        <v>-7.3824423761610287</v>
      </c>
      <c r="I101">
        <f t="shared" si="9"/>
        <v>-59.05953900928823</v>
      </c>
      <c r="K101">
        <f t="shared" si="10"/>
        <v>-2.0292660574370656</v>
      </c>
      <c r="M101">
        <f t="shared" si="11"/>
        <v>-7.3829517188398679</v>
      </c>
      <c r="N101" s="13">
        <f t="shared" si="12"/>
        <v>2.5942996448706725E-7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8"/>
        <v>2.9167112024481523</v>
      </c>
      <c r="H102" s="10">
        <f t="shared" si="13"/>
        <v>-7.32935635597436</v>
      </c>
      <c r="I102">
        <f t="shared" si="9"/>
        <v>-58.63485084779488</v>
      </c>
      <c r="K102">
        <f t="shared" si="10"/>
        <v>-2.0003143047751513</v>
      </c>
      <c r="M102">
        <f t="shared" si="11"/>
        <v>-7.32987881549119</v>
      </c>
      <c r="N102" s="13">
        <f t="shared" si="12"/>
        <v>2.7296394672629332E-7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8"/>
        <v>2.9305638798972784</v>
      </c>
      <c r="H103" s="10">
        <f t="shared" si="13"/>
        <v>-7.2758179052213485</v>
      </c>
      <c r="I103">
        <f t="shared" si="9"/>
        <v>-58.206543241770788</v>
      </c>
      <c r="K103">
        <f t="shared" si="10"/>
        <v>-1.9715715793594093</v>
      </c>
      <c r="M103">
        <f t="shared" si="11"/>
        <v>-7.2763450939754382</v>
      </c>
      <c r="N103" s="13">
        <f t="shared" si="12"/>
        <v>2.7792798243858253E-7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8"/>
        <v>2.944416557346405</v>
      </c>
      <c r="H104" s="10">
        <f t="shared" si="13"/>
        <v>-7.2218691207958141</v>
      </c>
      <c r="I104">
        <f t="shared" si="9"/>
        <v>-57.774952966366513</v>
      </c>
      <c r="K104">
        <f t="shared" si="10"/>
        <v>-1.9430514895363247</v>
      </c>
      <c r="M104">
        <f t="shared" si="11"/>
        <v>-7.2223922100050011</v>
      </c>
      <c r="N104" s="13">
        <f t="shared" si="12"/>
        <v>2.7362232076785769E-7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8"/>
        <v>2.9582692347955306</v>
      </c>
      <c r="H105" s="10">
        <f t="shared" si="13"/>
        <v>-7.1675503433401486</v>
      </c>
      <c r="I105">
        <f t="shared" si="9"/>
        <v>-57.340402746721189</v>
      </c>
      <c r="K105">
        <f t="shared" si="10"/>
        <v>-1.9147663228289944</v>
      </c>
      <c r="M105">
        <f t="shared" si="11"/>
        <v>-7.168060103464275</v>
      </c>
      <c r="N105" s="13">
        <f t="shared" si="12"/>
        <v>2.5985538414936434E-7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8"/>
        <v>2.9721219122446572</v>
      </c>
      <c r="H106" s="10">
        <f t="shared" si="13"/>
        <v>-7.1129002195263311</v>
      </c>
      <c r="I106">
        <f t="shared" si="9"/>
        <v>-56.903201756210649</v>
      </c>
      <c r="K106">
        <f t="shared" si="10"/>
        <v>-1.8867271383776931</v>
      </c>
      <c r="M106">
        <f t="shared" si="11"/>
        <v>-7.1133870603152358</v>
      </c>
      <c r="N106" s="13">
        <f t="shared" si="12"/>
        <v>2.370139537413582E-7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8"/>
        <v>2.9859745896937837</v>
      </c>
      <c r="H107" s="10">
        <f t="shared" si="13"/>
        <v>-7.0579557622978566</v>
      </c>
      <c r="I107">
        <f t="shared" si="9"/>
        <v>-56.463646098382853</v>
      </c>
      <c r="K107">
        <f t="shared" si="10"/>
        <v>-1.8589438532934572</v>
      </c>
      <c r="M107">
        <f t="shared" si="11"/>
        <v>-7.0584097723481891</v>
      </c>
      <c r="N107" s="13">
        <f t="shared" si="12"/>
        <v>2.061251258029379E-7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8"/>
        <v>2.9998272671429103</v>
      </c>
      <c r="H108" s="10">
        <f t="shared" si="13"/>
        <v>-7.0027524091355895</v>
      </c>
      <c r="I108">
        <f t="shared" si="9"/>
        <v>-56.022019273084716</v>
      </c>
      <c r="K108">
        <f t="shared" si="10"/>
        <v>-1.8314253233203972</v>
      </c>
      <c r="M108">
        <f t="shared" si="11"/>
        <v>-7.0031633948520353</v>
      </c>
      <c r="N108" s="13">
        <f t="shared" si="12"/>
        <v>1.6890925912248555E-7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8"/>
        <v>3.0136799445920364</v>
      </c>
      <c r="H109" s="10">
        <f t="shared" si="13"/>
        <v>-6.9473240784088022</v>
      </c>
      <c r="I109">
        <f t="shared" si="9"/>
        <v>-55.578592627270417</v>
      </c>
      <c r="K109">
        <f t="shared" si="10"/>
        <v>-1.804179418176769</v>
      </c>
      <c r="M109">
        <f t="shared" si="11"/>
        <v>-6.9476816022758019</v>
      </c>
      <c r="N109" s="13">
        <f t="shared" si="12"/>
        <v>1.2782331547443382E-7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8"/>
        <v>3.0275326220411629</v>
      </c>
      <c r="H110" s="10">
        <f t="shared" si="13"/>
        <v>-6.8917032238707092</v>
      </c>
      <c r="I110">
        <f t="shared" si="9"/>
        <v>-55.133625790965674</v>
      </c>
      <c r="K110">
        <f t="shared" si="10"/>
        <v>-1.7772130919207911</v>
      </c>
      <c r="M110">
        <f t="shared" si="11"/>
        <v>-6.8919966419507945</v>
      </c>
      <c r="N110" s="13">
        <f t="shared" si="12"/>
        <v>8.6094169720953503E-8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8"/>
        <v>3.041385299490289</v>
      </c>
      <c r="H111" s="10">
        <f t="shared" si="13"/>
        <v>-6.8359208873562007</v>
      </c>
      <c r="I111">
        <f t="shared" si="9"/>
        <v>-54.687367098849606</v>
      </c>
      <c r="K111">
        <f t="shared" si="10"/>
        <v>-1.7505324486647567</v>
      </c>
      <c r="M111">
        <f t="shared" si="11"/>
        <v>-6.8361393859402897</v>
      </c>
      <c r="N111" s="13">
        <f t="shared" si="12"/>
        <v>4.7741631248878261E-8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8"/>
        <v>3.0552379769394151</v>
      </c>
      <c r="H112" s="10">
        <f t="shared" si="13"/>
        <v>-6.7800067497376517</v>
      </c>
      <c r="I112">
        <f t="shared" si="9"/>
        <v>-54.240053997901214</v>
      </c>
      <c r="K112">
        <f t="shared" si="10"/>
        <v>-1.7241428039399345</v>
      </c>
      <c r="M112">
        <f t="shared" si="11"/>
        <v>-6.7801393810813195</v>
      </c>
      <c r="N112" s="13">
        <f t="shared" si="12"/>
        <v>1.7591073323128884E-5</v>
      </c>
      <c r="O112" s="13">
        <v>1000</v>
      </c>
    </row>
    <row r="113" spans="4:15" x14ac:dyDescent="0.4">
      <c r="D113" s="6">
        <v>0.88</v>
      </c>
      <c r="E113" s="7">
        <f t="shared" si="7"/>
        <v>-0.7939250209808465</v>
      </c>
      <c r="G113">
        <f t="shared" si="8"/>
        <v>3.0690906543885417</v>
      </c>
      <c r="H113" s="10">
        <f t="shared" si="13"/>
        <v>-6.7239891801930831</v>
      </c>
      <c r="I113">
        <f t="shared" si="9"/>
        <v>-53.791913441544665</v>
      </c>
      <c r="K113">
        <f t="shared" si="10"/>
        <v>-1.6980487419951908</v>
      </c>
      <c r="M113">
        <f t="shared" si="11"/>
        <v>-6.7240248972810202</v>
      </c>
      <c r="N113" s="13">
        <f t="shared" si="12"/>
        <v>1.2757103707020487E-6</v>
      </c>
      <c r="O113" s="13">
        <v>1000</v>
      </c>
    </row>
    <row r="114" spans="4:15" x14ac:dyDescent="0.4">
      <c r="D114" s="6">
        <v>0.9</v>
      </c>
      <c r="E114" s="7">
        <f t="shared" si="7"/>
        <v>-0.7873018176046831</v>
      </c>
      <c r="G114">
        <f t="shared" si="8"/>
        <v>3.0829433318376682</v>
      </c>
      <c r="H114" s="10">
        <f t="shared" si="13"/>
        <v>-6.6678952838393428</v>
      </c>
      <c r="I114">
        <f t="shared" si="9"/>
        <v>-53.343162270714743</v>
      </c>
      <c r="K114">
        <f t="shared" si="10"/>
        <v>-1.6722541692938335</v>
      </c>
      <c r="M114">
        <f t="shared" si="11"/>
        <v>-6.6678229741276942</v>
      </c>
      <c r="N114" s="13">
        <f t="shared" si="12"/>
        <v>5.2286943987067946E-6</v>
      </c>
      <c r="O114" s="13">
        <v>1000</v>
      </c>
    </row>
    <row r="115" spans="4:15" x14ac:dyDescent="0.4">
      <c r="D115" s="6">
        <v>0.92</v>
      </c>
      <c r="E115" s="7">
        <f t="shared" si="7"/>
        <v>-0.78067265863546809</v>
      </c>
      <c r="G115">
        <f t="shared" si="8"/>
        <v>3.0967960092867943</v>
      </c>
      <c r="H115" s="10">
        <f t="shared" si="13"/>
        <v>-6.6117509477813696</v>
      </c>
      <c r="I115">
        <f t="shared" si="9"/>
        <v>-52.894007582250957</v>
      </c>
      <c r="K115">
        <f t="shared" si="10"/>
        <v>-1.6467623644560596</v>
      </c>
      <c r="M115">
        <f t="shared" si="11"/>
        <v>-6.6115594658747847</v>
      </c>
      <c r="N115" s="13">
        <f t="shared" si="12"/>
        <v>3.666532054939281E-8</v>
      </c>
      <c r="O115" s="13">
        <v>1</v>
      </c>
    </row>
    <row r="116" spans="4:15" x14ac:dyDescent="0.4">
      <c r="D116" s="6">
        <v>0.94</v>
      </c>
      <c r="E116" s="7">
        <f t="shared" si="7"/>
        <v>-0.7740404620957021</v>
      </c>
      <c r="G116">
        <f t="shared" si="8"/>
        <v>3.1106486867359209</v>
      </c>
      <c r="H116" s="10">
        <f t="shared" si="13"/>
        <v>-6.5555808856271307</v>
      </c>
      <c r="I116">
        <f t="shared" si="9"/>
        <v>-52.444647085017046</v>
      </c>
      <c r="K116">
        <f t="shared" si="10"/>
        <v>-1.62157602487832</v>
      </c>
      <c r="M116">
        <f t="shared" si="11"/>
        <v>-6.5552590848538896</v>
      </c>
      <c r="N116" s="13">
        <f t="shared" si="12"/>
        <v>1.0355573765854765E-7</v>
      </c>
      <c r="O116" s="13">
        <v>1</v>
      </c>
    </row>
    <row r="117" spans="4:15" x14ac:dyDescent="0.4">
      <c r="D117" s="6">
        <v>0.96</v>
      </c>
      <c r="E117" s="7">
        <f t="shared" si="7"/>
        <v>-0.76740801252952351</v>
      </c>
      <c r="G117">
        <f t="shared" si="8"/>
        <v>3.124501364185047</v>
      </c>
      <c r="H117" s="10">
        <f t="shared" si="13"/>
        <v>-6.4994086805162938</v>
      </c>
      <c r="I117">
        <f t="shared" si="9"/>
        <v>-51.995269444130351</v>
      </c>
      <c r="K117">
        <f t="shared" si="10"/>
        <v>-1.5966973102459185</v>
      </c>
      <c r="M117">
        <f t="shared" si="11"/>
        <v>-6.4989454433710501</v>
      </c>
      <c r="N117" s="13">
        <f t="shared" si="12"/>
        <v>2.1458865273359459E-7</v>
      </c>
      <c r="O117" s="13">
        <v>1</v>
      </c>
    </row>
    <row r="118" spans="4:15" x14ac:dyDescent="0.4">
      <c r="D118" s="6">
        <v>0.98</v>
      </c>
      <c r="E118" s="7">
        <f t="shared" si="7"/>
        <v>-0.7607779659132784</v>
      </c>
      <c r="G118">
        <f t="shared" si="8"/>
        <v>3.1383540416341735</v>
      </c>
      <c r="H118" s="10">
        <f t="shared" si="13"/>
        <v>-6.4432568267093293</v>
      </c>
      <c r="I118">
        <f t="shared" si="9"/>
        <v>-51.546054613674634</v>
      </c>
      <c r="K118">
        <f t="shared" si="10"/>
        <v>-1.5721278831411052</v>
      </c>
      <c r="M118">
        <f t="shared" si="11"/>
        <v>-6.4426410941386099</v>
      </c>
      <c r="N118" s="13">
        <f t="shared" si="12"/>
        <v>3.7912659864478454E-7</v>
      </c>
      <c r="O118" s="13">
        <v>1</v>
      </c>
    </row>
    <row r="119" spans="4:15" x14ac:dyDescent="0.4">
      <c r="D119" s="6">
        <v>1</v>
      </c>
      <c r="E119" s="7">
        <f t="shared" si="7"/>
        <v>-0.75415285440145674</v>
      </c>
      <c r="G119">
        <f t="shared" si="8"/>
        <v>3.1522067190832996</v>
      </c>
      <c r="H119" s="10">
        <f t="shared" si="13"/>
        <v>-6.3871467697822588</v>
      </c>
      <c r="I119">
        <f t="shared" si="9"/>
        <v>-51.097174158258071</v>
      </c>
      <c r="K119">
        <f t="shared" si="10"/>
        <v>-1.547868946935848</v>
      </c>
      <c r="M119">
        <f t="shared" si="11"/>
        <v>-6.3863675692932524</v>
      </c>
      <c r="N119" s="13">
        <f t="shared" si="12"/>
        <v>6.0715340206776744E-7</v>
      </c>
      <c r="O119" s="13">
        <v>1</v>
      </c>
    </row>
    <row r="120" spans="4:15" x14ac:dyDescent="0.4">
      <c r="D120" s="6">
        <v>1.02</v>
      </c>
      <c r="E120" s="7">
        <f t="shared" si="7"/>
        <v>-0.74753509091317782</v>
      </c>
      <c r="G120">
        <f t="shared" si="8"/>
        <v>3.1660593965324262</v>
      </c>
      <c r="H120" s="10">
        <f t="shared" si="13"/>
        <v>-6.3310989454709778</v>
      </c>
      <c r="I120">
        <f t="shared" si="9"/>
        <v>-50.648791563767823</v>
      </c>
      <c r="K120">
        <f t="shared" si="10"/>
        <v>-1.5239212811461496</v>
      </c>
      <c r="M120">
        <f t="shared" si="11"/>
        <v>-6.3301454180489412</v>
      </c>
      <c r="N120" s="13">
        <f t="shared" si="12"/>
        <v>9.0921454457594158E-7</v>
      </c>
      <c r="O120" s="13">
        <v>1</v>
      </c>
    </row>
    <row r="121" spans="4:15" x14ac:dyDescent="0.4">
      <c r="D121" s="6">
        <v>1.04</v>
      </c>
      <c r="E121" s="7">
        <f t="shared" si="7"/>
        <v>-0.74092697356425563</v>
      </c>
      <c r="G121">
        <f t="shared" si="8"/>
        <v>3.1799120739815527</v>
      </c>
      <c r="H121" s="10">
        <f t="shared" si="13"/>
        <v>-6.2751328172077505</v>
      </c>
      <c r="I121">
        <f t="shared" si="9"/>
        <v>-50.201062537662004</v>
      </c>
      <c r="K121">
        <f t="shared" si="10"/>
        <v>-1.5002852744133437</v>
      </c>
      <c r="M121">
        <f t="shared" si="11"/>
        <v>-6.2739942430319227</v>
      </c>
      <c r="N121" s="13">
        <f t="shared" si="12"/>
        <v>1.2963511538620806E-6</v>
      </c>
      <c r="O121" s="13">
        <v>1</v>
      </c>
    </row>
    <row r="122" spans="4:15" x14ac:dyDescent="0.4">
      <c r="D122" s="6">
        <v>1.06</v>
      </c>
      <c r="E122" s="7">
        <f t="shared" si="7"/>
        <v>-0.73433068994972139</v>
      </c>
      <c r="G122">
        <f t="shared" si="8"/>
        <v>3.1937647514306788</v>
      </c>
      <c r="H122" s="10">
        <f t="shared" si="13"/>
        <v>-6.2192669123911761</v>
      </c>
      <c r="I122">
        <f t="shared" si="9"/>
        <v>-49.754135299129409</v>
      </c>
      <c r="K122">
        <f t="shared" si="10"/>
        <v>-1.4769609552670548</v>
      </c>
      <c r="M122">
        <f t="shared" si="11"/>
        <v>-6.2179327353432798</v>
      </c>
      <c r="N122" s="13">
        <f t="shared" si="12"/>
        <v>1.7800283951332593E-6</v>
      </c>
      <c r="O122" s="13">
        <v>1</v>
      </c>
    </row>
    <row r="123" spans="4:15" x14ac:dyDescent="0.4">
      <c r="D123" s="6">
        <v>1.08</v>
      </c>
      <c r="E123" s="7">
        <f t="shared" si="7"/>
        <v>-0.72774832128153533</v>
      </c>
      <c r="G123">
        <f t="shared" si="8"/>
        <v>3.2076174288798054</v>
      </c>
      <c r="H123" s="10">
        <f t="shared" si="13"/>
        <v>-6.1635188574297075</v>
      </c>
      <c r="I123">
        <f t="shared" si="9"/>
        <v>-49.30815085943766</v>
      </c>
      <c r="K123">
        <f t="shared" si="10"/>
        <v>-1.4539480208144846</v>
      </c>
      <c r="M123">
        <f t="shared" si="11"/>
        <v>-6.1619787083929154</v>
      </c>
      <c r="N123" s="13">
        <f t="shared" si="12"/>
        <v>2.3720590555316812E-6</v>
      </c>
      <c r="O123" s="13">
        <v>1</v>
      </c>
    </row>
    <row r="124" spans="4:15" x14ac:dyDescent="0.4">
      <c r="D124" s="6">
        <v>1.1000000000000001</v>
      </c>
      <c r="E124" s="7">
        <f t="shared" si="7"/>
        <v>-0.72118184638607419</v>
      </c>
      <c r="G124">
        <f t="shared" si="8"/>
        <v>3.2214701063289315</v>
      </c>
      <c r="H124" s="10">
        <f t="shared" si="13"/>
        <v>-6.1079054115975788</v>
      </c>
      <c r="I124">
        <f t="shared" si="9"/>
        <v>-48.863243292780631</v>
      </c>
      <c r="K124">
        <f t="shared" si="10"/>
        <v>-1.4312458634913154</v>
      </c>
      <c r="M124">
        <f t="shared" si="11"/>
        <v>-6.106149130547462</v>
      </c>
      <c r="N124" s="13">
        <f t="shared" si="12"/>
        <v>3.0845231269994604E-6</v>
      </c>
      <c r="O124" s="13">
        <v>1</v>
      </c>
    </row>
    <row r="125" spans="4:15" x14ac:dyDescent="0.4">
      <c r="D125" s="6">
        <v>1.1200000000000001</v>
      </c>
      <c r="E125" s="7">
        <f t="shared" si="7"/>
        <v>-0.71463314556585156</v>
      </c>
      <c r="G125">
        <f t="shared" si="8"/>
        <v>3.235322783778058</v>
      </c>
      <c r="H125" s="10">
        <f t="shared" si="13"/>
        <v>-6.0524424997408666</v>
      </c>
      <c r="I125">
        <f t="shared" si="9"/>
        <v>-48.419539997926933</v>
      </c>
      <c r="K125">
        <f t="shared" si="10"/>
        <v>-1.4088535960007238</v>
      </c>
      <c r="M125">
        <f t="shared" si="11"/>
        <v>-6.0504601566329548</v>
      </c>
      <c r="N125" s="13">
        <f t="shared" si="12"/>
        <v>3.9296841974853677E-6</v>
      </c>
      <c r="O125" s="13">
        <v>1</v>
      </c>
    </row>
    <row r="126" spans="4:15" x14ac:dyDescent="0.4">
      <c r="D126" s="6">
        <v>1.1399999999999999</v>
      </c>
      <c r="E126" s="7">
        <f t="shared" si="7"/>
        <v>-0.70810400432978104</v>
      </c>
      <c r="G126">
        <f t="shared" si="8"/>
        <v>3.2491754612271841</v>
      </c>
      <c r="H126" s="10">
        <f t="shared" si="13"/>
        <v>-5.9971452438702153</v>
      </c>
      <c r="I126">
        <f t="shared" si="9"/>
        <v>-47.977161950961722</v>
      </c>
      <c r="K126">
        <f t="shared" si="10"/>
        <v>-1.3867700745588378</v>
      </c>
      <c r="M126">
        <f t="shared" si="11"/>
        <v>-5.9949271583319153</v>
      </c>
      <c r="N126" s="13">
        <f t="shared" si="12"/>
        <v>4.9199034552158312E-6</v>
      </c>
      <c r="O126" s="13">
        <v>1</v>
      </c>
    </row>
    <row r="127" spans="4:15" x14ac:dyDescent="0.4">
      <c r="D127" s="6">
        <v>1.1599999999999999</v>
      </c>
      <c r="E127" s="7">
        <f t="shared" si="7"/>
        <v>-0.70159611699617419</v>
      </c>
      <c r="G127">
        <f t="shared" si="8"/>
        <v>3.2630281386763103</v>
      </c>
      <c r="H127" s="10">
        <f t="shared" si="13"/>
        <v>-5.9420279936756986</v>
      </c>
      <c r="I127">
        <f t="shared" si="9"/>
        <v>-47.536223949405588</v>
      </c>
      <c r="K127">
        <f t="shared" si="10"/>
        <v>-1.3649939205572548</v>
      </c>
      <c r="M127">
        <f t="shared" si="11"/>
        <v>-5.9395647535129381</v>
      </c>
      <c r="N127" s="13">
        <f t="shared" si="12"/>
        <v>6.0675520994361255E-6</v>
      </c>
      <c r="O127" s="13">
        <v>1</v>
      </c>
    </row>
    <row r="128" spans="4:15" x14ac:dyDescent="0.4">
      <c r="D128" s="6">
        <v>1.18</v>
      </c>
      <c r="E128" s="7">
        <f t="shared" si="7"/>
        <v>-0.6951110901725307</v>
      </c>
      <c r="G128">
        <f t="shared" si="8"/>
        <v>3.2768808161254368</v>
      </c>
      <c r="H128" s="10">
        <f t="shared" si="13"/>
        <v>-5.8871043559982157</v>
      </c>
      <c r="I128">
        <f t="shared" si="9"/>
        <v>-47.096834847985726</v>
      </c>
      <c r="K128">
        <f t="shared" si="10"/>
        <v>-1.3435235407461015</v>
      </c>
      <c r="M128">
        <f t="shared" si="11"/>
        <v>-5.8843868345296801</v>
      </c>
      <c r="N128" s="13">
        <f t="shared" si="12"/>
        <v>7.384922931951581E-6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8"/>
        <v>3.2907334935745634</v>
      </c>
      <c r="H129" s="10">
        <f t="shared" si="13"/>
        <v>-5.8323872232907386</v>
      </c>
      <c r="I129">
        <f t="shared" si="9"/>
        <v>-46.659097786325908</v>
      </c>
      <c r="K129">
        <f t="shared" si="10"/>
        <v>-1.3223571460343948</v>
      </c>
      <c r="M129">
        <f t="shared" si="11"/>
        <v>-5.8294065955248566</v>
      </c>
      <c r="N129" s="13">
        <f t="shared" si="12"/>
        <v>8.8841418787462867E-6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8"/>
        <v>3.3045861710236895</v>
      </c>
      <c r="H130" s="10">
        <f t="shared" si="13"/>
        <v>-5.7778888011017715</v>
      </c>
      <c r="I130">
        <f t="shared" si="9"/>
        <v>-46.223110408814172</v>
      </c>
      <c r="K130">
        <f t="shared" si="10"/>
        <v>-1.3014927689981839</v>
      </c>
      <c r="M130">
        <f t="shared" si="11"/>
        <v>-5.7746365587735715</v>
      </c>
      <c r="N130" s="13">
        <f t="shared" si="12"/>
        <v>1.0577080161335649E-5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8"/>
        <v>3.318438848472816</v>
      </c>
      <c r="H131" s="10">
        <f t="shared" si="13"/>
        <v>-5.723620634612371</v>
      </c>
      <c r="I131">
        <f t="shared" si="9"/>
        <v>-45.788965076898968</v>
      </c>
      <c r="K131">
        <f t="shared" si="10"/>
        <v>-1.2809282801810962</v>
      </c>
      <c r="M131">
        <f t="shared" si="11"/>
        <v>-5.7200886000991806</v>
      </c>
      <c r="N131" s="13">
        <f t="shared" si="12"/>
        <v>1.2475267802368119E-5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8"/>
        <v>3.3322915259219426</v>
      </c>
      <c r="H132" s="10">
        <f t="shared" si="13"/>
        <v>-5.6695936342571089</v>
      </c>
      <c r="I132">
        <f t="shared" si="9"/>
        <v>-45.356749074056872</v>
      </c>
      <c r="K132">
        <f t="shared" si="10"/>
        <v>-1.2606614032664345</v>
      </c>
      <c r="M132">
        <f t="shared" si="11"/>
        <v>-5.6657739733937582</v>
      </c>
      <c r="N132" s="13">
        <f t="shared" si="12"/>
        <v>1.4589809111013219E-5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8"/>
        <v>3.3461442033710687</v>
      </c>
      <c r="H133" s="10">
        <f t="shared" si="13"/>
        <v>-5.6158181004584833</v>
      </c>
      <c r="I133">
        <f t="shared" si="9"/>
        <v>-44.926544803667866</v>
      </c>
      <c r="K133">
        <f t="shared" si="10"/>
        <v>-1.2406897291948127</v>
      </c>
      <c r="M133">
        <f t="shared" si="11"/>
        <v>-5.6117033342740505</v>
      </c>
      <c r="N133" s="13">
        <f t="shared" si="12"/>
        <v>1.693130075255116E-5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8"/>
        <v>3.3599968808201948</v>
      </c>
      <c r="H134" s="10">
        <f t="shared" si="13"/>
        <v>-5.5623037475033295</v>
      </c>
      <c r="I134">
        <f t="shared" si="9"/>
        <v>-44.498429980026636</v>
      </c>
      <c r="K134">
        <f t="shared" si="10"/>
        <v>-1.2210107292965477</v>
      </c>
      <c r="M134">
        <f t="shared" si="11"/>
        <v>-5.5578867629028217</v>
      </c>
      <c r="N134" s="13">
        <f t="shared" si="12"/>
        <v>1.9509752961122762E-5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8"/>
        <v>3.3738495582693213</v>
      </c>
      <c r="H135" s="10">
        <f t="shared" si="13"/>
        <v>-5.509059726588962</v>
      </c>
      <c r="I135">
        <f t="shared" si="9"/>
        <v>-44.072477812711696</v>
      </c>
      <c r="K135">
        <f t="shared" si="10"/>
        <v>-1.2016217675035239</v>
      </c>
      <c r="M135">
        <f t="shared" si="11"/>
        <v>-5.5043337860044295</v>
      </c>
      <c r="N135" s="13">
        <f t="shared" si="12"/>
        <v>2.2334514408532077E-5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8"/>
        <v>3.3877022357184479</v>
      </c>
      <c r="H136" s="10">
        <f t="shared" si="13"/>
        <v>-5.4560946480658741</v>
      </c>
      <c r="I136">
        <f t="shared" si="9"/>
        <v>-43.648757184526993</v>
      </c>
      <c r="K136">
        <f t="shared" si="10"/>
        <v>-1.1825201117010622</v>
      </c>
      <c r="M136">
        <f t="shared" si="11"/>
        <v>-5.4510533981024878</v>
      </c>
      <c r="N136" s="13">
        <f t="shared" si="12"/>
        <v>2.541420119334222E-5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8"/>
        <v>3.401554913167574</v>
      </c>
      <c r="H137" s="10">
        <f t="shared" si="13"/>
        <v>-5.4034166029030724</v>
      </c>
      <c r="I137">
        <f t="shared" si="9"/>
        <v>-43.227332823224579</v>
      </c>
      <c r="K137">
        <f t="shared" si="10"/>
        <v>-1.1637029442763729</v>
      </c>
      <c r="M137">
        <f t="shared" si="11"/>
        <v>-5.3980540820064782</v>
      </c>
      <c r="N137" s="13">
        <f t="shared" si="12"/>
        <v>2.8756630366409137E-5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8"/>
        <v>3.4154075906167005</v>
      </c>
      <c r="H138" s="10">
        <f t="shared" si="13"/>
        <v>-5.3510331834012428</v>
      </c>
      <c r="I138">
        <f t="shared" si="9"/>
        <v>-42.808265467209942</v>
      </c>
      <c r="K138">
        <f t="shared" si="10"/>
        <v>-1.1451673719165385</v>
      </c>
      <c r="M138">
        <f t="shared" si="11"/>
        <v>-5.3453438285733119</v>
      </c>
      <c r="N138" s="13">
        <f t="shared" si="12"/>
        <v>3.2368758358100301E-5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8"/>
        <v>3.4292602680658271</v>
      </c>
      <c r="H139" s="10">
        <f t="shared" si="13"/>
        <v>-5.2989515031782561</v>
      </c>
      <c r="I139">
        <f t="shared" si="9"/>
        <v>-42.391612025426049</v>
      </c>
      <c r="K139">
        <f t="shared" si="10"/>
        <v>-1.126910434705517</v>
      </c>
      <c r="M139">
        <f t="shared" si="11"/>
        <v>-5.2929301557689108</v>
      </c>
      <c r="N139" s="13">
        <f t="shared" si="12"/>
        <v>3.6256624624029908E-5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8"/>
        <v>3.4431129455149527</v>
      </c>
      <c r="H140" s="10">
        <f t="shared" si="13"/>
        <v>-5.247178216450691</v>
      </c>
      <c r="I140">
        <f t="shared" si="9"/>
        <v>-41.977425731605528</v>
      </c>
      <c r="K140">
        <f t="shared" si="10"/>
        <v>-1.1089291145664422</v>
      </c>
      <c r="M140">
        <f t="shared" si="11"/>
        <v>-5.2408201270539791</v>
      </c>
      <c r="N140" s="13">
        <f t="shared" si="12"/>
        <v>4.0425300776580251E-5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8"/>
        <v>3.4569656229640793</v>
      </c>
      <c r="H141" s="10">
        <f t="shared" si="13"/>
        <v>-5.1957195366343818</v>
      </c>
      <c r="I141">
        <f t="shared" si="9"/>
        <v>-41.565756293075054</v>
      </c>
      <c r="K141">
        <f t="shared" si="10"/>
        <v>-1.0912203430925063</v>
      </c>
      <c r="M141">
        <f t="shared" si="11"/>
        <v>-5.1890203691173911</v>
      </c>
      <c r="N141" s="13">
        <f t="shared" si="12"/>
        <v>4.4878845420703793E-5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8"/>
        <v>3.4708183004132054</v>
      </c>
      <c r="H142" s="10">
        <f t="shared" si="13"/>
        <v>-5.1445812542862486</v>
      </c>
      <c r="I142">
        <f t="shared" si="9"/>
        <v>-41.156650034289989</v>
      </c>
      <c r="K142">
        <f t="shared" si="10"/>
        <v>-1.0737810088069062</v>
      </c>
      <c r="M142">
        <f t="shared" si="11"/>
        <v>-5.1375370889797463</v>
      </c>
      <c r="N142" s="13">
        <f t="shared" si="12"/>
        <v>4.9620264865330849E-5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8"/>
        <v>3.4846709778623319</v>
      </c>
      <c r="H143" s="10">
        <f t="shared" si="13"/>
        <v>-5.0937687544090151</v>
      </c>
      <c r="I143">
        <f t="shared" si="9"/>
        <v>-40.750150035272121</v>
      </c>
      <c r="K143">
        <f t="shared" si="10"/>
        <v>-1.0566079638896804</v>
      </c>
      <c r="M143">
        <f t="shared" si="11"/>
        <v>-5.0863760904888675</v>
      </c>
      <c r="N143" s="13">
        <f t="shared" si="12"/>
        <v>5.4651479836251945E-5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8"/>
        <v>3.4985236553114585</v>
      </c>
      <c r="H144" s="10">
        <f t="shared" si="13"/>
        <v>-5.0432870331397277</v>
      </c>
      <c r="I144">
        <f t="shared" si="9"/>
        <v>-40.346296265117822</v>
      </c>
      <c r="K144">
        <f t="shared" si="10"/>
        <v>-1.0396980304068435</v>
      </c>
      <c r="M144">
        <f t="shared" si="11"/>
        <v>-5.0355427902283347</v>
      </c>
      <c r="N144" s="13">
        <f t="shared" si="12"/>
        <v>5.9973298270660317E-5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8"/>
        <v>3.512376332760585</v>
      </c>
      <c r="H145" s="10">
        <f t="shared" si="13"/>
        <v>-4.9931407138423278</v>
      </c>
      <c r="I145">
        <f t="shared" si="9"/>
        <v>-39.945125710738623</v>
      </c>
      <c r="K145">
        <f t="shared" si="10"/>
        <v>-1.0230480060748974</v>
      </c>
      <c r="M145">
        <f t="shared" si="11"/>
        <v>-4.9850422328593256</v>
      </c>
      <c r="N145" s="13">
        <f t="shared" si="12"/>
        <v>6.5585394232049163E-5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8"/>
        <v>3.5262290102097107</v>
      </c>
      <c r="H146" s="10">
        <f t="shared" si="13"/>
        <v>-4.9433340626239746</v>
      </c>
      <c r="I146">
        <f t="shared" si="9"/>
        <v>-39.546672500991797</v>
      </c>
      <c r="K146">
        <f t="shared" si="10"/>
        <v>-1.0066546695916656</v>
      </c>
      <c r="M146">
        <f t="shared" si="11"/>
        <v>-4.9348791059154173</v>
      </c>
      <c r="N146" s="13">
        <f t="shared" si="12"/>
        <v>7.1486292943576853E-5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8"/>
        <v>3.5400816876588372</v>
      </c>
      <c r="H147" s="10">
        <f t="shared" si="13"/>
        <v>-4.8938710032940858</v>
      </c>
      <c r="I147">
        <f t="shared" si="9"/>
        <v>-39.150968026352686</v>
      </c>
      <c r="K147">
        <f t="shared" si="10"/>
        <v>-0.99051478556237593</v>
      </c>
      <c r="M147">
        <f t="shared" si="11"/>
        <v>-4.8850577540692779</v>
      </c>
      <c r="N147" s="13">
        <f t="shared" si="12"/>
        <v>7.7673361898576387E-5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5">$E$11*(D148/$E$12+1)</f>
        <v>3.5539343651079638</v>
      </c>
      <c r="H148" s="10">
        <f t="shared" si="13"/>
        <v>-4.8447551317845949</v>
      </c>
      <c r="I148">
        <f t="shared" ref="I148:I211" si="16">H148*$E$6</f>
        <v>-38.758041054276759</v>
      </c>
      <c r="K148">
        <f t="shared" ref="K148:K211" si="17">$L$9*$L$4*EXP(-$L$6*(G148/$L$10-1))+6*$L$4*EXP(-$L$6*(2/SQRT(3)*G148/$L$10-1))-SQRT($L$9*$L$5^2*EXP(-2*$L$7*(G148/$L$10-1))+6*$L$5^2*EXP(-2*$L$7*(2/SQRT(3)*G148/$L$10-1)))</f>
        <v>-0.97462510904805844</v>
      </c>
      <c r="M148">
        <f t="shared" ref="M148:M211" si="18">$L$9*$O$6*EXP(-$O$4*(G148/$L$10-1))+6*$O$6*EXP(-$O$4*(2/SQRT(3)*G148/$L$10-1))-SQRT($L$9*$O$7^2*EXP(-2*$O$5*(G148/$L$10-1))+6*$O$7^2*EXP(-2*$O$5*(2/SQRT(3)*G148/$L$10-1)))</f>
        <v>-4.8355821928895732</v>
      </c>
      <c r="N148" s="13">
        <f t="shared" ref="N148:N211" si="19">(M148-H148)^2*O148</f>
        <v>8.4142807971801696E-5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5"/>
        <v>3.5677870425570899</v>
      </c>
      <c r="H149" s="10">
        <f t="shared" ref="H149:H212" si="20">-(-$B$4)*(1+D149+$E$5*D149^3)*EXP(-D149)</f>
        <v>-4.7959897300492678</v>
      </c>
      <c r="I149">
        <f t="shared" si="16"/>
        <v>-38.367917840394142</v>
      </c>
      <c r="K149">
        <f t="shared" si="17"/>
        <v>-0.95898238976152717</v>
      </c>
      <c r="M149">
        <f t="shared" si="18"/>
        <v>-4.7864561221057071</v>
      </c>
      <c r="N149" s="13">
        <f t="shared" si="19"/>
        <v>9.0889680421522121E-5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5"/>
        <v>3.5816397200062164</v>
      </c>
      <c r="H150" s="10">
        <f t="shared" si="20"/>
        <v>-4.7475777794593839</v>
      </c>
      <c r="I150">
        <f t="shared" si="16"/>
        <v>-37.980622235675071</v>
      </c>
      <c r="K150">
        <f t="shared" si="17"/>
        <v>-0.94358337593461128</v>
      </c>
      <c r="M150">
        <f t="shared" si="18"/>
        <v>-4.7376829383974899</v>
      </c>
      <c r="N150" s="13">
        <f t="shared" si="19"/>
        <v>9.7907879640143138E-5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5"/>
        <v>3.595492397455343</v>
      </c>
      <c r="H151" s="10">
        <f t="shared" si="20"/>
        <v>-4.6995219737125709</v>
      </c>
      <c r="I151">
        <f t="shared" si="16"/>
        <v>-37.596175789700567</v>
      </c>
      <c r="K151">
        <f t="shared" si="17"/>
        <v>-0.92842481787874176</v>
      </c>
      <c r="M151">
        <f t="shared" si="18"/>
        <v>-4.6892657477262061</v>
      </c>
      <c r="N151" s="13">
        <f t="shared" si="19"/>
        <v>1.0519017148338411E-4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5"/>
        <v>3.6093450749044687</v>
      </c>
      <c r="H152" s="10">
        <f t="shared" si="20"/>
        <v>-4.6518247312710299</v>
      </c>
      <c r="I152">
        <f t="shared" si="16"/>
        <v>-37.214597850168239</v>
      </c>
      <c r="K152">
        <f t="shared" si="17"/>
        <v>-0.913503471259557</v>
      </c>
      <c r="M152">
        <f t="shared" si="18"/>
        <v>-4.6412073772229592</v>
      </c>
      <c r="N152" s="13">
        <f t="shared" si="19"/>
        <v>1.1272820698208407E-4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5"/>
        <v>3.6231977523535952</v>
      </c>
      <c r="H153" s="10">
        <f t="shared" si="20"/>
        <v>-4.6044882073448719</v>
      </c>
      <c r="I153">
        <f t="shared" si="16"/>
        <v>-36.835905658758975</v>
      </c>
      <c r="K153">
        <f t="shared" si="17"/>
        <v>-0.89881610010485291</v>
      </c>
      <c r="M153">
        <f t="shared" si="18"/>
        <v>-4.5935103866496707</v>
      </c>
      <c r="N153" s="13">
        <f t="shared" si="19"/>
        <v>1.2051254721598657E-4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5"/>
        <v>3.6370504298027218</v>
      </c>
      <c r="H154" s="10">
        <f t="shared" si="20"/>
        <v>-4.5575143054358564</v>
      </c>
      <c r="I154">
        <f t="shared" si="16"/>
        <v>-36.460114443486852</v>
      </c>
      <c r="K154">
        <f t="shared" si="17"/>
        <v>-0.88435947956395511</v>
      </c>
      <c r="M154">
        <f t="shared" si="18"/>
        <v>-4.5461770794475775</v>
      </c>
      <c r="N154" s="13">
        <f t="shared" si="19"/>
        <v>1.2853269310930671E-4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5"/>
        <v>3.6509031072518479</v>
      </c>
      <c r="H155" s="10">
        <f t="shared" si="20"/>
        <v>-4.5109046884562085</v>
      </c>
      <c r="I155">
        <f t="shared" si="16"/>
        <v>-36.087237507649668</v>
      </c>
      <c r="K155">
        <f t="shared" si="17"/>
        <v>-0.87013039843538109</v>
      </c>
      <c r="M155">
        <f t="shared" si="18"/>
        <v>-4.4992095133875099</v>
      </c>
      <c r="N155" s="13">
        <f t="shared" si="19"/>
        <v>1.3677711988751071E-4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5"/>
        <v>3.6647557847009744</v>
      </c>
      <c r="H156" s="10">
        <f t="shared" si="20"/>
        <v>-4.464660789436925</v>
      </c>
      <c r="I156">
        <f t="shared" si="16"/>
        <v>-35.7172863154954</v>
      </c>
      <c r="K156">
        <f t="shared" si="17"/>
        <v>-0.85612566147859115</v>
      </c>
      <c r="M156">
        <f t="shared" si="18"/>
        <v>-4.4526095108357895</v>
      </c>
      <c r="N156" s="13">
        <f t="shared" si="19"/>
        <v>1.452333159221871E-4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5"/>
        <v>3.678608462150101</v>
      </c>
      <c r="H157" s="10">
        <f t="shared" si="20"/>
        <v>-4.4187838218393116</v>
      </c>
      <c r="I157">
        <f t="shared" si="16"/>
        <v>-35.350270574714493</v>
      </c>
      <c r="K157">
        <f t="shared" si="17"/>
        <v>-0.84234209152458572</v>
      </c>
      <c r="M157">
        <f t="shared" si="18"/>
        <v>-4.4063786686491389</v>
      </c>
      <c r="N157" s="13">
        <f t="shared" si="19"/>
        <v>1.5388782567165362E-4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5"/>
        <v>3.6924611395992275</v>
      </c>
      <c r="H158" s="10">
        <f t="shared" si="20"/>
        <v>-4.3732747894832347</v>
      </c>
      <c r="I158">
        <f t="shared" si="16"/>
        <v>-34.986198315865877</v>
      </c>
      <c r="K158">
        <f t="shared" si="17"/>
        <v>-0.82877653139913432</v>
      </c>
      <c r="M158">
        <f t="shared" si="18"/>
        <v>-4.360518367711423</v>
      </c>
      <c r="N158" s="13">
        <f t="shared" si="19"/>
        <v>1.6272629642035124E-4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5"/>
        <v>3.7063138170483532</v>
      </c>
      <c r="H159" s="10">
        <f t="shared" si="20"/>
        <v>-4.3281344961050294</v>
      </c>
      <c r="I159">
        <f t="shared" si="16"/>
        <v>-34.625075968840235</v>
      </c>
      <c r="K159">
        <f t="shared" si="17"/>
        <v>-0.81542584567153065</v>
      </c>
      <c r="M159">
        <f t="shared" si="18"/>
        <v>-4.3150297821247285</v>
      </c>
      <c r="N159" s="13">
        <f t="shared" si="19"/>
        <v>1.717335285054935E-4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5"/>
        <v>3.7201664944974797</v>
      </c>
      <c r="H160" s="10">
        <f t="shared" si="20"/>
        <v>-4.2833635545576687</v>
      </c>
      <c r="I160">
        <f t="shared" si="16"/>
        <v>-34.26690843646135</v>
      </c>
      <c r="K160">
        <f t="shared" si="17"/>
        <v>-0.80228692224092379</v>
      </c>
      <c r="M160">
        <f t="shared" si="18"/>
        <v>-4.2699138880667737</v>
      </c>
      <c r="N160" s="13">
        <f t="shared" si="19"/>
        <v>1.8089352871630281E-4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5"/>
        <v>3.7340191719466058</v>
      </c>
      <c r="H161" s="10">
        <f t="shared" si="20"/>
        <v>-4.2389623956653351</v>
      </c>
      <c r="I161">
        <f t="shared" si="16"/>
        <v>-33.91169916532268</v>
      </c>
      <c r="K161">
        <f t="shared" si="17"/>
        <v>-0.78935667377148733</v>
      </c>
      <c r="M161">
        <f t="shared" si="18"/>
        <v>-4.2251714723262701</v>
      </c>
      <c r="N161" s="13">
        <f t="shared" si="19"/>
        <v>1.9018956654396645E-4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5"/>
        <v>3.7478718493957324</v>
      </c>
      <c r="H162" s="10">
        <f t="shared" si="20"/>
        <v>-4.1949312767442191</v>
      </c>
      <c r="I162">
        <f t="shared" si="16"/>
        <v>-33.559450213953752</v>
      </c>
      <c r="K162">
        <f t="shared" si="17"/>
        <v>-0.77663203898694033</v>
      </c>
      <c r="M162">
        <f t="shared" si="18"/>
        <v>-4.1808031405274226</v>
      </c>
      <c r="N162" s="13">
        <f t="shared" si="19"/>
        <v>1.9960423296035487E-4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5"/>
        <v>3.7617245268448589</v>
      </c>
      <c r="H163" s="10">
        <f t="shared" si="20"/>
        <v>-4.1512702898009231</v>
      </c>
      <c r="I163">
        <f t="shared" si="16"/>
        <v>-33.210162318407384</v>
      </c>
      <c r="K163">
        <f t="shared" si="17"/>
        <v>-0.76410998383426632</v>
      </c>
      <c r="M163">
        <f t="shared" si="18"/>
        <v>-4.1368093250544158</v>
      </c>
      <c r="N163" s="13">
        <f t="shared" si="19"/>
        <v>2.0911950139972595E-4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5"/>
        <v>3.7755772042939855</v>
      </c>
      <c r="H164" s="10">
        <f t="shared" si="20"/>
        <v>-4.1079793694195406</v>
      </c>
      <c r="I164">
        <f t="shared" si="16"/>
        <v>-32.863834955356324</v>
      </c>
      <c r="K164">
        <f t="shared" si="17"/>
        <v>-0.75178750252580606</v>
      </c>
      <c r="M164">
        <f t="shared" si="18"/>
        <v>-4.0931902926863168</v>
      </c>
      <c r="N164" s="13">
        <f t="shared" si="19"/>
        <v>2.1871679062117905E-4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5"/>
        <v>3.7894298817431111</v>
      </c>
      <c r="H165" s="10">
        <f t="shared" si="20"/>
        <v>-4.0650583003480953</v>
      </c>
      <c r="I165">
        <f t="shared" si="16"/>
        <v>-32.520466402784763</v>
      </c>
      <c r="K165">
        <f t="shared" si="17"/>
        <v>-0.73966161846831535</v>
      </c>
      <c r="M165">
        <f t="shared" si="18"/>
        <v>-4.0499461519524909</v>
      </c>
      <c r="N165" s="13">
        <f t="shared" si="19"/>
        <v>2.2837702913077121E-4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5"/>
        <v>3.8032825591922377</v>
      </c>
      <c r="H166" s="10">
        <f t="shared" si="20"/>
        <v>-4.02250672479469</v>
      </c>
      <c r="I166">
        <f t="shared" si="16"/>
        <v>-32.18005379835752</v>
      </c>
      <c r="K166">
        <f t="shared" si="17"/>
        <v>-0.72772938508700546</v>
      </c>
      <c r="M166">
        <f t="shared" si="18"/>
        <v>-4.0070768602182607</v>
      </c>
      <c r="N166" s="13">
        <f t="shared" si="19"/>
        <v>2.3808072084694629E-4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5"/>
        <v>3.8171352366413638</v>
      </c>
      <c r="H167" s="10">
        <f t="shared" si="20"/>
        <v>-3.9803241494433883</v>
      </c>
      <c r="I167">
        <f t="shared" si="16"/>
        <v>-31.842593195547106</v>
      </c>
      <c r="K167">
        <f t="shared" si="17"/>
        <v>-0.71598788655206258</v>
      </c>
      <c r="M167">
        <f t="shared" si="18"/>
        <v>-3.9645822305102687</v>
      </c>
      <c r="N167" s="13">
        <f t="shared" si="19"/>
        <v>2.4780801169690942E-4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5"/>
        <v>3.8309879140904903</v>
      </c>
      <c r="H168" s="10">
        <f t="shared" si="20"/>
        <v>-3.9385099521995333</v>
      </c>
      <c r="I168">
        <f t="shared" si="16"/>
        <v>-31.508079617596266</v>
      </c>
      <c r="K168">
        <f t="shared" si="17"/>
        <v>-0.70443423841463593</v>
      </c>
      <c r="M168">
        <f t="shared" si="18"/>
        <v>-3.9224619380905246</v>
      </c>
      <c r="N168" s="13">
        <f t="shared" si="19"/>
        <v>2.5753875684294197E-4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5"/>
        <v>3.8448405915396169</v>
      </c>
      <c r="H169" s="10">
        <f t="shared" si="20"/>
        <v>-3.8970633886738693</v>
      </c>
      <c r="I169">
        <f t="shared" si="16"/>
        <v>-31.176507109390954</v>
      </c>
      <c r="K169">
        <f t="shared" si="17"/>
        <v>-0.693065588158845</v>
      </c>
      <c r="M169">
        <f t="shared" si="18"/>
        <v>-3.8807155267880282</v>
      </c>
      <c r="N169" s="13">
        <f t="shared" si="19"/>
        <v>2.6725258823853389E-4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5"/>
        <v>3.8586932689887434</v>
      </c>
      <c r="H170" s="10">
        <f t="shared" si="20"/>
        <v>-3.8559835984145736</v>
      </c>
      <c r="I170">
        <f t="shared" si="16"/>
        <v>-30.847868787316589</v>
      </c>
      <c r="K170">
        <f t="shared" si="17"/>
        <v>-0.68187911567589621</v>
      </c>
      <c r="M170">
        <f t="shared" si="18"/>
        <v>-3.8393424150963447</v>
      </c>
      <c r="N170" s="13">
        <f t="shared" si="19"/>
        <v>2.7692898223090139E-4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5"/>
        <v>3.87254594643787</v>
      </c>
      <c r="H171" s="10">
        <f t="shared" si="20"/>
        <v>-3.8152696108959643</v>
      </c>
      <c r="I171">
        <f t="shared" si="16"/>
        <v>-30.522156887167714</v>
      </c>
      <c r="K171">
        <f t="shared" si="17"/>
        <v>-0.67087203366602233</v>
      </c>
      <c r="M171">
        <f t="shared" si="18"/>
        <v>-3.7983419020453559</v>
      </c>
      <c r="N171" s="13">
        <f t="shared" si="19"/>
        <v>2.8654732693096419E-4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5"/>
        <v>3.8863986238869956</v>
      </c>
      <c r="H172" s="10">
        <f t="shared" si="20"/>
        <v>-3.7749203512724048</v>
      </c>
      <c r="I172">
        <f t="shared" si="16"/>
        <v>-30.199362810179238</v>
      </c>
      <c r="K172">
        <f t="shared" si="17"/>
        <v>-0.66004158797356227</v>
      </c>
      <c r="M172">
        <f t="shared" si="18"/>
        <v>-3.7577131728550808</v>
      </c>
      <c r="N172" s="13">
        <f t="shared" si="19"/>
        <v>2.9608698908562084E-4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5"/>
        <v>3.9002513013361222</v>
      </c>
      <c r="H173" s="10">
        <f t="shared" si="20"/>
        <v>-3.734934645905621</v>
      </c>
      <c r="I173">
        <f t="shared" si="16"/>
        <v>-29.879477167244968</v>
      </c>
      <c r="K173">
        <f t="shared" si="17"/>
        <v>-0.64938505786015188</v>
      </c>
      <c r="M173">
        <f t="shared" si="18"/>
        <v>-3.7174553043791594</v>
      </c>
      <c r="N173" s="13">
        <f t="shared" si="19"/>
        <v>3.0552738019868416E-4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5"/>
        <v>3.9141039787852483</v>
      </c>
      <c r="H174" s="10">
        <f t="shared" si="20"/>
        <v>-3.695311227673407</v>
      </c>
      <c r="I174">
        <f t="shared" si="16"/>
        <v>-29.562489821387256</v>
      </c>
      <c r="K174">
        <f t="shared" si="17"/>
        <v>-0.63889975622067108</v>
      </c>
      <c r="M174">
        <f t="shared" si="18"/>
        <v>-3.6775672703454227</v>
      </c>
      <c r="N174" s="13">
        <f t="shared" si="19"/>
        <v>3.1484802165732714E-4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5"/>
        <v>3.9279566562343748</v>
      </c>
      <c r="H175" s="10">
        <f t="shared" si="20"/>
        <v>-3.6560487410673992</v>
      </c>
      <c r="I175">
        <f t="shared" si="16"/>
        <v>-29.248389928539194</v>
      </c>
      <c r="K175">
        <f t="shared" si="17"/>
        <v>-0.62858302974626901</v>
      </c>
      <c r="M175">
        <f t="shared" si="18"/>
        <v>-3.6380479464005742</v>
      </c>
      <c r="N175" s="13">
        <f t="shared" si="19"/>
        <v>3.2402860863719633E-4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5"/>
        <v>3.9418093336835014</v>
      </c>
      <c r="H176" s="10">
        <f t="shared" si="20"/>
        <v>-3.6171457470873936</v>
      </c>
      <c r="I176">
        <f t="shared" si="16"/>
        <v>-28.937165976699148</v>
      </c>
      <c r="K176">
        <f t="shared" si="17"/>
        <v>-0.6184322590385205</v>
      </c>
      <c r="M176">
        <f t="shared" si="18"/>
        <v>-3.5988961149659358</v>
      </c>
      <c r="N176" s="13">
        <f t="shared" si="19"/>
        <v>3.3304907256854446E-4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5"/>
        <v>3.9556620111326279</v>
      </c>
      <c r="H177" s="10">
        <f t="shared" si="20"/>
        <v>-3.578600727939393</v>
      </c>
      <c r="I177">
        <f t="shared" si="16"/>
        <v>-28.628805823515144</v>
      </c>
      <c r="K177">
        <f t="shared" si="17"/>
        <v>-0.60844485867847731</v>
      </c>
      <c r="M177">
        <f t="shared" si="18"/>
        <v>-3.560110469910815</v>
      </c>
      <c r="N177" s="13">
        <f t="shared" si="19"/>
        <v>3.4188964196339152E-4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5"/>
        <v>3.9695146885817545</v>
      </c>
      <c r="H178" s="10">
        <f t="shared" si="20"/>
        <v>-3.540412091544364</v>
      </c>
      <c r="I178">
        <f t="shared" si="16"/>
        <v>-28.323296732354912</v>
      </c>
      <c r="K178">
        <f t="shared" si="17"/>
        <v>-0.59861827725413919</v>
      </c>
      <c r="M178">
        <f t="shared" si="18"/>
        <v>-3.5216896210499264</v>
      </c>
      <c r="N178" s="13">
        <f t="shared" si="19"/>
        <v>3.5053090141508417E-4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5"/>
        <v>3.9833673660308802</v>
      </c>
      <c r="H179" s="10">
        <f t="shared" si="20"/>
        <v>-3.5025781758644499</v>
      </c>
      <c r="I179">
        <f t="shared" si="16"/>
        <v>-28.020625406915599</v>
      </c>
      <c r="K179">
        <f t="shared" si="17"/>
        <v>-0.58894999734962428</v>
      </c>
      <c r="M179">
        <f t="shared" si="18"/>
        <v>-3.4836320984710518</v>
      </c>
      <c r="N179" s="13">
        <f t="shared" si="19"/>
        <v>3.5895384859662837E-4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5"/>
        <v>3.9972200434800063</v>
      </c>
      <c r="H180" s="10">
        <f t="shared" si="20"/>
        <v>-3.4650972530531425</v>
      </c>
      <c r="I180">
        <f t="shared" si="16"/>
        <v>-27.72077802442514</v>
      </c>
      <c r="K180">
        <f t="shared" si="17"/>
        <v>-0.5794375354991057</v>
      </c>
      <c r="M180">
        <f t="shared" si="18"/>
        <v>-3.4459363566988732</v>
      </c>
      <c r="N180" s="13">
        <f t="shared" si="19"/>
        <v>3.671399490990513E-4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5"/>
        <v>4.0110727209291328</v>
      </c>
      <c r="H181" s="10">
        <f t="shared" si="20"/>
        <v>-3.4279675334357407</v>
      </c>
      <c r="I181">
        <f t="shared" si="16"/>
        <v>-27.423740267485925</v>
      </c>
      <c r="K181">
        <f t="shared" si="17"/>
        <v>-0.570078442108366</v>
      </c>
      <c r="M181">
        <f t="shared" si="18"/>
        <v>-3.4086007787007784</v>
      </c>
      <c r="N181" s="13">
        <f t="shared" si="19"/>
        <v>3.7507118896418462E-4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5"/>
        <v>4.0249253983782589</v>
      </c>
      <c r="H182" s="10">
        <f t="shared" si="20"/>
        <v>-3.391187169326173</v>
      </c>
      <c r="I182">
        <f t="shared" si="16"/>
        <v>-27.129497354609384</v>
      </c>
      <c r="K182">
        <f t="shared" si="17"/>
        <v>-0.56087030134663685</v>
      </c>
      <c r="M182">
        <f t="shared" si="18"/>
        <v>-3.3716236797401802</v>
      </c>
      <c r="N182" s="13">
        <f t="shared" si="19"/>
        <v>3.8273012478125089E-4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5"/>
        <v>4.038778075827385</v>
      </c>
      <c r="H183" s="10">
        <f t="shared" si="20"/>
        <v>-3.3547542586860946</v>
      </c>
      <c r="I183">
        <f t="shared" si="16"/>
        <v>-26.838034069488756</v>
      </c>
      <c r="K183">
        <f t="shared" si="17"/>
        <v>-0.55181073101120115</v>
      </c>
      <c r="M183">
        <f t="shared" si="18"/>
        <v>-3.3350033110827106</v>
      </c>
      <c r="N183" s="13">
        <f t="shared" si="19"/>
        <v>3.9009993123161692E-4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5"/>
        <v>4.052630753276512</v>
      </c>
      <c r="H184" s="10">
        <f t="shared" si="20"/>
        <v>-3.3186668486319442</v>
      </c>
      <c r="I184">
        <f t="shared" si="16"/>
        <v>-26.549334789055553</v>
      </c>
      <c r="K184">
        <f t="shared" si="17"/>
        <v>-0.54289738236707474</v>
      </c>
      <c r="M184">
        <f t="shared" si="18"/>
        <v>-3.2987378635604929</v>
      </c>
      <c r="N184" s="13">
        <f t="shared" si="19"/>
        <v>3.9716444597812653E-4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5"/>
        <v>4.0664834307256381</v>
      </c>
      <c r="H185" s="10">
        <f t="shared" si="20"/>
        <v>-3.2829229387954872</v>
      </c>
      <c r="I185">
        <f t="shared" si="16"/>
        <v>-26.263383510363898</v>
      </c>
      <c r="K185">
        <f t="shared" si="17"/>
        <v>-0.53412793996392782</v>
      </c>
      <c r="M185">
        <f t="shared" si="18"/>
        <v>-3.2628254709995077</v>
      </c>
      <c r="N185" s="13">
        <f t="shared" si="19"/>
        <v>4.0390821181043472E-4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5"/>
        <v>4.0803361081747642</v>
      </c>
      <c r="H186" s="10">
        <f t="shared" si="20"/>
        <v>-3.2475204845431516</v>
      </c>
      <c r="I186">
        <f t="shared" si="16"/>
        <v>-25.980163876345213</v>
      </c>
      <c r="K186">
        <f t="shared" si="17"/>
        <v>-0.52550012143224045</v>
      </c>
      <c r="M186">
        <f t="shared" si="18"/>
        <v>-3.2272642135148448</v>
      </c>
      <c r="N186" s="13">
        <f t="shared" si="19"/>
        <v>4.1031651597221892E-4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5"/>
        <v>4.0941887856238912</v>
      </c>
      <c r="H187" s="10">
        <f t="shared" si="20"/>
        <v>-3.2124574000593293</v>
      </c>
      <c r="I187">
        <f t="shared" si="16"/>
        <v>-25.699659200474635</v>
      </c>
      <c r="K187">
        <f t="shared" si="17"/>
        <v>-0.51701167726057906</v>
      </c>
      <c r="M187">
        <f t="shared" si="18"/>
        <v>-3.1920521206785524</v>
      </c>
      <c r="N187" s="13">
        <f t="shared" si="19"/>
        <v>4.1637542660756153E-4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5"/>
        <v>4.1080414630730173</v>
      </c>
      <c r="H188" s="10">
        <f t="shared" si="20"/>
        <v>-3.177731561298601</v>
      </c>
      <c r="I188">
        <f t="shared" si="16"/>
        <v>-25.421852490388808</v>
      </c>
      <c r="K188">
        <f t="shared" si="17"/>
        <v>-0.5086603905557272</v>
      </c>
      <c r="M188">
        <f t="shared" si="18"/>
        <v>-3.157187174564573</v>
      </c>
      <c r="N188" s="13">
        <f t="shared" si="19"/>
        <v>4.2207182627730693E-4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5"/>
        <v>4.1218941405221434</v>
      </c>
      <c r="H189" s="10">
        <f t="shared" si="20"/>
        <v>-3.1433408088117001</v>
      </c>
      <c r="I189">
        <f t="shared" si="16"/>
        <v>-25.146726470493601</v>
      </c>
      <c r="K189">
        <f t="shared" si="17"/>
        <v>-0.50044407678728875</v>
      </c>
      <c r="M189">
        <f t="shared" si="18"/>
        <v>-3.1226673126751088</v>
      </c>
      <c r="N189" s="13">
        <f t="shared" si="19"/>
        <v>4.2739344250965569E-4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5"/>
        <v>4.1357468179712695</v>
      </c>
      <c r="H190" s="10">
        <f t="shared" si="20"/>
        <v>-3.109282950449872</v>
      </c>
      <c r="I190">
        <f t="shared" si="16"/>
        <v>-24.874263603598976</v>
      </c>
      <c r="K190">
        <f t="shared" si="17"/>
        <v>-0.49236058351828027</v>
      </c>
      <c r="M190">
        <f t="shared" si="18"/>
        <v>-3.0884904307526311</v>
      </c>
      <c r="N190" s="13">
        <f t="shared" si="19"/>
        <v>4.3232887536015253E-4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5"/>
        <v>4.1495994954203965</v>
      </c>
      <c r="H191" s="10">
        <f t="shared" si="20"/>
        <v>-3.0755557639521056</v>
      </c>
      <c r="I191">
        <f t="shared" si="16"/>
        <v>-24.604446111616845</v>
      </c>
      <c r="K191">
        <f t="shared" si="17"/>
        <v>-0.48440779012310931</v>
      </c>
      <c r="M191">
        <f t="shared" si="18"/>
        <v>-3.0546543854815771</v>
      </c>
      <c r="N191" s="13">
        <f t="shared" si="19"/>
        <v>4.3686762196827361E-4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5"/>
        <v>4.1634521728695226</v>
      </c>
      <c r="H192" s="10">
        <f t="shared" si="20"/>
        <v>-3.0421569994195945</v>
      </c>
      <c r="I192">
        <f t="shared" si="16"/>
        <v>-24.337255995356756</v>
      </c>
      <c r="K192">
        <f t="shared" si="17"/>
        <v>-0.47658360749424855</v>
      </c>
      <c r="M192">
        <f t="shared" si="18"/>
        <v>-3.0211569970836778</v>
      </c>
      <c r="N192" s="13">
        <f t="shared" si="19"/>
        <v>4.4100009810850687E-4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5"/>
        <v>4.1773048503186487</v>
      </c>
      <c r="H193" s="10">
        <f t="shared" si="20"/>
        <v>-3.0090843816816037</v>
      </c>
      <c r="I193">
        <f t="shared" si="16"/>
        <v>-24.07267505345283</v>
      </c>
      <c r="K193">
        <f t="shared" si="17"/>
        <v>-0.46888597773881213</v>
      </c>
      <c r="M193">
        <f t="shared" si="18"/>
        <v>-2.9879960518106414</v>
      </c>
      <c r="N193" s="13">
        <f t="shared" si="19"/>
        <v>4.447176567465216E-4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5"/>
        <v>4.1911575277677757</v>
      </c>
      <c r="H194" s="10">
        <f t="shared" si="20"/>
        <v>-2.9763356125568095</v>
      </c>
      <c r="I194">
        <f t="shared" si="16"/>
        <v>-23.810684900454476</v>
      </c>
      <c r="K194">
        <f t="shared" si="17"/>
        <v>-0.46131287386616698</v>
      </c>
      <c r="M194">
        <f t="shared" si="18"/>
        <v>-2.9551693043379039</v>
      </c>
      <c r="N194" s="13">
        <f t="shared" si="19"/>
        <v>4.480126036177077E-4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5"/>
        <v>4.2050102052169018</v>
      </c>
      <c r="H195" s="10">
        <f t="shared" si="20"/>
        <v>-2.943908373014017</v>
      </c>
      <c r="I195">
        <f t="shared" si="16"/>
        <v>-23.551266984112136</v>
      </c>
      <c r="K195">
        <f t="shared" si="17"/>
        <v>-0.45386229946762935</v>
      </c>
      <c r="M195">
        <f t="shared" si="18"/>
        <v>-2.9226744800629478</v>
      </c>
      <c r="N195" s="13">
        <f t="shared" si="19"/>
        <v>4.5087820985746391E-4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5"/>
        <v>4.2188628826660279</v>
      </c>
      <c r="H196" s="10">
        <f t="shared" si="20"/>
        <v>-2.9118003252360358</v>
      </c>
      <c r="I196">
        <f t="shared" si="16"/>
        <v>-23.294402601888287</v>
      </c>
      <c r="K196">
        <f t="shared" si="17"/>
        <v>-0.44653228838920411</v>
      </c>
      <c r="M196">
        <f t="shared" si="18"/>
        <v>-2.8905092773115584</v>
      </c>
      <c r="N196" s="13">
        <f t="shared" si="19"/>
        <v>4.5330872172239537E-4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5"/>
        <v>4.232715560115154</v>
      </c>
      <c r="H197" s="10">
        <f t="shared" si="20"/>
        <v>-2.8800091145903712</v>
      </c>
      <c r="I197">
        <f t="shared" si="16"/>
        <v>-23.04007291672297</v>
      </c>
      <c r="K197">
        <f t="shared" si="17"/>
        <v>-0.43932090439828786</v>
      </c>
      <c r="M197">
        <f t="shared" si="18"/>
        <v>-2.8586713694553674</v>
      </c>
      <c r="N197" s="13">
        <f t="shared" si="19"/>
        <v>4.5529936744638093E-4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5"/>
        <v>4.246568237564281</v>
      </c>
      <c r="H198" s="10">
        <f t="shared" si="20"/>
        <v>-2.8485323715102475</v>
      </c>
      <c r="I198">
        <f t="shared" si="16"/>
        <v>-22.78825897208198</v>
      </c>
      <c r="K198">
        <f t="shared" si="17"/>
        <v>-0.43222624084515787</v>
      </c>
      <c r="M198">
        <f t="shared" si="18"/>
        <v>-2.8271584069437945</v>
      </c>
      <c r="N198" s="13">
        <f t="shared" si="19"/>
        <v>4.5684636128798917E-4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5"/>
        <v>4.2604209150134071</v>
      </c>
      <c r="H199" s="10">
        <f t="shared" si="20"/>
        <v>-2.8173677132893831</v>
      </c>
      <c r="I199">
        <f t="shared" si="16"/>
        <v>-22.538941706315065</v>
      </c>
      <c r="K199">
        <f t="shared" si="17"/>
        <v>-0.42524642032003052</v>
      </c>
      <c r="M199">
        <f t="shared" si="18"/>
        <v>-2.7959680192534933</v>
      </c>
      <c r="N199" s="13">
        <f t="shared" si="19"/>
        <v>4.5794690482969813E-4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5"/>
        <v>4.2742735924625332</v>
      </c>
      <c r="H200" s="10">
        <f t="shared" si="20"/>
        <v>-2.7865127457937895</v>
      </c>
      <c r="I200">
        <f t="shared" si="16"/>
        <v>-22.292101966350316</v>
      </c>
      <c r="K200">
        <f t="shared" si="17"/>
        <v>-0.41837959430640181</v>
      </c>
      <c r="M200">
        <f t="shared" si="18"/>
        <v>-2.7650978167582148</v>
      </c>
      <c r="N200" s="13">
        <f t="shared" si="19"/>
        <v>4.5859918559870195E-4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5"/>
        <v>4.2881262699116602</v>
      </c>
      <c r="H201" s="10">
        <f t="shared" si="20"/>
        <v>-2.7559650650937826</v>
      </c>
      <c r="I201">
        <f t="shared" si="16"/>
        <v>-22.047720520750261</v>
      </c>
      <c r="K201">
        <f t="shared" si="17"/>
        <v>-0.41162394283133985</v>
      </c>
      <c r="M201">
        <f t="shared" si="18"/>
        <v>-2.7345453925219818</v>
      </c>
      <c r="N201" s="13">
        <f t="shared" si="19"/>
        <v>4.5880237308315439E-4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5"/>
        <v>4.3019789473607863</v>
      </c>
      <c r="H202" s="10">
        <f t="shared" si="20"/>
        <v>-2.7257222590192645</v>
      </c>
      <c r="I202">
        <f t="shared" si="16"/>
        <v>-21.805778072154116</v>
      </c>
      <c r="K202">
        <f t="shared" si="17"/>
        <v>-0.40497767411334579</v>
      </c>
      <c r="M202">
        <f t="shared" si="18"/>
        <v>-2.704308324018315</v>
      </c>
      <c r="N202" s="13">
        <f t="shared" si="19"/>
        <v>4.5855661222488824E-4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5"/>
        <v>4.3158316248099124</v>
      </c>
      <c r="H203" s="10">
        <f t="shared" si="20"/>
        <v>-2.6957819086412358</v>
      </c>
      <c r="I203">
        <f t="shared" si="16"/>
        <v>-21.566255269129886</v>
      </c>
      <c r="K203">
        <f t="shared" si="17"/>
        <v>-0.39843902420834382</v>
      </c>
      <c r="M203">
        <f t="shared" si="18"/>
        <v>-2.6743841747781456</v>
      </c>
      <c r="N203" s="13">
        <f t="shared" si="19"/>
        <v>4.5786301447563638E-4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5"/>
        <v>4.3296843022590386</v>
      </c>
      <c r="H204" s="10">
        <f t="shared" si="20"/>
        <v>-2.6661415896823937</v>
      </c>
      <c r="I204">
        <f t="shared" si="16"/>
        <v>-21.329132717459149</v>
      </c>
      <c r="K204">
        <f t="shared" si="17"/>
        <v>-0.39200625665433791</v>
      </c>
      <c r="M204">
        <f t="shared" si="18"/>
        <v>-2.644770495969027</v>
      </c>
      <c r="N204" s="13">
        <f t="shared" si="19"/>
        <v>4.567236465054996E-4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5"/>
        <v>4.3435369797081647</v>
      </c>
      <c r="H205" s="10">
        <f t="shared" si="20"/>
        <v>-2.6367988738595822</v>
      </c>
      <c r="I205">
        <f t="shared" si="16"/>
        <v>-21.094390990876658</v>
      </c>
      <c r="K205">
        <f t="shared" si="17"/>
        <v>-0.38567766211521021</v>
      </c>
      <c r="M205">
        <f t="shared" si="18"/>
        <v>-2.6154648279080805</v>
      </c>
      <c r="N205" s="13">
        <f t="shared" si="19"/>
        <v>4.5514151666078517E-4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5"/>
        <v>4.3573896571572917</v>
      </c>
      <c r="H206" s="10">
        <f t="shared" si="20"/>
        <v>-2.6077513301607382</v>
      </c>
      <c r="I206">
        <f t="shared" si="16"/>
        <v>-20.862010641285906</v>
      </c>
      <c r="K206">
        <f t="shared" si="17"/>
        <v>-0.37945155802411584</v>
      </c>
      <c r="M206">
        <f t="shared" si="18"/>
        <v>-2.586464701511102</v>
      </c>
      <c r="N206" s="13">
        <f t="shared" si="19"/>
        <v>4.5312055926751538E-4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5"/>
        <v>4.3712423346064178</v>
      </c>
      <c r="H207" s="10">
        <f t="shared" si="20"/>
        <v>-2.5789965260589147</v>
      </c>
      <c r="I207">
        <f t="shared" si="16"/>
        <v>-20.631972208471318</v>
      </c>
      <c r="K207">
        <f t="shared" si="17"/>
        <v>-0.37332628822688274</v>
      </c>
      <c r="M207">
        <f t="shared" si="18"/>
        <v>-2.5577676396801183</v>
      </c>
      <c r="N207" s="13">
        <f t="shared" si="19"/>
        <v>4.5066561688384673E-4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5"/>
        <v>4.3850950120555439</v>
      </c>
      <c r="H208" s="10">
        <f t="shared" si="20"/>
        <v>-2.5505320286658488</v>
      </c>
      <c r="I208">
        <f t="shared" si="16"/>
        <v>-20.404256229326791</v>
      </c>
      <c r="K208">
        <f t="shared" si="17"/>
        <v>-0.36730022262579487</v>
      </c>
      <c r="M208">
        <f t="shared" si="18"/>
        <v>-2.5293711586316161</v>
      </c>
      <c r="N208" s="13">
        <f t="shared" si="19"/>
        <v>4.4778242060568855E-4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5"/>
        <v>4.39894768950467</v>
      </c>
      <c r="H209" s="10">
        <f t="shared" si="20"/>
        <v>-2.5223554058274771</v>
      </c>
      <c r="I209">
        <f t="shared" si="16"/>
        <v>-20.178843246619817</v>
      </c>
      <c r="K209">
        <f t="shared" si="17"/>
        <v>-0.36137175682411266</v>
      </c>
      <c r="M209">
        <f t="shared" si="18"/>
        <v>-2.5012727691676275</v>
      </c>
      <c r="N209" s="13">
        <f t="shared" si="19"/>
        <v>4.4447756853123227E-4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5"/>
        <v>4.4128003669537961</v>
      </c>
      <c r="H210" s="10">
        <f t="shared" si="20"/>
        <v>-2.494464227163689</v>
      </c>
      <c r="I210">
        <f t="shared" si="16"/>
        <v>-19.955713817309512</v>
      </c>
      <c r="K210">
        <f t="shared" si="17"/>
        <v>-0.35553931177164727</v>
      </c>
      <c r="M210">
        <f t="shared" si="18"/>
        <v>-2.4734699778917153</v>
      </c>
      <c r="N210" s="13">
        <f t="shared" si="19"/>
        <v>4.4075850249376765E-4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5"/>
        <v>4.4266530444029231</v>
      </c>
      <c r="H211" s="10">
        <f t="shared" si="20"/>
        <v>-2.4668560650545528</v>
      </c>
      <c r="I211">
        <f t="shared" si="16"/>
        <v>-19.734848520436422</v>
      </c>
      <c r="K211">
        <f t="shared" si="17"/>
        <v>-0.34980133341168185</v>
      </c>
      <c r="M211">
        <f t="shared" si="18"/>
        <v>-2.4459602883718823</v>
      </c>
      <c r="N211" s="13">
        <f t="shared" si="19"/>
        <v>4.3663348317203652E-4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2">$E$11*(D212/$E$12+1)</f>
        <v>4.4405057218520492</v>
      </c>
      <c r="H212" s="10">
        <f t="shared" si="20"/>
        <v>-2.4395284955751535</v>
      </c>
      <c r="I212">
        <f t="shared" ref="I212:I275" si="23">H212*$E$6</f>
        <v>-19.516227964601228</v>
      </c>
      <c r="K212">
        <f t="shared" ref="K212:K275" si="24">$L$9*$L$4*EXP(-$L$6*(G212/$L$10-1))+6*$L$4*EXP(-$L$6*(2/SQRT(3)*G212/$L$10-1))-SQRT($L$9*$L$5^2*EXP(-2*$L$7*(G212/$L$10-1))+6*$L$5^2*EXP(-2*$L$7*(2/SQRT(3)*G212/$L$10-1)))</f>
        <v>-0.3441562923295105</v>
      </c>
      <c r="M212">
        <f t="shared" ref="M212:M275" si="25">$L$9*$O$6*EXP(-$O$4*(G212/$L$10-1))+6*$O$6*EXP(-$O$4*(2/SQRT(3)*G212/$L$10-1))-SQRT($L$9*$O$7^2*EXP(-2*$O$5*(G212/$L$10-1))+6*$O$7^2*EXP(-2*$O$5*(2/SQRT(3)*G212/$L$10-1)))</f>
        <v>-2.4187412022523374</v>
      </c>
      <c r="N212" s="13">
        <f t="shared" ref="N212:N275" si="26">(M212-H212)^2*O212</f>
        <v>4.3211156368879675E-4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2"/>
        <v>4.4543583993011762</v>
      </c>
      <c r="H213" s="10">
        <f t="shared" ref="H213:H276" si="27">-(-$B$4)*(1+D213+$E$5*D213^3)*EXP(-D213)</f>
        <v>-2.4124790993811156</v>
      </c>
      <c r="I213">
        <f t="shared" si="23"/>
        <v>-19.299832795048925</v>
      </c>
      <c r="K213">
        <f t="shared" si="24"/>
        <v>-0.338602683402841</v>
      </c>
      <c r="M213">
        <f t="shared" si="25"/>
        <v>-2.3918102203159761</v>
      </c>
      <c r="N213" s="13">
        <f t="shared" si="26"/>
        <v>4.2720256180936098E-4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2"/>
        <v>4.4682110767503023</v>
      </c>
      <c r="H214" s="10">
        <f t="shared" si="27"/>
        <v>-2.3857054625468037</v>
      </c>
      <c r="I214">
        <f t="shared" si="23"/>
        <v>-19.08564370037443</v>
      </c>
      <c r="K214">
        <f t="shared" si="24"/>
        <v>-0.33313902545428303</v>
      </c>
      <c r="M214">
        <f t="shared" si="25"/>
        <v>-2.3651648434993997</v>
      </c>
      <c r="N214" s="13">
        <f t="shared" si="26"/>
        <v>4.2191703085057633E-4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2"/>
        <v>4.4820637541994284</v>
      </c>
      <c r="H215" s="10">
        <f t="shared" si="27"/>
        <v>-2.35920517735812</v>
      </c>
      <c r="I215">
        <f t="shared" si="23"/>
        <v>-18.87364141886496</v>
      </c>
      <c r="K215">
        <f t="shared" si="24"/>
        <v>-0.32776386090612664</v>
      </c>
      <c r="M215">
        <f t="shared" si="25"/>
        <v>-2.3388025738621852</v>
      </c>
      <c r="N215" s="13">
        <f t="shared" si="26"/>
        <v>4.1626622941233141E-4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2"/>
        <v>4.4959164316485545</v>
      </c>
      <c r="H216" s="10">
        <f t="shared" si="27"/>
        <v>-2.3329758430617664</v>
      </c>
      <c r="I216">
        <f t="shared" si="23"/>
        <v>-18.663806744494131</v>
      </c>
      <c r="K216">
        <f t="shared" si="24"/>
        <v>-0.32247575543760004</v>
      </c>
      <c r="M216">
        <f t="shared" si="25"/>
        <v>-2.3127209155121164</v>
      </c>
      <c r="N216" s="13">
        <f t="shared" si="26"/>
        <v>4.1026209004156936E-4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2"/>
        <v>4.5097691090976806</v>
      </c>
      <c r="H217" s="10">
        <f t="shared" si="27"/>
        <v>-2.3070150665727369</v>
      </c>
      <c r="I217">
        <f t="shared" si="23"/>
        <v>-18.456120532581895</v>
      </c>
      <c r="K217">
        <f t="shared" si="24"/>
        <v>-0.31727329764476769</v>
      </c>
      <c r="M217">
        <f t="shared" si="25"/>
        <v>-2.2869173754879748</v>
      </c>
      <c r="N217" s="13">
        <f t="shared" si="26"/>
        <v>4.0391718693852662E-4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2"/>
        <v>4.5236217865468076</v>
      </c>
      <c r="H218" s="10">
        <f t="shared" si="27"/>
        <v>-2.2813204631417903</v>
      </c>
      <c r="I218">
        <f t="shared" si="23"/>
        <v>-18.250563705134322</v>
      </c>
      <c r="K218">
        <f t="shared" si="24"/>
        <v>-0.31215509870322833</v>
      </c>
      <c r="M218">
        <f t="shared" si="25"/>
        <v>-2.2613894646014709</v>
      </c>
      <c r="N218" s="13">
        <f t="shared" si="26"/>
        <v>3.9724470281421096E-4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2"/>
        <v>4.5374744639959337</v>
      </c>
      <c r="H219" s="10">
        <f t="shared" si="27"/>
        <v>-2.2558896569845333</v>
      </c>
      <c r="I219">
        <f t="shared" si="23"/>
        <v>-18.047117255876266</v>
      </c>
      <c r="K219">
        <f t="shared" si="24"/>
        <v>-0.30711979203374196</v>
      </c>
      <c r="M219">
        <f t="shared" si="25"/>
        <v>-2.2361346982398103</v>
      </c>
      <c r="N219" s="13">
        <f t="shared" si="26"/>
        <v>3.9025839500570749E-4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2"/>
        <v>4.5513271414450607</v>
      </c>
      <c r="H220" s="10">
        <f t="shared" si="27"/>
        <v>-2.230720281873745</v>
      </c>
      <c r="I220">
        <f t="shared" si="23"/>
        <v>-17.84576225498996</v>
      </c>
      <c r="K220">
        <f t="shared" si="24"/>
        <v>-0.30216603297091399</v>
      </c>
      <c r="M220">
        <f t="shared" si="25"/>
        <v>-2.2111505971303642</v>
      </c>
      <c r="N220" s="13">
        <f t="shared" si="26"/>
        <v>3.8297256095531256E-4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2"/>
        <v>4.5651798188941868</v>
      </c>
      <c r="H221" s="10">
        <f t="shared" si="27"/>
        <v>-2.2058099816964605</v>
      </c>
      <c r="I221">
        <f t="shared" si="23"/>
        <v>-17.646479853571684</v>
      </c>
      <c r="K221">
        <f t="shared" si="24"/>
        <v>-0.29729249843504479</v>
      </c>
      <c r="M221">
        <f t="shared" si="25"/>
        <v>-2.186434688068855</v>
      </c>
      <c r="N221" s="13">
        <f t="shared" si="26"/>
        <v>3.7540200315592967E-4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2"/>
        <v>4.5790324963433129</v>
      </c>
      <c r="H222" s="10">
        <f t="shared" si="27"/>
        <v>-2.1811564109773092</v>
      </c>
      <c r="I222">
        <f t="shared" si="23"/>
        <v>-17.449251287818473</v>
      </c>
      <c r="K222">
        <f t="shared" si="24"/>
        <v>-0.29249788660723924</v>
      </c>
      <c r="M222">
        <f t="shared" si="25"/>
        <v>-2.161984504612398</v>
      </c>
      <c r="N222" s="13">
        <f t="shared" si="26"/>
        <v>3.6756199366492153E-4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2"/>
        <v>4.592885173792439</v>
      </c>
      <c r="H223" s="10">
        <f t="shared" si="27"/>
        <v>-2.156757235369541</v>
      </c>
      <c r="I223">
        <f t="shared" si="23"/>
        <v>-17.254057882956328</v>
      </c>
      <c r="K223">
        <f t="shared" si="24"/>
        <v>-0.28778091660786742</v>
      </c>
      <c r="M223">
        <f t="shared" si="25"/>
        <v>-2.1377975877387225</v>
      </c>
      <c r="N223" s="13">
        <f t="shared" si="26"/>
        <v>3.5946823828480069E-4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2"/>
        <v>4.6067378512415651</v>
      </c>
      <c r="H224" s="10">
        <f t="shared" si="27"/>
        <v>-2.1326101321151092</v>
      </c>
      <c r="I224">
        <f t="shared" si="23"/>
        <v>-17.060881056920874</v>
      </c>
      <c r="K224">
        <f t="shared" si="24"/>
        <v>-0.28314032817844753</v>
      </c>
      <c r="M224">
        <f t="shared" si="25"/>
        <v>-2.1138714864728381</v>
      </c>
      <c r="N224" s="13">
        <f t="shared" si="26"/>
        <v>3.5113684050660658E-4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2"/>
        <v>4.6205905286906921</v>
      </c>
      <c r="H225" s="10">
        <f t="shared" si="27"/>
        <v>-2.108712790475149</v>
      </c>
      <c r="I225">
        <f t="shared" si="23"/>
        <v>-16.869702323801192</v>
      </c>
      <c r="K225">
        <f t="shared" si="24"/>
        <v>-0.27857488136702202</v>
      </c>
      <c r="M225">
        <f t="shared" si="25"/>
        <v>-2.0902037584823607</v>
      </c>
      <c r="N225" s="13">
        <f t="shared" si="26"/>
        <v>3.4258426531006103E-4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2"/>
        <v>4.6344432061398182</v>
      </c>
      <c r="H226" s="10">
        <f t="shared" si="27"/>
        <v>-2.085062912132118</v>
      </c>
      <c r="I226">
        <f t="shared" si="23"/>
        <v>-16.680503297056944</v>
      </c>
      <c r="K226">
        <f t="shared" si="24"/>
        <v>-0.27408335621707808</v>
      </c>
      <c r="M226">
        <f t="shared" si="25"/>
        <v>-2.0667919706426736</v>
      </c>
      <c r="N226" s="13">
        <f t="shared" si="26"/>
        <v>3.3382730291070127E-4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2"/>
        <v>4.6482958835889452</v>
      </c>
      <c r="H227" s="10">
        <f t="shared" si="27"/>
        <v>-2.0616582115648363</v>
      </c>
      <c r="I227">
        <f t="shared" si="23"/>
        <v>-16.49326569251869</v>
      </c>
      <c r="K227">
        <f t="shared" si="24"/>
        <v>-0.26966455246006593</v>
      </c>
      <c r="M227">
        <f t="shared" si="25"/>
        <v>-2.0436336995730628</v>
      </c>
      <c r="N227" s="13">
        <f t="shared" si="26"/>
        <v>3.2488303254158535E-4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2"/>
        <v>4.6621485610380713</v>
      </c>
      <c r="H228" s="10">
        <f t="shared" si="27"/>
        <v>-2.0384964163976105</v>
      </c>
      <c r="I228">
        <f t="shared" si="23"/>
        <v>-16.307971331180884</v>
      </c>
      <c r="K228">
        <f t="shared" si="24"/>
        <v>-0.26531728921155628</v>
      </c>
      <c r="M228">
        <f t="shared" si="25"/>
        <v>-2.0207265321449355</v>
      </c>
      <c r="N228" s="13">
        <f t="shared" si="26"/>
        <v>3.1576878635346717E-4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2"/>
        <v>4.6760012384871974</v>
      </c>
      <c r="H229" s="10">
        <f t="shared" si="27"/>
        <v>-2.0155752677245795</v>
      </c>
      <c r="I229">
        <f t="shared" si="23"/>
        <v>-16.124602141796636</v>
      </c>
      <c r="K229">
        <f t="shared" si="24"/>
        <v>-0.2610404046710646</v>
      </c>
      <c r="M229">
        <f t="shared" si="25"/>
        <v>-1.9980680659631476</v>
      </c>
      <c r="N229" s="13">
        <f t="shared" si="26"/>
        <v>3.065021135154858E-4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2"/>
        <v>4.6898539159363235</v>
      </c>
      <c r="H230" s="10">
        <f t="shared" si="27"/>
        <v>-1.9928925204103718</v>
      </c>
      <c r="I230">
        <f t="shared" si="23"/>
        <v>-15.943140163282974</v>
      </c>
      <c r="K230">
        <f t="shared" si="24"/>
        <v>-0.25683275582557802</v>
      </c>
      <c r="M230">
        <f t="shared" si="25"/>
        <v>-1.9756559098215032</v>
      </c>
      <c r="N230" s="13">
        <f t="shared" si="26"/>
        <v>2.9710074459229734E-4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2"/>
        <v>4.7037065933854496</v>
      </c>
      <c r="H231" s="10">
        <f t="shared" si="27"/>
        <v>-1.9704459433681534</v>
      </c>
      <c r="I231">
        <f t="shared" si="23"/>
        <v>-15.763567546945227</v>
      </c>
      <c r="K231">
        <f t="shared" si="24"/>
        <v>-0.25269321815680013</v>
      </c>
      <c r="M231">
        <f t="shared" si="25"/>
        <v>-1.9534876841333733</v>
      </c>
      <c r="N231" s="13">
        <f t="shared" si="26"/>
        <v>2.8758255627400509E-4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2"/>
        <v>4.7175592708345766</v>
      </c>
      <c r="H232" s="10">
        <f t="shared" si="27"/>
        <v>-1.94823331981605</v>
      </c>
      <c r="I232">
        <f t="shared" si="23"/>
        <v>-15.5858665585284</v>
      </c>
      <c r="K232">
        <f t="shared" si="24"/>
        <v>-0.24862068535213047</v>
      </c>
      <c r="M232">
        <f t="shared" si="25"/>
        <v>-1.931561021338412</v>
      </c>
      <c r="N232" s="13">
        <f t="shared" si="26"/>
        <v>2.7796553652744901E-4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2"/>
        <v>4.7314119482837027</v>
      </c>
      <c r="H233" s="10">
        <f t="shared" si="27"/>
        <v>-1.9262524475129483</v>
      </c>
      <c r="I233">
        <f t="shared" si="23"/>
        <v>-15.410019580103587</v>
      </c>
      <c r="K233">
        <f t="shared" si="24"/>
        <v>-0.24461406901939006</v>
      </c>
      <c r="M233">
        <f t="shared" si="25"/>
        <v>-1.9098735662862651</v>
      </c>
      <c r="N233" s="13">
        <f t="shared" si="26"/>
        <v>2.6826775023779483E-4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2"/>
        <v>4.7452646257328288</v>
      </c>
      <c r="H234" s="10">
        <f t="shared" si="27"/>
        <v>-1.9045011389745998</v>
      </c>
      <c r="I234">
        <f t="shared" si="23"/>
        <v>-15.236009111796799</v>
      </c>
      <c r="K234">
        <f t="shared" si="24"/>
        <v>-0.24067229840529725</v>
      </c>
      <c r="M234">
        <f t="shared" si="25"/>
        <v>-1.8884229765981728</v>
      </c>
      <c r="N234" s="13">
        <f t="shared" si="26"/>
        <v>2.5850730540275294E-4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2"/>
        <v>4.7591173031819549</v>
      </c>
      <c r="H235" s="10">
        <f t="shared" si="27"/>
        <v>-1.8829772216709366</v>
      </c>
      <c r="I235">
        <f t="shared" si="23"/>
        <v>-15.063817773367493</v>
      </c>
      <c r="K235">
        <f t="shared" si="24"/>
        <v>-0.2367943201176945</v>
      </c>
      <c r="M235">
        <f t="shared" si="25"/>
        <v>-1.8672069230073094</v>
      </c>
      <c r="N235" s="13">
        <f t="shared" si="26"/>
        <v>2.4870231994000261E-4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2"/>
        <v>4.772969980631081</v>
      </c>
      <c r="H236" s="10">
        <f t="shared" si="27"/>
        <v>-1.8616785382054686</v>
      </c>
      <c r="I236">
        <f t="shared" si="23"/>
        <v>-14.893428305643749</v>
      </c>
      <c r="K236">
        <f t="shared" si="24"/>
        <v>-0.23297909785152493</v>
      </c>
      <c r="M236">
        <f t="shared" si="25"/>
        <v>-1.8462230896786884</v>
      </c>
      <c r="N236" s="13">
        <f t="shared" si="26"/>
        <v>2.3887088916395096E-4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2"/>
        <v>4.786822658080208</v>
      </c>
      <c r="H237" s="10">
        <f t="shared" si="27"/>
        <v>-1.8406029464775959</v>
      </c>
      <c r="I237">
        <f t="shared" si="23"/>
        <v>-14.724823571820767</v>
      </c>
      <c r="K237">
        <f t="shared" si="24"/>
        <v>-0.22922561211855008</v>
      </c>
      <c r="M237">
        <f t="shared" si="25"/>
        <v>-1.8254691745094271</v>
      </c>
      <c r="N237" s="13">
        <f t="shared" si="26"/>
        <v>2.2903105398453132E-4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2"/>
        <v>4.8006753355293341</v>
      </c>
      <c r="H238" s="10">
        <f t="shared" si="27"/>
        <v>-1.8197483198286397</v>
      </c>
      <c r="I238">
        <f t="shared" si="23"/>
        <v>-14.557986558629118</v>
      </c>
      <c r="K238">
        <f t="shared" si="24"/>
        <v>-0.22553285998079869</v>
      </c>
      <c r="M238">
        <f t="shared" si="25"/>
        <v>-1.8049428894101349</v>
      </c>
      <c r="N238" s="13">
        <f t="shared" si="26"/>
        <v>2.1920076987718705E-4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2"/>
        <v>4.8145280129784611</v>
      </c>
      <c r="H239" s="10">
        <f t="shared" si="27"/>
        <v>-1.7991125471723644</v>
      </c>
      <c r="I239">
        <f t="shared" si="23"/>
        <v>-14.392900377378915</v>
      </c>
      <c r="K239">
        <f t="shared" si="24"/>
        <v>-0.22189985478773291</v>
      </c>
      <c r="M239">
        <f t="shared" si="25"/>
        <v>-1.7846419605681585</v>
      </c>
      <c r="N239" s="13">
        <f t="shared" si="26"/>
        <v>2.0939787666982208E-4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2"/>
        <v>4.8283806904275872</v>
      </c>
      <c r="H240" s="10">
        <f t="shared" si="27"/>
        <v>-1.7786935331107299</v>
      </c>
      <c r="I240">
        <f t="shared" si="23"/>
        <v>-14.229548264885839</v>
      </c>
      <c r="K240">
        <f t="shared" si="24"/>
        <v>-0.21832562591711679</v>
      </c>
      <c r="M240">
        <f t="shared" si="25"/>
        <v>-1.7645641286934162</v>
      </c>
      <c r="N240" s="13">
        <f t="shared" si="26"/>
        <v>1.9964006918800378E-4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2"/>
        <v>4.8422333678767133</v>
      </c>
      <c r="H241" s="10">
        <f t="shared" si="27"/>
        <v>-1.7584891980355899</v>
      </c>
      <c r="I241">
        <f t="shared" si="23"/>
        <v>-14.067913584284719</v>
      </c>
      <c r="K241">
        <f t="shared" si="24"/>
        <v>-0.21480921851956661</v>
      </c>
      <c r="M241">
        <f t="shared" si="25"/>
        <v>-1.7447071492474824</v>
      </c>
      <c r="N241" s="13">
        <f t="shared" si="26"/>
        <v>1.8994486879777582E-4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2"/>
        <v>4.8560860453258394</v>
      </c>
      <c r="H242" s="10">
        <f t="shared" si="27"/>
        <v>-1.7384974782170226</v>
      </c>
      <c r="I242">
        <f t="shared" si="23"/>
        <v>-13.907979825736181</v>
      </c>
      <c r="K242">
        <f t="shared" si="24"/>
        <v>-0.21134969326676156</v>
      </c>
      <c r="M242">
        <f t="shared" si="25"/>
        <v>-1.7250687926566097</v>
      </c>
      <c r="N242" s="13">
        <f t="shared" si="26"/>
        <v>1.8032959588044136E-4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2"/>
        <v>4.8699387227749655</v>
      </c>
      <c r="H243" s="10">
        <f t="shared" si="27"/>
        <v>-1.718716325878936</v>
      </c>
      <c r="I243">
        <f t="shared" si="23"/>
        <v>-13.749730607031488</v>
      </c>
      <c r="K243">
        <f t="shared" si="24"/>
        <v>-0.20794612610329286</v>
      </c>
      <c r="M243">
        <f t="shared" si="25"/>
        <v>-1.7056468445093107</v>
      </c>
      <c r="N243" s="13">
        <f t="shared" si="26"/>
        <v>1.7081134327098199E-4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2"/>
        <v>4.8837914002240925</v>
      </c>
      <c r="H244" s="10">
        <f t="shared" si="27"/>
        <v>-1.6991437092626036</v>
      </c>
      <c r="I244">
        <f t="shared" si="23"/>
        <v>-13.593149674100829</v>
      </c>
      <c r="K244">
        <f t="shared" si="24"/>
        <v>-0.20459760800212248</v>
      </c>
      <c r="M244">
        <f t="shared" si="25"/>
        <v>-1.686439105739125</v>
      </c>
      <c r="N244" s="13">
        <f t="shared" si="26"/>
        <v>1.6140695068878421E-4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2"/>
        <v>4.8976440776732186</v>
      </c>
      <c r="H245" s="10">
        <f t="shared" si="27"/>
        <v>-1.6797776126787143</v>
      </c>
      <c r="I245">
        <f t="shared" si="23"/>
        <v>-13.438220901429714</v>
      </c>
      <c r="K245">
        <f t="shared" si="24"/>
        <v>-0.20130324472362846</v>
      </c>
      <c r="M245">
        <f t="shared" si="25"/>
        <v>-1.6674433927931724</v>
      </c>
      <c r="N245" s="13">
        <f t="shared" si="26"/>
        <v>1.5213298018489581E-4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2"/>
        <v>4.9114967551223456</v>
      </c>
      <c r="H246" s="10">
        <f t="shared" si="27"/>
        <v>-1.6606160365485283</v>
      </c>
      <c r="I246">
        <f t="shared" si="23"/>
        <v>-13.284928292388226</v>
      </c>
      <c r="K246">
        <f t="shared" si="24"/>
        <v>-0.1980621565782017</v>
      </c>
      <c r="M246">
        <f t="shared" si="25"/>
        <v>-1.6486575377870412</v>
      </c>
      <c r="N246" s="13">
        <f t="shared" si="26"/>
        <v>1.4300569262848934E-4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2"/>
        <v>4.9253494325714717</v>
      </c>
      <c r="H247" s="10">
        <f t="shared" si="27"/>
        <v>-1.6416569974346964</v>
      </c>
      <c r="I247">
        <f t="shared" si="23"/>
        <v>-13.133255979477571</v>
      </c>
      <c r="K247">
        <f t="shared" si="24"/>
        <v>-0.1948734781923698</v>
      </c>
      <c r="M247">
        <f t="shared" si="25"/>
        <v>-1.6300793886465987</v>
      </c>
      <c r="N247" s="13">
        <f t="shared" si="26"/>
        <v>1.3404102525023617E-4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2"/>
        <v>4.9392021100205969</v>
      </c>
      <c r="H248" s="10">
        <f t="shared" si="27"/>
        <v>-1.6228985280622736</v>
      </c>
      <c r="I248">
        <f t="shared" si="23"/>
        <v>-12.983188224498189</v>
      </c>
      <c r="K248">
        <f t="shared" si="24"/>
        <v>-0.19173635827841168</v>
      </c>
      <c r="M248">
        <f t="shared" si="25"/>
        <v>-1.6117068092372333</v>
      </c>
      <c r="N248" s="13">
        <f t="shared" si="26"/>
        <v>1.2525457025876213E-4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2"/>
        <v>4.9530547874697239</v>
      </c>
      <c r="H249" s="10">
        <f t="shared" si="27"/>
        <v>-1.6043386773304484</v>
      </c>
      <c r="I249">
        <f t="shared" si="23"/>
        <v>-12.834709418643587</v>
      </c>
      <c r="K249">
        <f t="shared" si="24"/>
        <v>-0.18864995940743082</v>
      </c>
      <c r="M249">
        <f t="shared" si="25"/>
        <v>-1.5935376794810419</v>
      </c>
      <c r="N249" s="13">
        <f t="shared" si="26"/>
        <v>1.1666155454288556E-4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2"/>
        <v>4.96690746491885</v>
      </c>
      <c r="H250" s="10">
        <f t="shared" si="27"/>
        <v>-1.5859755103154696</v>
      </c>
      <c r="I250">
        <f t="shared" si="23"/>
        <v>-12.687804082523757</v>
      </c>
      <c r="K250">
        <f t="shared" si="24"/>
        <v>-0.1856134577858555</v>
      </c>
      <c r="M250">
        <f t="shared" si="25"/>
        <v>-1.5755698954624862</v>
      </c>
      <c r="N250" s="13">
        <f t="shared" si="26"/>
        <v>1.0827682046862902E-4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2"/>
        <v>4.980760142367977</v>
      </c>
      <c r="H251" s="10">
        <f t="shared" si="27"/>
        <v>-1.5678071082652534</v>
      </c>
      <c r="I251">
        <f t="shared" si="23"/>
        <v>-12.542456866122027</v>
      </c>
      <c r="K251">
        <f t="shared" si="24"/>
        <v>-0.18262604303532651</v>
      </c>
      <c r="M251">
        <f t="shared" si="25"/>
        <v>-1.5578013695229567</v>
      </c>
      <c r="N251" s="13">
        <f t="shared" si="26"/>
        <v>1.0011480777909735E-4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2"/>
        <v>4.9946128198171031</v>
      </c>
      <c r="H252" s="10">
        <f t="shared" si="27"/>
        <v>-1.5498315685861141</v>
      </c>
      <c r="I252">
        <f t="shared" si="23"/>
        <v>-12.398652548688913</v>
      </c>
      <c r="K252">
        <f t="shared" si="24"/>
        <v>-0.17968691797593933</v>
      </c>
      <c r="M252">
        <f t="shared" si="25"/>
        <v>-1.5402300303447336</v>
      </c>
      <c r="N252" s="13">
        <f t="shared" si="26"/>
        <v>9.2189536600693046E-5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2"/>
        <v>5.0084654972662284</v>
      </c>
      <c r="H253" s="10">
        <f t="shared" si="27"/>
        <v>-1.532047004822062</v>
      </c>
      <c r="I253">
        <f t="shared" si="23"/>
        <v>-12.256376038576496</v>
      </c>
      <c r="K253">
        <f t="shared" si="24"/>
        <v>-0.1767952984128042</v>
      </c>
      <c r="M253">
        <f t="shared" si="25"/>
        <v>-1.5228538230247808</v>
      </c>
      <c r="N253" s="13">
        <f t="shared" si="26"/>
        <v>8.4514591557863049E-5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2"/>
        <v>5.0223181747153562</v>
      </c>
      <c r="H254" s="10">
        <f t="shared" si="27"/>
        <v>-1.5144515466270727</v>
      </c>
      <c r="I254">
        <f t="shared" si="23"/>
        <v>-12.115612373016582</v>
      </c>
      <c r="K254">
        <f t="shared" si="24"/>
        <v>-0.1739504129258837</v>
      </c>
      <c r="M254">
        <f t="shared" si="25"/>
        <v>-1.5056707091387911</v>
      </c>
      <c r="N254" s="13">
        <f t="shared" si="26"/>
        <v>7.7103106995611925E-5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2"/>
        <v>5.0361708521644815</v>
      </c>
      <c r="H255" s="10">
        <f t="shared" si="27"/>
        <v>-1.4970433397307357</v>
      </c>
      <c r="I255">
        <f t="shared" si="23"/>
        <v>-11.976346717845885</v>
      </c>
      <c r="K255">
        <f t="shared" si="24"/>
        <v>-0.17115150266307666</v>
      </c>
      <c r="M255">
        <f t="shared" si="25"/>
        <v>-1.4886786667959278</v>
      </c>
      <c r="N255" s="13">
        <f t="shared" si="26"/>
        <v>6.9967753306308055E-5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2"/>
        <v>5.0500235296136085</v>
      </c>
      <c r="H256" s="10">
        <f t="shared" si="27"/>
        <v>-1.4798205458976592</v>
      </c>
      <c r="I256">
        <f t="shared" si="23"/>
        <v>-11.838564367181274</v>
      </c>
      <c r="K256">
        <f t="shared" si="24"/>
        <v>-0.16839782113649879</v>
      </c>
      <c r="M256">
        <f t="shared" si="25"/>
        <v>-1.471875690684602</v>
      </c>
      <c r="N256" s="13">
        <f t="shared" si="26"/>
        <v>6.3120724356442346E-5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2"/>
        <v>5.0638762070627346</v>
      </c>
      <c r="H257" s="10">
        <f t="shared" si="27"/>
        <v>-1.4627813428809955</v>
      </c>
      <c r="I257">
        <f t="shared" si="23"/>
        <v>-11.702250743047964</v>
      </c>
      <c r="K257">
        <f t="shared" si="24"/>
        <v>-0.16568863402193573</v>
      </c>
      <c r="M257">
        <f t="shared" si="25"/>
        <v>-1.4552597921097443</v>
      </c>
      <c r="N257" s="13">
        <f t="shared" si="26"/>
        <v>5.6573726004508947E-5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2"/>
        <v>5.0777288845118607</v>
      </c>
      <c r="H258" s="10">
        <f t="shared" si="27"/>
        <v>-1.445923924370438</v>
      </c>
      <c r="I258">
        <f t="shared" si="23"/>
        <v>-11.567391394963504</v>
      </c>
      <c r="K258">
        <f t="shared" si="24"/>
        <v>-0.16302321896141669</v>
      </c>
      <c r="M258">
        <f t="shared" si="25"/>
        <v>-1.4388289990218732</v>
      </c>
      <c r="N258" s="13">
        <f t="shared" si="26"/>
        <v>5.0337965701707602E-5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2"/>
        <v>5.0915815619609877</v>
      </c>
      <c r="H259" s="10">
        <f t="shared" si="27"/>
        <v>-1.4292464999350249</v>
      </c>
      <c r="I259">
        <f t="shared" si="23"/>
        <v>-11.4339719994802</v>
      </c>
      <c r="K259">
        <f t="shared" si="24"/>
        <v>-0.16040086536887629</v>
      </c>
      <c r="M259">
        <f t="shared" si="25"/>
        <v>-1.4225813560383482</v>
      </c>
      <c r="N259" s="13">
        <f t="shared" si="26"/>
        <v>4.4424143163406897E-5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2"/>
        <v>5.1054342394101129</v>
      </c>
      <c r="H260" s="10">
        <f t="shared" si="27"/>
        <v>-1.4127472949610667</v>
      </c>
      <c r="I260">
        <f t="shared" si="23"/>
        <v>-11.301978359688533</v>
      </c>
      <c r="K260">
        <f t="shared" si="24"/>
        <v>-0.15782087423886595</v>
      </c>
      <c r="M260">
        <f t="shared" si="25"/>
        <v>-1.4065149244571715</v>
      </c>
      <c r="N260" s="13">
        <f t="shared" si="26"/>
        <v>3.8842442097822101E-5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2"/>
        <v>5.1192869168592399</v>
      </c>
      <c r="H261" s="10">
        <f t="shared" si="27"/>
        <v>-1.3964245505855042</v>
      </c>
      <c r="I261">
        <f t="shared" si="23"/>
        <v>-11.171396404684033</v>
      </c>
      <c r="K261">
        <f t="shared" si="24"/>
        <v>-0.15528255795826865</v>
      </c>
      <c r="M261">
        <f t="shared" si="25"/>
        <v>-1.3906277822636024</v>
      </c>
      <c r="N261" s="13">
        <f t="shared" si="26"/>
        <v>3.3602522977804103E-5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2"/>
        <v>5.133139594308366</v>
      </c>
      <c r="H262" s="10">
        <f t="shared" si="27"/>
        <v>-1.3802765236249943</v>
      </c>
      <c r="I262">
        <f t="shared" si="23"/>
        <v>-11.042212188999954</v>
      </c>
      <c r="K262">
        <f t="shared" si="24"/>
        <v>-0.15278524012098668</v>
      </c>
      <c r="M262">
        <f t="shared" si="25"/>
        <v>-1.3749180241299859</v>
      </c>
      <c r="N262" s="13">
        <f t="shared" si="26"/>
        <v>2.8713516838005703E-5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2"/>
        <v>5.146992271757493</v>
      </c>
      <c r="H263" s="10">
        <f t="shared" si="27"/>
        <v>-1.3643014865009928</v>
      </c>
      <c r="I263">
        <f t="shared" si="23"/>
        <v>-10.914411892007942</v>
      </c>
      <c r="K263">
        <f t="shared" si="24"/>
        <v>-0.15032825534555463</v>
      </c>
      <c r="M263">
        <f t="shared" si="25"/>
        <v>-1.3593837614090367</v>
      </c>
      <c r="N263" s="13">
        <f t="shared" si="26"/>
        <v>2.4184020080054567E-5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2"/>
        <v>5.1608449492066191</v>
      </c>
      <c r="H264" s="10">
        <f t="shared" si="27"/>
        <v>-1.3484977271611132</v>
      </c>
      <c r="I264">
        <f t="shared" si="23"/>
        <v>-10.787981817288905</v>
      </c>
      <c r="K264">
        <f t="shared" si="24"/>
        <v>-0.14791094909564306</v>
      </c>
      <c r="M264">
        <f t="shared" si="25"/>
        <v>-1.3440231221209105</v>
      </c>
      <c r="N264" s="13">
        <f t="shared" si="26"/>
        <v>2.002209026580736E-5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2"/>
        <v>5.1746976266557452</v>
      </c>
      <c r="H265" s="10">
        <f t="shared" si="27"/>
        <v>-1.3328635489970067</v>
      </c>
      <c r="I265">
        <f t="shared" si="23"/>
        <v>-10.662908391976053</v>
      </c>
      <c r="K265">
        <f t="shared" si="24"/>
        <v>-0.14553267750341145</v>
      </c>
      <c r="M265">
        <f t="shared" si="25"/>
        <v>-1.3288342509343309</v>
      </c>
      <c r="N265" s="13">
        <f t="shared" si="26"/>
        <v>1.6235242877882248E-5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2"/>
        <v>5.1885503041048722</v>
      </c>
      <c r="H266" s="10">
        <f t="shared" si="27"/>
        <v>-1.3173972707590131</v>
      </c>
      <c r="I266">
        <f t="shared" si="23"/>
        <v>-10.539178166072105</v>
      </c>
      <c r="K266">
        <f t="shared" si="24"/>
        <v>-0.1431928071956704</v>
      </c>
      <c r="M266">
        <f t="shared" si="25"/>
        <v>-1.3138153091420535</v>
      </c>
      <c r="N266" s="13">
        <f t="shared" si="26"/>
        <v>1.2830449025372351E-5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2"/>
        <v>5.2024029815539974</v>
      </c>
      <c r="H267" s="10">
        <f t="shared" si="27"/>
        <v>-1.3020972264678152</v>
      </c>
      <c r="I267">
        <f t="shared" si="23"/>
        <v>-10.416777811742522</v>
      </c>
      <c r="K267">
        <f t="shared" si="24"/>
        <v>-0.14089071512281748</v>
      </c>
      <c r="M267">
        <f t="shared" si="25"/>
        <v>-1.2989644746309388</v>
      </c>
      <c r="N267" s="13">
        <f t="shared" si="26"/>
        <v>9.8141340714527478E-6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2"/>
        <v>5.2162556590031244</v>
      </c>
      <c r="H268" s="10">
        <f t="shared" si="27"/>
        <v>-1.2869617653233096</v>
      </c>
      <c r="I268">
        <f t="shared" si="23"/>
        <v>-10.295694122586477</v>
      </c>
      <c r="K268">
        <f t="shared" si="24"/>
        <v>-0.1386257883905003</v>
      </c>
      <c r="M268">
        <f t="shared" si="25"/>
        <v>-1.284279941846858</v>
      </c>
      <c r="N268" s="13">
        <f t="shared" si="26"/>
        <v>7.1921771588470955E-6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2"/>
        <v>5.2301083364522505</v>
      </c>
      <c r="H269" s="10">
        <f t="shared" si="27"/>
        <v>-1.2719892516109224</v>
      </c>
      <c r="I269">
        <f t="shared" si="23"/>
        <v>-10.175914012887379</v>
      </c>
      <c r="K269">
        <f t="shared" si="24"/>
        <v>-0.1363974240939772</v>
      </c>
      <c r="M269">
        <f t="shared" si="25"/>
        <v>-1.2697599217547226</v>
      </c>
      <c r="N269" s="13">
        <f t="shared" si="26"/>
        <v>4.9699116077434839E-6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2"/>
        <v>5.2439610139013766</v>
      </c>
      <c r="H270" s="10">
        <f t="shared" si="27"/>
        <v>-1.2571780646055535</v>
      </c>
      <c r="I270">
        <f t="shared" si="23"/>
        <v>-10.057424516844428</v>
      </c>
      <c r="K270">
        <f t="shared" si="24"/>
        <v>-0.13420502915512936</v>
      </c>
      <c r="M270">
        <f t="shared" si="25"/>
        <v>-1.2554026417938342</v>
      </c>
      <c r="N270" s="13">
        <f t="shared" si="26"/>
        <v>3.1521261603731721E-6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2"/>
        <v>5.2578136913505036</v>
      </c>
      <c r="H271" s="10">
        <f t="shared" si="27"/>
        <v>-1.2425265984733509</v>
      </c>
      <c r="I271">
        <f t="shared" si="23"/>
        <v>-9.9402127877868072</v>
      </c>
      <c r="K271">
        <f t="shared" si="24"/>
        <v>-0.13204802016208869</v>
      </c>
      <c r="M271">
        <f t="shared" si="25"/>
        <v>-1.2412063458287972</v>
      </c>
      <c r="N271" s="13">
        <f t="shared" si="26"/>
        <v>1.7430670454510648E-6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2"/>
        <v>5.2716663687996297</v>
      </c>
      <c r="H272" s="10">
        <f t="shared" si="27"/>
        <v>-1.2280332621715051</v>
      </c>
      <c r="I272">
        <f t="shared" si="23"/>
        <v>-9.8242660973720408</v>
      </c>
      <c r="K272">
        <f t="shared" si="24"/>
        <v>-0.12992582321144563</v>
      </c>
      <c r="M272">
        <f t="shared" si="25"/>
        <v>-1.2271692940962255</v>
      </c>
      <c r="N272" s="13">
        <f t="shared" si="26"/>
        <v>7.4644083510225558E-7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2"/>
        <v>5.2855190462487567</v>
      </c>
      <c r="H273" s="10">
        <f t="shared" si="27"/>
        <v>-1.2136964793462184</v>
      </c>
      <c r="I273">
        <f t="shared" si="23"/>
        <v>-9.7095718347697471</v>
      </c>
      <c r="K273">
        <f t="shared" si="24"/>
        <v>-0.12783787375299294</v>
      </c>
      <c r="M273">
        <f t="shared" si="25"/>
        <v>-1.2132897631474204</v>
      </c>
      <c r="N273" s="13">
        <f t="shared" si="26"/>
        <v>1.65418066364655E-7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2"/>
        <v>5.2993717236978819</v>
      </c>
      <c r="H274" s="10">
        <f t="shared" si="27"/>
        <v>-1.1995146882290364</v>
      </c>
      <c r="I274">
        <f t="shared" si="23"/>
        <v>-9.5961175058322912</v>
      </c>
      <c r="K274">
        <f t="shared" si="24"/>
        <v>-0.12578361643697608</v>
      </c>
      <c r="M274">
        <f t="shared" si="25"/>
        <v>-1.199566045787267</v>
      </c>
      <c r="N274" s="13">
        <f t="shared" si="26"/>
        <v>2.6375987874097272E-9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2"/>
        <v>5.3132244011470089</v>
      </c>
      <c r="H275" s="10">
        <f t="shared" si="27"/>
        <v>-1.1854863415316843</v>
      </c>
      <c r="I275">
        <f t="shared" si="23"/>
        <v>-9.4838907322534745</v>
      </c>
      <c r="K275">
        <f t="shared" si="24"/>
        <v>-0.12376250496380389</v>
      </c>
      <c r="M275">
        <f t="shared" si="25"/>
        <v>-1.1859964510094914</v>
      </c>
      <c r="N275" s="13">
        <f t="shared" si="26"/>
        <v>2.6021167934858378E-7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29">$E$11*(D276/$E$12+1)</f>
        <v>5.327077078596135</v>
      </c>
      <c r="H276" s="10">
        <f t="shared" si="27"/>
        <v>-1.1716099063395717</v>
      </c>
      <c r="I276">
        <f t="shared" ref="I276:I339" si="30">H276*$E$6</f>
        <v>-9.3728792507165739</v>
      </c>
      <c r="K276">
        <f t="shared" ref="K276:K339" si="31">$L$9*$L$4*EXP(-$L$6*(G276/$L$10-1))+6*$L$4*EXP(-$L$6*(2/SQRT(3)*G276/$L$10-1))-SQRT($L$9*$L$5^2*EXP(-2*$L$7*(G276/$L$10-1))+6*$L$5^2*EXP(-2*$L$7*(2/SQRT(3)*G276/$L$10-1)))</f>
        <v>-0.12177400193619116</v>
      </c>
      <c r="M276">
        <f t="shared" ref="M276:M339" si="32">$L$9*$O$6*EXP(-$O$4*(G276/$L$10-1))+6*$O$6*EXP(-$O$4*(2/SQRT(3)*G276/$L$10-1))-SQRT($L$9*$O$7^2*EXP(-2*$O$5*(G276/$L$10-1))+6*$O$7^2*EXP(-2*$O$5*(2/SQRT(3)*G276/$L$10-1)))</f>
        <v>-1.1725793039285275</v>
      </c>
      <c r="N276" s="13">
        <f t="shared" ref="N276:N339" si="33">(M276-H276)^2*O276</f>
        <v>9.397316854732329E-7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29"/>
        <v>5.340929756045262</v>
      </c>
      <c r="H277" s="10">
        <f t="shared" ref="H277:H340" si="34">-(-$B$4)*(1+D277+$E$5*D277^3)*EXP(-D277)</f>
        <v>-1.1578838640040898</v>
      </c>
      <c r="I277">
        <f t="shared" si="30"/>
        <v>-9.2630709120327186</v>
      </c>
      <c r="K277">
        <f t="shared" si="31"/>
        <v>-0.1198175787136903</v>
      </c>
      <c r="M277">
        <f t="shared" si="32"/>
        <v>-1.1593129457081133</v>
      </c>
      <c r="N277" s="13">
        <f t="shared" si="33"/>
        <v>2.0422745167745657E-6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29"/>
        <v>5.3547824334943952</v>
      </c>
      <c r="H278" s="10">
        <f t="shared" si="34"/>
        <v>-1.1443067100338544</v>
      </c>
      <c r="I278">
        <f t="shared" si="30"/>
        <v>-9.1544536802708354</v>
      </c>
      <c r="K278">
        <f t="shared" si="31"/>
        <v>-0.1178927152695782</v>
      </c>
      <c r="M278">
        <f t="shared" si="32"/>
        <v>-1.1461957334868291</v>
      </c>
      <c r="N278" s="13">
        <f t="shared" si="33"/>
        <v>3.5684096058884698E-6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29"/>
        <v>5.3686351109435142</v>
      </c>
      <c r="H279" s="10">
        <f t="shared" si="34"/>
        <v>-1.1308769539850481</v>
      </c>
      <c r="I279">
        <f t="shared" si="30"/>
        <v>-9.0470156318803845</v>
      </c>
      <c r="K279">
        <f t="shared" si="31"/>
        <v>-0.11599890005006756</v>
      </c>
      <c r="M279">
        <f t="shared" si="32"/>
        <v>-1.133226040300763</v>
      </c>
      <c r="N279" s="13">
        <f t="shared" si="33"/>
        <v>5.5182065186792587E-6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29"/>
        <v>5.3824877883926403</v>
      </c>
      <c r="H280" s="10">
        <f t="shared" si="34"/>
        <v>-1.1175931193508566</v>
      </c>
      <c r="I280">
        <f t="shared" si="30"/>
        <v>-8.9407449548068527</v>
      </c>
      <c r="K280">
        <f t="shared" si="31"/>
        <v>-0.1141356298357884</v>
      </c>
      <c r="M280">
        <f t="shared" si="32"/>
        <v>-1.1204022550033448</v>
      </c>
      <c r="N280" s="13">
        <f t="shared" si="33"/>
        <v>7.8912431140802651E-6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29"/>
        <v>5.3963404658417664</v>
      </c>
      <c r="H281" s="10">
        <f t="shared" si="34"/>
        <v>-1.1044537434503439</v>
      </c>
      <c r="I281">
        <f t="shared" si="30"/>
        <v>-8.8356299476027509</v>
      </c>
      <c r="K281">
        <f t="shared" si="31"/>
        <v>-0.11230240960553736</v>
      </c>
      <c r="M281">
        <f t="shared" si="32"/>
        <v>-1.107722782182724</v>
      </c>
      <c r="N281" s="13">
        <f t="shared" si="33"/>
        <v>1.0686614233801673E-5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29"/>
        <v>5.4101931432908996</v>
      </c>
      <c r="H282" s="10">
        <f t="shared" si="34"/>
        <v>-1.0914573773166427</v>
      </c>
      <c r="I282">
        <f t="shared" si="30"/>
        <v>-8.7316590185331417</v>
      </c>
      <c r="K282">
        <f t="shared" si="31"/>
        <v>-0.1104987524022259</v>
      </c>
      <c r="M282">
        <f t="shared" si="32"/>
        <v>-1.0951860420765975</v>
      </c>
      <c r="N282" s="13">
        <f t="shared" si="33"/>
        <v>1.390294089212889E-5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29"/>
        <v>5.4240458207400195</v>
      </c>
      <c r="H283" s="10">
        <f t="shared" si="34"/>
        <v>-1.0786025855847339</v>
      </c>
      <c r="I283">
        <f t="shared" si="30"/>
        <v>-8.628820684677871</v>
      </c>
      <c r="K283">
        <f t="shared" si="31"/>
        <v>-0.10872417920101904</v>
      </c>
      <c r="M283">
        <f t="shared" si="32"/>
        <v>-1.0827904704848281</v>
      </c>
      <c r="N283" s="13">
        <f t="shared" si="33"/>
        <v>1.7538379936437441E-5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29"/>
        <v>5.4378984981891456</v>
      </c>
      <c r="H284" s="10">
        <f t="shared" si="34"/>
        <v>-1.0658879463787543</v>
      </c>
      <c r="I284">
        <f t="shared" si="30"/>
        <v>-8.5271035710300342</v>
      </c>
      <c r="K284">
        <f t="shared" si="31"/>
        <v>-0.10697821877960685</v>
      </c>
      <c r="M284">
        <f t="shared" si="32"/>
        <v>-1.0705345186798079</v>
      </c>
      <c r="N284" s="13">
        <f t="shared" si="33"/>
        <v>2.159063414891842E-5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29"/>
        <v>5.4517511756382726</v>
      </c>
      <c r="H285" s="10">
        <f t="shared" si="34"/>
        <v>-1.053312051199133</v>
      </c>
      <c r="I285">
        <f t="shared" si="30"/>
        <v>-8.4264964095930637</v>
      </c>
      <c r="K285">
        <f t="shared" si="31"/>
        <v>-0.10526040759060459</v>
      </c>
      <c r="M285">
        <f t="shared" si="32"/>
        <v>-1.058416653314902</v>
      </c>
      <c r="N285" s="13">
        <f t="shared" si="33"/>
        <v>2.6056962760313545E-5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29"/>
        <v>5.4656038530874049</v>
      </c>
      <c r="H286" s="10">
        <f t="shared" si="34"/>
        <v>-1.0408735048094377</v>
      </c>
      <c r="I286">
        <f t="shared" si="30"/>
        <v>-8.326988038475502</v>
      </c>
      <c r="K286">
        <f t="shared" si="31"/>
        <v>-0.10357028963602094</v>
      </c>
      <c r="M286">
        <f t="shared" si="32"/>
        <v>-1.0464353563309248</v>
      </c>
      <c r="N286" s="13">
        <f t="shared" si="33"/>
        <v>3.0934192347067553E-5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29"/>
        <v>5.4794565305365257</v>
      </c>
      <c r="H287" s="10">
        <f t="shared" si="34"/>
        <v>-1.0285709251231694</v>
      </c>
      <c r="I287">
        <f t="shared" si="30"/>
        <v>-8.2285674009853551</v>
      </c>
      <c r="K287">
        <f t="shared" si="31"/>
        <v>-0.10190741634377942</v>
      </c>
      <c r="M287">
        <f t="shared" si="32"/>
        <v>-1.0345891248608812</v>
      </c>
      <c r="N287" s="13">
        <f t="shared" si="33"/>
        <v>3.6218728082994168E-5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29"/>
        <v>5.4933092079856509</v>
      </c>
      <c r="H288" s="10">
        <f t="shared" si="34"/>
        <v>-1.0164029430904304</v>
      </c>
      <c r="I288">
        <f t="shared" si="30"/>
        <v>-8.1312235447234436</v>
      </c>
      <c r="K288">
        <f t="shared" si="31"/>
        <v>-0.10027134644624582</v>
      </c>
      <c r="M288">
        <f t="shared" si="32"/>
        <v>-1.0228764711329823</v>
      </c>
      <c r="N288" s="13">
        <f t="shared" si="33"/>
        <v>4.1906565317705281E-5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29"/>
        <v>5.5071618854347779</v>
      </c>
      <c r="H289" s="10">
        <f t="shared" si="34"/>
        <v>-1.0043682025847429</v>
      </c>
      <c r="I289">
        <f t="shared" si="30"/>
        <v>-8.0349456206779433</v>
      </c>
      <c r="K289">
        <f t="shared" si="31"/>
        <v>-9.8661645860750491E-2</v>
      </c>
      <c r="M289">
        <f t="shared" si="32"/>
        <v>-1.0112959223722038</v>
      </c>
      <c r="N289" s="13">
        <f t="shared" si="33"/>
        <v>4.7993301453576924E-5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29"/>
        <v>5.5210145628839111</v>
      </c>
      <c r="H290" s="10">
        <f t="shared" si="34"/>
        <v>-0.99246536028988241</v>
      </c>
      <c r="I290">
        <f t="shared" si="30"/>
        <v>-7.9397228823190593</v>
      </c>
      <c r="K290">
        <f t="shared" si="31"/>
        <v>-9.7077887572052601E-2</v>
      </c>
      <c r="M290">
        <f t="shared" si="32"/>
        <v>-0.9998460207003399</v>
      </c>
      <c r="N290" s="13">
        <f t="shared" si="33"/>
        <v>5.4474148094494445E-5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29"/>
        <v>5.5348672403330301</v>
      </c>
      <c r="H291" s="10">
        <f t="shared" si="34"/>
        <v>-0.98069308558694879</v>
      </c>
      <c r="I291">
        <f t="shared" si="30"/>
        <v>-7.8455446846955903</v>
      </c>
      <c r="K291">
        <f t="shared" si="31"/>
        <v>-9.5519651516732237E-2</v>
      </c>
      <c r="M291">
        <f t="shared" si="32"/>
        <v>-0.9885253230347717</v>
      </c>
      <c r="N291" s="13">
        <f t="shared" si="33"/>
        <v>6.134394343907953E-5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29"/>
        <v>5.5487199177821571</v>
      </c>
      <c r="H292" s="10">
        <f t="shared" si="34"/>
        <v>-0.96905006044158359</v>
      </c>
      <c r="I292">
        <f t="shared" si="30"/>
        <v>-7.7524004835326688</v>
      </c>
      <c r="K292">
        <f t="shared" si="31"/>
        <v>-9.3986524469460569E-2</v>
      </c>
      <c r="M292">
        <f t="shared" si="32"/>
        <v>-0.97733240098591334</v>
      </c>
      <c r="N292" s="13">
        <f t="shared" si="33"/>
        <v>6.8597164892248368E-5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29"/>
        <v>5.5625725952312832</v>
      </c>
      <c r="H293" s="10">
        <f t="shared" si="34"/>
        <v>-0.95753497929158804</v>
      </c>
      <c r="I293">
        <f t="shared" si="30"/>
        <v>-7.6602798343327043</v>
      </c>
      <c r="K293">
        <f t="shared" si="31"/>
        <v>-9.2478099931146529E-2</v>
      </c>
      <c r="M293">
        <f t="shared" si="32"/>
        <v>-0.96626584075364574</v>
      </c>
      <c r="N293" s="13">
        <f t="shared" si="33"/>
        <v>7.6227941869644385E-5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29"/>
        <v>5.5764252726804155</v>
      </c>
      <c r="H294" s="10">
        <f t="shared" si="34"/>
        <v>-0.94614654893480044</v>
      </c>
      <c r="I294">
        <f t="shared" si="30"/>
        <v>-7.5691723914784035</v>
      </c>
      <c r="K294">
        <f t="shared" si="31"/>
        <v>-9.0993978018898886E-2</v>
      </c>
      <c r="M294">
        <f t="shared" si="32"/>
        <v>-0.955324243022589</v>
      </c>
      <c r="N294" s="13">
        <f t="shared" si="33"/>
        <v>8.4230068769029233E-5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29"/>
        <v>5.5902779501295354</v>
      </c>
      <c r="H295" s="10">
        <f t="shared" si="34"/>
        <v>-0.93488348841743152</v>
      </c>
      <c r="I295">
        <f t="shared" si="30"/>
        <v>-7.4790679073394521</v>
      </c>
      <c r="K295">
        <f t="shared" si="31"/>
        <v>-8.9533765357800554E-2</v>
      </c>
      <c r="M295">
        <f t="shared" si="32"/>
        <v>-0.94450622285649999</v>
      </c>
      <c r="N295" s="13">
        <f t="shared" si="33"/>
        <v>9.2597018084834379E-5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29"/>
        <v>5.6041306275786615</v>
      </c>
      <c r="H296" s="10">
        <f t="shared" si="34"/>
        <v>-0.92374452892276049</v>
      </c>
      <c r="I296">
        <f t="shared" si="30"/>
        <v>-7.3899562313820839</v>
      </c>
      <c r="K296">
        <f t="shared" si="31"/>
        <v>-8.8097074974442149E-2</v>
      </c>
      <c r="M296">
        <f t="shared" si="32"/>
        <v>-0.93381040959170514</v>
      </c>
      <c r="N296" s="13">
        <f t="shared" si="33"/>
        <v>1.0132195364143358E-4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29"/>
        <v>5.6179833050277876</v>
      </c>
      <c r="H297" s="10">
        <f t="shared" si="34"/>
        <v>-0.91272841366042923</v>
      </c>
      <c r="I297">
        <f t="shared" si="30"/>
        <v>-7.3018273092834338</v>
      </c>
      <c r="K297">
        <f t="shared" si="31"/>
        <v>-8.6683526192212756E-2</v>
      </c>
      <c r="M297">
        <f t="shared" si="32"/>
        <v>-0.92323544672983704</v>
      </c>
      <c r="N297" s="13">
        <f t="shared" si="33"/>
        <v>1.1039774392162934E-4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29"/>
        <v>5.6318359824769209</v>
      </c>
      <c r="H298" s="10">
        <f t="shared" si="34"/>
        <v>-0.90183389775617295</v>
      </c>
      <c r="I298">
        <f t="shared" si="30"/>
        <v>-7.2146711820493836</v>
      </c>
      <c r="K298">
        <f t="shared" si="31"/>
        <v>-8.5292744528296591E-2</v>
      </c>
      <c r="M298">
        <f t="shared" si="32"/>
        <v>-0.91277999182978242</v>
      </c>
      <c r="N298" s="13">
        <f t="shared" si="33"/>
        <v>1.1981697546830835E-4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29"/>
        <v>5.6456886599260407</v>
      </c>
      <c r="H299" s="10">
        <f t="shared" si="34"/>
        <v>-0.89105974814219369</v>
      </c>
      <c r="I299">
        <f t="shared" si="30"/>
        <v>-7.1284779851375495</v>
      </c>
      <c r="K299">
        <f t="shared" si="31"/>
        <v>-8.3924361592363952E-2</v>
      </c>
      <c r="M299">
        <f t="shared" si="32"/>
        <v>-0.90244271639904106</v>
      </c>
      <c r="N299" s="13">
        <f t="shared" si="33"/>
        <v>1.2957196633639487E-4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29"/>
        <v>5.6595413373751677</v>
      </c>
      <c r="H300" s="10">
        <f t="shared" si="34"/>
        <v>-0.88040474344804265</v>
      </c>
      <c r="I300">
        <f t="shared" si="30"/>
        <v>-7.0432379475843412</v>
      </c>
      <c r="K300">
        <f t="shared" si="31"/>
        <v>-8.2578014986913029E-2</v>
      </c>
      <c r="M300">
        <f t="shared" si="32"/>
        <v>-0.89222230578443884</v>
      </c>
      <c r="N300" s="13">
        <f t="shared" si="33"/>
        <v>1.3965477957460982E-4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29"/>
        <v>5.6733940148243018</v>
      </c>
      <c r="H301" s="10">
        <f t="shared" si="34"/>
        <v>-0.8698676738922515</v>
      </c>
      <c r="I301">
        <f t="shared" si="30"/>
        <v>-6.958941391138012</v>
      </c>
      <c r="K301">
        <f t="shared" si="31"/>
        <v>-8.1253348209257517E-2</v>
      </c>
      <c r="M301">
        <f t="shared" si="32"/>
        <v>-0.88211745906243189</v>
      </c>
      <c r="N301" s="13">
        <f t="shared" si="33"/>
        <v>1.5005723671557123E-4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29"/>
        <v>5.6872466922734271</v>
      </c>
      <c r="H302" s="10">
        <f t="shared" si="34"/>
        <v>-0.85944734117457022</v>
      </c>
      <c r="I302">
        <f t="shared" si="30"/>
        <v>-6.8755787293965618</v>
      </c>
      <c r="K302">
        <f t="shared" si="31"/>
        <v>-7.9950010555115802E-2</v>
      </c>
      <c r="M302">
        <f t="shared" si="32"/>
        <v>-0.87212688892892631</v>
      </c>
      <c r="N302" s="13">
        <f t="shared" si="33"/>
        <v>1.6077093125499659E-4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29"/>
        <v>5.7010993697225532</v>
      </c>
      <c r="H303" s="10">
        <f t="shared" si="34"/>
        <v>-0.84914255836888519</v>
      </c>
      <c r="I303">
        <f t="shared" si="30"/>
        <v>-6.7931404669510815</v>
      </c>
      <c r="K303">
        <f t="shared" si="31"/>
        <v>-7.8667657023776996E-2</v>
      </c>
      <c r="M303">
        <f t="shared" si="32"/>
        <v>-0.86224932158869916</v>
      </c>
      <c r="N303" s="13">
        <f t="shared" si="33"/>
        <v>1.7178724210026815E-4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29"/>
        <v>5.714952047171673</v>
      </c>
      <c r="H304" s="10">
        <f t="shared" si="34"/>
        <v>-0.83895214981691413</v>
      </c>
      <c r="I304">
        <f t="shared" si="30"/>
        <v>-6.711617198535313</v>
      </c>
      <c r="K304">
        <f t="shared" si="31"/>
        <v>-7.7405948224831225E-2</v>
      </c>
      <c r="M304">
        <f t="shared" si="32"/>
        <v>-0.85248349664456458</v>
      </c>
      <c r="N304" s="13">
        <f t="shared" si="33"/>
        <v>1.8309734697016583E-4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29"/>
        <v>5.7288047246208063</v>
      </c>
      <c r="H305" s="10">
        <f t="shared" si="34"/>
        <v>-0.82887495102258613</v>
      </c>
      <c r="I305">
        <f t="shared" si="30"/>
        <v>-6.630999608180689</v>
      </c>
      <c r="K305">
        <f t="shared" si="31"/>
        <v>-7.6164550286421703E-2</v>
      </c>
      <c r="M305">
        <f t="shared" si="32"/>
        <v>-0.84282816698622187</v>
      </c>
      <c r="N305" s="13">
        <f t="shared" si="33"/>
        <v>1.946922357278594E-4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29"/>
        <v>5.7426574020699332</v>
      </c>
      <c r="H306" s="10">
        <f t="shared" si="34"/>
        <v>-0.81890980854727902</v>
      </c>
      <c r="I306">
        <f t="shared" si="30"/>
        <v>-6.5512784683782321</v>
      </c>
      <c r="K306">
        <f t="shared" si="31"/>
        <v>-7.4943134765012687E-2</v>
      </c>
      <c r="M306">
        <f t="shared" si="32"/>
        <v>-0.83328209867898473</v>
      </c>
      <c r="N306" s="13">
        <f t="shared" si="33"/>
        <v>2.0656272362992538E-4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29"/>
        <v>5.7565100795190585</v>
      </c>
      <c r="H307" s="10">
        <f t="shared" si="34"/>
        <v>-0.80905557990573684</v>
      </c>
      <c r="I307">
        <f t="shared" si="30"/>
        <v>-6.4724446392458947</v>
      </c>
      <c r="K307">
        <f t="shared" si="31"/>
        <v>-7.3741378556626214E-2</v>
      </c>
      <c r="M307">
        <f t="shared" si="32"/>
        <v>-0.82384407085226552</v>
      </c>
      <c r="N307" s="13">
        <f t="shared" si="33"/>
        <v>2.1869946447556062E-4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29"/>
        <v>5.7703627569681784</v>
      </c>
      <c r="H308" s="10">
        <f t="shared" si="34"/>
        <v>-0.79931113346288185</v>
      </c>
      <c r="I308">
        <f t="shared" si="30"/>
        <v>-6.3944890677030548</v>
      </c>
      <c r="K308">
        <f t="shared" si="31"/>
        <v>-7.2558963809544727E-2</v>
      </c>
      <c r="M308">
        <f t="shared" si="32"/>
        <v>-0.81451287558803231</v>
      </c>
      <c r="N308" s="13">
        <f t="shared" si="33"/>
        <v>2.3109296363957413E-4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29"/>
        <v>5.7842154344173116</v>
      </c>
      <c r="H309" s="10">
        <f t="shared" si="34"/>
        <v>-0.78967534833138886</v>
      </c>
      <c r="I309">
        <f t="shared" si="30"/>
        <v>-6.3174027866511109</v>
      </c>
      <c r="K309">
        <f t="shared" si="31"/>
        <v>-7.1395577838440735E-2</v>
      </c>
      <c r="M309">
        <f t="shared" si="32"/>
        <v>-0.80528731780917284</v>
      </c>
      <c r="N309" s="13">
        <f t="shared" si="33"/>
        <v>2.4373359097525866E-4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29"/>
        <v>5.7980681118664377</v>
      </c>
      <c r="H310" s="10">
        <f t="shared" si="34"/>
        <v>-0.78014711427017125</v>
      </c>
      <c r="I310">
        <f t="shared" si="30"/>
        <v>-6.24117691416137</v>
      </c>
      <c r="K310">
        <f t="shared" si="31"/>
        <v>-7.025091303992434E-2</v>
      </c>
      <c r="M310">
        <f t="shared" si="32"/>
        <v>-0.79616621516791442</v>
      </c>
      <c r="N310" s="13">
        <f t="shared" si="33"/>
        <v>2.5661159357207589E-4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29"/>
        <v>5.8119207893155647</v>
      </c>
      <c r="H311" s="10">
        <f t="shared" si="34"/>
        <v>-0.77072533158362999</v>
      </c>
      <c r="I311">
        <f t="shared" si="30"/>
        <v>-6.1658026526690399</v>
      </c>
      <c r="K311">
        <f t="shared" si="31"/>
        <v>-6.9124666809466412E-2</v>
      </c>
      <c r="M311">
        <f t="shared" si="32"/>
        <v>-0.78714839793419977</v>
      </c>
      <c r="N311" s="13">
        <f t="shared" si="33"/>
        <v>2.6971710835521742E-4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29"/>
        <v>5.8257734667646837</v>
      </c>
      <c r="H312" s="10">
        <f t="shared" si="34"/>
        <v>-0.76140891102183494</v>
      </c>
      <c r="I312">
        <f t="shared" si="30"/>
        <v>-6.0912712881746796</v>
      </c>
      <c r="K312">
        <f t="shared" si="31"/>
        <v>-6.8016541459694921E-2</v>
      </c>
      <c r="M312">
        <f t="shared" si="32"/>
        <v>-0.77823270888421836</v>
      </c>
      <c r="N312" s="13">
        <f t="shared" si="33"/>
        <v>2.8304017451433682E-4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29"/>
        <v>5.839626144213816</v>
      </c>
      <c r="H313" s="10">
        <f t="shared" si="34"/>
        <v>-0.75219677368153048</v>
      </c>
      <c r="I313">
        <f t="shared" si="30"/>
        <v>-6.0175741894522439</v>
      </c>
      <c r="K313">
        <f t="shared" si="31"/>
        <v>-6.692624414002564E-2</v>
      </c>
      <c r="M313">
        <f t="shared" si="32"/>
        <v>-0.76941800318900089</v>
      </c>
      <c r="N313" s="13">
        <f t="shared" si="33"/>
        <v>2.9657074574896932E-4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29"/>
        <v>5.853478821662943</v>
      </c>
      <c r="H314" s="10">
        <f t="shared" si="34"/>
        <v>-0.7430878509080886</v>
      </c>
      <c r="I314">
        <f t="shared" si="30"/>
        <v>-5.9447028072647088</v>
      </c>
      <c r="K314">
        <f t="shared" si="31"/>
        <v>-6.5853486757622329E-2</v>
      </c>
      <c r="M314">
        <f t="shared" si="32"/>
        <v>-0.76070314830325092</v>
      </c>
      <c r="N314" s="13">
        <f t="shared" si="33"/>
        <v>3.1029870232001245E-4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29"/>
        <v>5.8673314991120682</v>
      </c>
      <c r="H315" s="10">
        <f t="shared" si="34"/>
        <v>-0.73408108419827045</v>
      </c>
      <c r="I315">
        <f t="shared" si="30"/>
        <v>-5.8726486735861636</v>
      </c>
      <c r="K315">
        <f t="shared" si="31"/>
        <v>-6.4797985899643223E-2</v>
      </c>
      <c r="M315">
        <f t="shared" si="32"/>
        <v>-0.75208702385428061</v>
      </c>
      <c r="N315" s="13">
        <f t="shared" si="33"/>
        <v>3.2421386289587932E-4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29"/>
        <v>5.881184176561189</v>
      </c>
      <c r="H316" s="10">
        <f t="shared" si="34"/>
        <v>-0.72517542510394761</v>
      </c>
      <c r="I316">
        <f t="shared" si="30"/>
        <v>-5.8014034008315809</v>
      </c>
      <c r="K316">
        <f t="shared" si="31"/>
        <v>-6.3759462756773036E-2</v>
      </c>
      <c r="M316">
        <f t="shared" si="32"/>
        <v>-0.74356852153124708</v>
      </c>
      <c r="N316" s="13">
        <f t="shared" si="33"/>
        <v>3.3830599618393656E-4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29"/>
        <v>5.8950368540103213</v>
      </c>
      <c r="H317" s="10">
        <f t="shared" si="34"/>
        <v>-0.71636983513667951</v>
      </c>
      <c r="I317">
        <f t="shared" si="30"/>
        <v>-5.7309586810934361</v>
      </c>
      <c r="K317">
        <f t="shared" si="31"/>
        <v>-6.2737643048005692E-2</v>
      </c>
      <c r="M317">
        <f t="shared" si="32"/>
        <v>-0.73514654497461196</v>
      </c>
      <c r="N317" s="13">
        <f t="shared" si="33"/>
        <v>3.5256483233790919E-4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29"/>
        <v>5.9088895314594492</v>
      </c>
      <c r="H318" s="10">
        <f t="shared" si="34"/>
        <v>-0.70766328567325942</v>
      </c>
      <c r="I318">
        <f t="shared" si="30"/>
        <v>-5.6613062853860754</v>
      </c>
      <c r="K318">
        <f t="shared" si="31"/>
        <v>-6.1732256946668319E-2</v>
      </c>
      <c r="M318">
        <f t="shared" si="32"/>
        <v>-0.72682000966594251</v>
      </c>
      <c r="N318" s="13">
        <f t="shared" si="33"/>
        <v>3.6698007413183992E-4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29"/>
        <v>5.9227422089085744</v>
      </c>
      <c r="H319" s="10">
        <f t="shared" si="34"/>
        <v>-0.69905475786208904</v>
      </c>
      <c r="I319">
        <f t="shared" si="30"/>
        <v>-5.5924380628967123</v>
      </c>
      <c r="K319">
        <f t="shared" si="31"/>
        <v>-6.0743039007652801E-2</v>
      </c>
      <c r="M319">
        <f t="shared" si="32"/>
        <v>-0.71858784281798238</v>
      </c>
      <c r="N319" s="13">
        <f t="shared" si="33"/>
        <v>3.8154140789414684E-4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29"/>
        <v>5.9365948863576934</v>
      </c>
      <c r="H320" s="10">
        <f t="shared" si="34"/>
        <v>-0.69054324253052812</v>
      </c>
      <c r="I320">
        <f t="shared" si="30"/>
        <v>-5.524345940244225</v>
      </c>
      <c r="K320">
        <f t="shared" si="31"/>
        <v>-5.9769728095847879E-2</v>
      </c>
      <c r="M320">
        <f t="shared" si="32"/>
        <v>-0.71044898326511752</v>
      </c>
      <c r="N320" s="13">
        <f t="shared" si="33"/>
        <v>3.962385141926915E-4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29"/>
        <v>5.9504475638068275</v>
      </c>
      <c r="H321" s="10">
        <f t="shared" si="34"/>
        <v>-0.68212774009310806</v>
      </c>
      <c r="I321">
        <f t="shared" si="30"/>
        <v>-5.4570219207448645</v>
      </c>
      <c r="K321">
        <f t="shared" si="31"/>
        <v>-5.8812067315742463E-2</v>
      </c>
      <c r="M321">
        <f t="shared" si="32"/>
        <v>-0.70240238135419064</v>
      </c>
      <c r="N321" s="13">
        <f t="shared" si="33"/>
        <v>4.110610782655923E-4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29"/>
        <v>5.9643002412559536</v>
      </c>
      <c r="H322" s="10">
        <f t="shared" si="34"/>
        <v>-0.67380726046072681</v>
      </c>
      <c r="I322">
        <f t="shared" si="30"/>
        <v>-5.3904580836858145</v>
      </c>
      <c r="K322">
        <f t="shared" si="31"/>
        <v>-5.7869803942192627E-2</v>
      </c>
      <c r="M322">
        <f t="shared" si="32"/>
        <v>-0.69444699883578209</v>
      </c>
      <c r="N322" s="13">
        <f t="shared" si="33"/>
        <v>4.2599880019072973E-4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29"/>
        <v>5.9781529187050806</v>
      </c>
      <c r="H323" s="10">
        <f t="shared" si="34"/>
        <v>-0.66558082295066923</v>
      </c>
      <c r="I323">
        <f t="shared" si="30"/>
        <v>-5.3246465836053538</v>
      </c>
      <c r="K323">
        <f t="shared" si="31"/>
        <v>-5.6942689352314967E-2</v>
      </c>
      <c r="M323">
        <f t="shared" si="32"/>
        <v>-0.68658180875583841</v>
      </c>
      <c r="N323" s="13">
        <f t="shared" si="33"/>
        <v>4.4104140478891743E-4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29"/>
        <v>5.9920055961541996</v>
      </c>
      <c r="H324" s="10">
        <f t="shared" si="34"/>
        <v>-0.65744745619760658</v>
      </c>
      <c r="I324">
        <f t="shared" si="30"/>
        <v>-5.2595796495808527</v>
      </c>
      <c r="K324">
        <f t="shared" si="31"/>
        <v>-5.6030478958507282E-2</v>
      </c>
      <c r="M324">
        <f t="shared" si="32"/>
        <v>-0.67880579534782426</v>
      </c>
      <c r="N324" s="13">
        <f t="shared" si="33"/>
        <v>4.5617865125572113E-4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29"/>
        <v>6.0058582736033337</v>
      </c>
      <c r="H325" s="10">
        <f t="shared" si="34"/>
        <v>-0.64940619806545807</v>
      </c>
      <c r="I325">
        <f t="shared" si="30"/>
        <v>-5.1952495845236646</v>
      </c>
      <c r="K325">
        <f t="shared" si="31"/>
        <v>-5.5132932142562964E-2</v>
      </c>
      <c r="M325">
        <f t="shared" si="32"/>
        <v>-0.67111795392529705</v>
      </c>
      <c r="N325" s="13">
        <f t="shared" si="33"/>
        <v>4.7140034251725216E-4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29"/>
        <v>6.0197109510524589</v>
      </c>
      <c r="H326" s="10">
        <f t="shared" si="34"/>
        <v>-0.64145609556022265</v>
      </c>
      <c r="I326">
        <f t="shared" si="30"/>
        <v>-5.1316487644817812</v>
      </c>
      <c r="K326">
        <f t="shared" si="31"/>
        <v>-5.4249812190875109E-2</v>
      </c>
      <c r="M326">
        <f t="shared" si="32"/>
        <v>-0.66351729077505028</v>
      </c>
      <c r="N326" s="13">
        <f t="shared" si="33"/>
        <v>4.8669633430673367E-4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29"/>
        <v>6.033563628501585</v>
      </c>
      <c r="H327" s="10">
        <f t="shared" si="34"/>
        <v>-0.63359620474363409</v>
      </c>
      <c r="I327">
        <f t="shared" si="30"/>
        <v>-5.0687696379490728</v>
      </c>
      <c r="K327">
        <f t="shared" si="31"/>
        <v>-5.3380886230694737E-2</v>
      </c>
      <c r="M327">
        <f t="shared" si="32"/>
        <v>-0.65600282305068236</v>
      </c>
      <c r="N327" s="13">
        <f t="shared" si="33"/>
        <v>5.0205654395775044E-4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29"/>
        <v>6.047416305950712</v>
      </c>
      <c r="H328" s="10">
        <f t="shared" si="34"/>
        <v>-0.62582559064777521</v>
      </c>
      <c r="I328">
        <f t="shared" si="30"/>
        <v>-5.0066047251822017</v>
      </c>
      <c r="K328">
        <f t="shared" si="31"/>
        <v>-5.2525925167443588E-2</v>
      </c>
      <c r="M328">
        <f t="shared" si="32"/>
        <v>-0.64857357866677057</v>
      </c>
      <c r="N328" s="13">
        <f t="shared" si="33"/>
        <v>5.1747095891235633E-4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29"/>
        <v>6.0612689833998372</v>
      </c>
      <c r="H329" s="10">
        <f t="shared" si="34"/>
        <v>-0.61814332719056775</v>
      </c>
      <c r="I329">
        <f t="shared" si="30"/>
        <v>-4.945146617524542</v>
      </c>
      <c r="K329">
        <f t="shared" si="31"/>
        <v>-5.1684703623052865E-2</v>
      </c>
      <c r="M329">
        <f t="shared" si="32"/>
        <v>-0.64122859619356831</v>
      </c>
      <c r="N329" s="13">
        <f t="shared" si="33"/>
        <v>5.3292964494089867E-4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29"/>
        <v>6.0751216608489651</v>
      </c>
      <c r="H330" s="10">
        <f t="shared" si="34"/>
        <v>-0.61054849709215264</v>
      </c>
      <c r="I330">
        <f t="shared" si="30"/>
        <v>-4.8843879767372211</v>
      </c>
      <c r="K330">
        <f t="shared" si="31"/>
        <v>-5.0856999875314494E-2</v>
      </c>
      <c r="M330">
        <f t="shared" si="32"/>
        <v>-0.63396692475227256</v>
      </c>
      <c r="N330" s="13">
        <f t="shared" si="33"/>
        <v>5.4842275407226992E-4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29"/>
        <v>6.0889743382980903</v>
      </c>
      <c r="H331" s="10">
        <f t="shared" si="34"/>
        <v>-0.60304019179216017</v>
      </c>
      <c r="I331">
        <f t="shared" si="30"/>
        <v>-4.8243215343372814</v>
      </c>
      <c r="K331">
        <f t="shared" si="31"/>
        <v>-5.0042595798229277E-2</v>
      </c>
      <c r="M331">
        <f t="shared" si="32"/>
        <v>-0.62678762391088505</v>
      </c>
      <c r="N331" s="13">
        <f t="shared" si="33"/>
        <v>5.6394053223344587E-4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29"/>
        <v>6.1028270157472173</v>
      </c>
      <c r="H332" s="10">
        <f t="shared" si="34"/>
        <v>-0.59561751136785723</v>
      </c>
      <c r="I332">
        <f t="shared" si="30"/>
        <v>-4.7649400909428579</v>
      </c>
      <c r="K332">
        <f t="shared" si="31"/>
        <v>-4.9241276803332866E-2</v>
      </c>
      <c r="M332">
        <f t="shared" si="32"/>
        <v>-0.61968976358065819</v>
      </c>
      <c r="N332" s="13">
        <f t="shared" si="33"/>
        <v>5.7947332659670069E-4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29"/>
        <v>6.1166796931963434</v>
      </c>
      <c r="H333" s="10">
        <f t="shared" si="34"/>
        <v>-0.58827956445317042</v>
      </c>
      <c r="I333">
        <f t="shared" si="30"/>
        <v>-4.7062365156253634</v>
      </c>
      <c r="K333">
        <f t="shared" si="31"/>
        <v>-4.845283178198638E-2</v>
      </c>
      <c r="M333">
        <f t="shared" si="32"/>
        <v>-0.61267242391316767</v>
      </c>
      <c r="N333" s="13">
        <f t="shared" si="33"/>
        <v>5.9501159263517737E-4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29"/>
        <v>6.1305323706454686</v>
      </c>
      <c r="H334" s="10">
        <f t="shared" si="34"/>
        <v>-0.58102546815857747</v>
      </c>
      <c r="I334">
        <f t="shared" si="30"/>
        <v>-4.6482037452686198</v>
      </c>
      <c r="K334">
        <f t="shared" si="31"/>
        <v>-4.7677053048613222E-2</v>
      </c>
      <c r="M334">
        <f t="shared" si="32"/>
        <v>-0.60573469519800138</v>
      </c>
      <c r="N334" s="13">
        <f t="shared" si="33"/>
        <v>6.1054590088579759E-4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29"/>
        <v>6.1443850480945965</v>
      </c>
      <c r="H335" s="10">
        <f t="shared" si="34"/>
        <v>-0.57385434799185686</v>
      </c>
      <c r="I335">
        <f t="shared" si="30"/>
        <v>-4.5908347839348549</v>
      </c>
      <c r="K335">
        <f t="shared" si="31"/>
        <v>-4.6913736284867912E-2</v>
      </c>
      <c r="M335">
        <f t="shared" si="32"/>
        <v>-0.59887567776108586</v>
      </c>
      <c r="N335" s="13">
        <f t="shared" si="33"/>
        <v>6.2606694342050512E-4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29"/>
        <v>6.1582377255437217</v>
      </c>
      <c r="H336" s="10">
        <f t="shared" si="34"/>
        <v>-0.56676533777969484</v>
      </c>
      <c r="I336">
        <f t="shared" si="30"/>
        <v>-4.5341227022375588</v>
      </c>
      <c r="K336">
        <f t="shared" si="31"/>
        <v>-4.6162680484721962E-2</v>
      </c>
      <c r="M336">
        <f t="shared" si="32"/>
        <v>-0.59209448186366986</v>
      </c>
      <c r="N336" s="13">
        <f t="shared" si="33"/>
        <v>6.4156554002676677E-4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29"/>
        <v>6.1720904029928496</v>
      </c>
      <c r="H337" s="10">
        <f t="shared" si="34"/>
        <v>-0.5597575795901345</v>
      </c>
      <c r="I337">
        <f t="shared" si="30"/>
        <v>-4.478060636721076</v>
      </c>
      <c r="K337">
        <f t="shared" si="31"/>
        <v>-4.5423687900449435E-2</v>
      </c>
      <c r="M337">
        <f t="shared" si="32"/>
        <v>-0.58539022760195225</v>
      </c>
      <c r="N337" s="13">
        <f t="shared" si="33"/>
        <v>6.5703264409774443E-4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29"/>
        <v>6.1859430804419748</v>
      </c>
      <c r="H338" s="10">
        <f t="shared" si="34"/>
        <v>-0.55283022365586898</v>
      </c>
      <c r="I338">
        <f t="shared" si="30"/>
        <v>-4.4226417892469518</v>
      </c>
      <c r="K338">
        <f t="shared" si="31"/>
        <v>-4.4696563989500809E-2</v>
      </c>
      <c r="M338">
        <f t="shared" si="32"/>
        <v>-0.57876204480739535</v>
      </c>
      <c r="N338" s="13">
        <f t="shared" si="33"/>
        <v>6.7245934823475031E-4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29"/>
        <v>6.1997957578911018</v>
      </c>
      <c r="H339" s="10">
        <f t="shared" si="34"/>
        <v>-0.54598242829835919</v>
      </c>
      <c r="I339">
        <f t="shared" si="30"/>
        <v>-4.3678594263868735</v>
      </c>
      <c r="K339">
        <f t="shared" si="31"/>
        <v>-4.3981117362246643E-2</v>
      </c>
      <c r="M339">
        <f t="shared" si="32"/>
        <v>-0.57220907294769974</v>
      </c>
      <c r="N339" s="13">
        <f t="shared" si="33"/>
        <v>6.8783688956278318E-4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6">$E$11*(D340/$E$12+1)</f>
        <v>6.2136484353402279</v>
      </c>
      <c r="H340" s="10">
        <f t="shared" si="34"/>
        <v>-0.53921335985278096</v>
      </c>
      <c r="I340">
        <f t="shared" ref="I340:I403" si="37">H340*$E$6</f>
        <v>-4.3137068788222477</v>
      </c>
      <c r="K340">
        <f t="shared" ref="K340:K403" si="38">$L$9*$L$4*EXP(-$L$6*(G340/$L$10-1))+6*$L$4*EXP(-$L$6*(2/SQRT(3)*G340/$L$10-1))-SQRT($L$9*$L$5^2*EXP(-2*$L$7*(G340/$L$10-1))+6*$L$5^2*EXP(-2*$L$7*(2/SQRT(3)*G340/$L$10-1)))</f>
        <v>-4.3277159730580168E-2</v>
      </c>
      <c r="M340">
        <f t="shared" ref="M340:M403" si="39">$L$9*$O$6*EXP(-$O$4*(G340/$L$10-1))+6*$O$6*EXP(-$O$4*(2/SQRT(3)*G340/$L$10-1))-SQRT($L$9*$O$7^2*EXP(-2*$O$5*(G340/$L$10-1))+6*$O$7^2*EXP(-2*$O$5*(2/SQRT(3)*G340/$L$10-1)))</f>
        <v>-0.56573046102847913</v>
      </c>
      <c r="N340" s="13">
        <f t="shared" ref="N340:N403" si="40">(M340-H340)^2*O340</f>
        <v>7.0315665476221301E-4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6"/>
        <v>6.227501112789354</v>
      </c>
      <c r="H341" s="10">
        <f t="shared" ref="H341:H404" si="41">-(-$B$4)*(1+D341+$E$5*D341^3)*EXP(-D341)</f>
        <v>-0.53252219259377997</v>
      </c>
      <c r="I341">
        <f t="shared" si="37"/>
        <v>-4.2601775407502398</v>
      </c>
      <c r="K341">
        <f t="shared" si="38"/>
        <v>-4.2584505857362211E-2</v>
      </c>
      <c r="M341">
        <f t="shared" si="39"/>
        <v>-0.55932536749561867</v>
      </c>
      <c r="N341" s="13">
        <f t="shared" si="40"/>
        <v>7.1841018481855602E-4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6"/>
        <v>6.241353790238481</v>
      </c>
      <c r="H342" s="10">
        <f t="shared" si="41"/>
        <v>-0.52590810866203852</v>
      </c>
      <c r="I342">
        <f t="shared" si="37"/>
        <v>-4.2072648692963082</v>
      </c>
      <c r="K342">
        <f t="shared" si="38"/>
        <v>-4.1902973506695924E-2</v>
      </c>
      <c r="M342">
        <f t="shared" si="39"/>
        <v>-0.55299296013834009</v>
      </c>
      <c r="N342" s="13">
        <f t="shared" si="40"/>
        <v>7.335891794933156E-4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6"/>
        <v>6.2552064676876062</v>
      </c>
      <c r="H343" s="10">
        <f t="shared" si="41"/>
        <v>-0.51937029799163403</v>
      </c>
      <c r="I343">
        <f t="shared" si="37"/>
        <v>-4.1549623839330723</v>
      </c>
      <c r="K343">
        <f t="shared" si="38"/>
        <v>-4.1232383395016801E-2</v>
      </c>
      <c r="M343">
        <f t="shared" si="39"/>
        <v>-0.54673241599297262</v>
      </c>
      <c r="N343" s="13">
        <f t="shared" si="40"/>
        <v>7.4868550151917712E-4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6"/>
        <v>6.2690591451367332</v>
      </c>
      <c r="H344" s="10">
        <f t="shared" si="41"/>
        <v>-0.51290795823819191</v>
      </c>
      <c r="I344">
        <f t="shared" si="37"/>
        <v>-4.1032636659055353</v>
      </c>
      <c r="K344">
        <f t="shared" si="38"/>
        <v>-4.0572559142985021E-2</v>
      </c>
      <c r="M344">
        <f t="shared" si="39"/>
        <v>-0.54054292124743419</v>
      </c>
      <c r="N344" s="13">
        <f t="shared" si="40"/>
        <v>7.6369118052218947E-4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6"/>
        <v>6.2829118225858593</v>
      </c>
      <c r="H345" s="10">
        <f t="shared" si="41"/>
        <v>-0.50652029470781157</v>
      </c>
      <c r="I345">
        <f t="shared" si="37"/>
        <v>-4.0521623576624926</v>
      </c>
      <c r="K345">
        <f t="shared" si="38"/>
        <v>-3.9923327228166966E-2</v>
      </c>
      <c r="M345">
        <f t="shared" si="39"/>
        <v>-0.53442367114643696</v>
      </c>
      <c r="N345" s="13">
        <f t="shared" si="40"/>
        <v>7.7859841667563478E-4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6"/>
        <v>6.2967645000349863</v>
      </c>
      <c r="H346" s="10">
        <f t="shared" si="41"/>
        <v>-0.50020652028676882</v>
      </c>
      <c r="I346">
        <f t="shared" si="37"/>
        <v>-4.0016521622941505</v>
      </c>
      <c r="K346">
        <f t="shared" si="38"/>
        <v>-3.9284516938492525E-2</v>
      </c>
      <c r="M346">
        <f t="shared" si="39"/>
        <v>-0.52837386989741197</v>
      </c>
      <c r="N346" s="13">
        <f t="shared" si="40"/>
        <v>7.9339958408819911E-4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6"/>
        <v>6.3106171774841124</v>
      </c>
      <c r="H347" s="10">
        <f t="shared" si="41"/>
        <v>-0.4939658553719754</v>
      </c>
      <c r="I347">
        <f t="shared" si="37"/>
        <v>-3.9517268429758032</v>
      </c>
      <c r="K347">
        <f t="shared" si="38"/>
        <v>-3.8655960326475322E-2</v>
      </c>
      <c r="M347">
        <f t="shared" si="39"/>
        <v>-0.52239273057716318</v>
      </c>
      <c r="N347" s="13">
        <f t="shared" si="40"/>
        <v>8.0808723393131939E-4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6"/>
        <v>6.3244698549332377</v>
      </c>
      <c r="H348" s="10">
        <f t="shared" si="41"/>
        <v>-0.48779752780219399</v>
      </c>
      <c r="I348">
        <f t="shared" si="37"/>
        <v>-3.9023802224175519</v>
      </c>
      <c r="K348">
        <f t="shared" si="38"/>
        <v>-3.8037492164183957E-2</v>
      </c>
      <c r="M348">
        <f t="shared" si="39"/>
        <v>-0.51647947503925251</v>
      </c>
      <c r="N348" s="13">
        <f t="shared" si="40"/>
        <v>8.2265409730940915E-4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6"/>
        <v>6.3383225323823655</v>
      </c>
      <c r="H349" s="10">
        <f t="shared" si="41"/>
        <v>-0.48170077278999274</v>
      </c>
      <c r="I349">
        <f t="shared" si="37"/>
        <v>-3.8536061823199419</v>
      </c>
      <c r="K349">
        <f t="shared" si="38"/>
        <v>-3.7428949898950965E-2</v>
      </c>
      <c r="M349">
        <f t="shared" si="39"/>
        <v>-0.51063333382212039</v>
      </c>
      <c r="N349" s="13">
        <f t="shared" si="40"/>
        <v>8.3709308787779176E-4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6"/>
        <v>6.3521752098314908</v>
      </c>
      <c r="H350" s="10">
        <f t="shared" si="41"/>
        <v>-0.47567483285443846</v>
      </c>
      <c r="I350">
        <f t="shared" si="37"/>
        <v>-3.8053986628355077</v>
      </c>
      <c r="K350">
        <f t="shared" si="38"/>
        <v>-3.6830173609808461E-2</v>
      </c>
      <c r="M350">
        <f t="shared" si="39"/>
        <v>-0.50485354605794774</v>
      </c>
      <c r="N350" s="13">
        <f t="shared" si="40"/>
        <v>8.513973042126472E-4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6"/>
        <v>6.3660278872806186</v>
      </c>
      <c r="H351" s="10">
        <f t="shared" si="41"/>
        <v>-0.46971895775450823</v>
      </c>
      <c r="I351">
        <f t="shared" si="37"/>
        <v>-3.7577516620360658</v>
      </c>
      <c r="K351">
        <f t="shared" si="38"/>
        <v>-3.6241005964636752E-2</v>
      </c>
      <c r="M351">
        <f t="shared" si="39"/>
        <v>-0.4991393593822489</v>
      </c>
      <c r="N351" s="13">
        <f t="shared" si="40"/>
        <v>8.6556003193756633E-4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6"/>
        <v>6.3798805647297439</v>
      </c>
      <c r="H352" s="10">
        <f t="shared" si="41"/>
        <v>-0.4638324044232226</v>
      </c>
      <c r="I352">
        <f t="shared" si="37"/>
        <v>-3.7106592353857808</v>
      </c>
      <c r="K352">
        <f t="shared" si="38"/>
        <v>-3.5661292178016578E-2</v>
      </c>
      <c r="M352">
        <f t="shared" si="39"/>
        <v>-0.49349002984422219</v>
      </c>
      <c r="N352" s="13">
        <f t="shared" si="40"/>
        <v>8.7957474561232106E-4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6"/>
        <v>6.3937332421788708</v>
      </c>
      <c r="H353" s="10">
        <f t="shared" si="41"/>
        <v>-0.45801443690247878</v>
      </c>
      <c r="I353">
        <f t="shared" si="37"/>
        <v>-3.6641154952198303</v>
      </c>
      <c r="K353">
        <f t="shared" si="38"/>
        <v>-3.5090879969770575E-2</v>
      </c>
      <c r="M353">
        <f t="shared" si="39"/>
        <v>-0.48790482181782885</v>
      </c>
      <c r="N353" s="13">
        <f t="shared" si="40"/>
        <v>8.9343511038778673E-4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6"/>
        <v>6.407585919627997</v>
      </c>
      <c r="H354" s="10">
        <f t="shared" si="41"/>
        <v>-0.45226432627858476</v>
      </c>
      <c r="I354">
        <f t="shared" si="37"/>
        <v>-3.6181146102286781</v>
      </c>
      <c r="K354">
        <f t="shared" si="38"/>
        <v>-3.4529619524185221E-2</v>
      </c>
      <c r="M354">
        <f t="shared" si="39"/>
        <v>-0.48238300791363148</v>
      </c>
      <c r="N354" s="13">
        <f t="shared" si="40"/>
        <v>9.0713498343330048E-4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6"/>
        <v>6.4214385970771231</v>
      </c>
      <c r="H355" s="10">
        <f t="shared" si="41"/>
        <v>-0.44658135061847765</v>
      </c>
      <c r="I355">
        <f t="shared" si="37"/>
        <v>-3.5726508049478212</v>
      </c>
      <c r="K355">
        <f t="shared" si="38"/>
        <v>-3.3977363449900315E-2</v>
      </c>
      <c r="M355">
        <f t="shared" si="39"/>
        <v>-0.47692386889137095</v>
      </c>
      <c r="N355" s="13">
        <f t="shared" si="40"/>
        <v>9.206684151408641E-4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6"/>
        <v>6.43529127452625</v>
      </c>
      <c r="H356" s="10">
        <f t="shared" si="41"/>
        <v>-0.44096479490662222</v>
      </c>
      <c r="I356">
        <f t="shared" si="37"/>
        <v>-3.5277183592529777</v>
      </c>
      <c r="K356">
        <f t="shared" si="38"/>
        <v>-3.3433966740455415E-2</v>
      </c>
      <c r="M356">
        <f t="shared" si="39"/>
        <v>-0.47152669357329458</v>
      </c>
      <c r="N356" s="13">
        <f t="shared" si="40"/>
        <v>9.340296501119498E-4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6"/>
        <v>6.4491439519753753</v>
      </c>
      <c r="H357" s="10">
        <f t="shared" si="41"/>
        <v>-0.43541395098257535</v>
      </c>
      <c r="I357">
        <f t="shared" si="37"/>
        <v>-3.4833116078606028</v>
      </c>
      <c r="K357">
        <f t="shared" si="38"/>
        <v>-3.2899286735482904E-2</v>
      </c>
      <c r="M357">
        <f t="shared" si="39"/>
        <v>-0.46619077875823206</v>
      </c>
      <c r="N357" s="13">
        <f t="shared" si="40"/>
        <v>9.4721312793243453E-4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6"/>
        <v>6.4629966294245023</v>
      </c>
      <c r="H358" s="10">
        <f t="shared" si="41"/>
        <v>-0.42992811747921267</v>
      </c>
      <c r="I358">
        <f t="shared" si="37"/>
        <v>-3.4394249398337013</v>
      </c>
      <c r="K358">
        <f t="shared" si="38"/>
        <v>-3.2373183082536179E-2</v>
      </c>
      <c r="M358">
        <f t="shared" si="39"/>
        <v>-0.46091542913641637</v>
      </c>
      <c r="N358" s="13">
        <f t="shared" si="40"/>
        <v>9.6021348374067221E-4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6"/>
        <v>6.4768493068736284</v>
      </c>
      <c r="H359" s="10">
        <f t="shared" si="41"/>
        <v>-0.4245065997616041</v>
      </c>
      <c r="I359">
        <f t="shared" si="37"/>
        <v>-3.3960527980928328</v>
      </c>
      <c r="K359">
        <f t="shared" si="38"/>
        <v>-3.1855517699543527E-2</v>
      </c>
      <c r="M359">
        <f t="shared" si="39"/>
        <v>-0.45569995720505913</v>
      </c>
      <c r="N359" s="13">
        <f t="shared" si="40"/>
        <v>9.7302554859515116E-4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6"/>
        <v>6.4907019843227554</v>
      </c>
      <c r="H360" s="10">
        <f t="shared" si="41"/>
        <v>-0.41914870986652886</v>
      </c>
      <c r="I360">
        <f t="shared" si="37"/>
        <v>-3.3531896789322309</v>
      </c>
      <c r="K360">
        <f t="shared" si="38"/>
        <v>-3.1346154737876143E-2</v>
      </c>
      <c r="M360">
        <f t="shared" si="39"/>
        <v>-0.45054368318466576</v>
      </c>
      <c r="N360" s="13">
        <f t="shared" si="40"/>
        <v>9.8564434964652781E-4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6"/>
        <v>6.5045546617718815</v>
      </c>
      <c r="H361" s="10">
        <f t="shared" si="41"/>
        <v>-0.41385376644262634</v>
      </c>
      <c r="I361">
        <f t="shared" si="37"/>
        <v>-3.3108301315410107</v>
      </c>
      <c r="K361">
        <f t="shared" si="38"/>
        <v>-3.0844960546021215E-2</v>
      </c>
      <c r="M361">
        <f t="shared" si="39"/>
        <v>-0.44544593493610202</v>
      </c>
      <c r="N361" s="13">
        <f t="shared" si="40"/>
        <v>9.9806511012015737E-4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6"/>
        <v>6.5184073392210067</v>
      </c>
      <c r="H362" s="10">
        <f t="shared" si="41"/>
        <v>-0.4086210946911657</v>
      </c>
      <c r="I362">
        <f t="shared" si="37"/>
        <v>-3.2689687575293256</v>
      </c>
      <c r="K362">
        <f t="shared" si="38"/>
        <v>-3.035180363384974E-2</v>
      </c>
      <c r="M362">
        <f t="shared" si="39"/>
        <v>-0.44040604787840454</v>
      </c>
      <c r="N362" s="13">
        <f t="shared" si="40"/>
        <v>1.0102832491149646E-3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6"/>
        <v>6.5322600166701337</v>
      </c>
      <c r="H363" s="10">
        <f t="shared" si="41"/>
        <v>-0.40345002630743265</v>
      </c>
      <c r="I363">
        <f t="shared" si="37"/>
        <v>-3.2276002104594612</v>
      </c>
      <c r="K363">
        <f t="shared" si="38"/>
        <v>-2.9866554637468779E-2</v>
      </c>
      <c r="M363">
        <f t="shared" si="39"/>
        <v>-0.43542336490733385</v>
      </c>
      <c r="N363" s="13">
        <f t="shared" si="40"/>
        <v>1.0222943812239322E-3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6"/>
        <v>6.5461126941192598</v>
      </c>
      <c r="H364" s="10">
        <f t="shared" si="41"/>
        <v>-0.39833989942271897</v>
      </c>
      <c r="I364">
        <f t="shared" si="37"/>
        <v>-3.1867191953817517</v>
      </c>
      <c r="K364">
        <f t="shared" si="38"/>
        <v>-2.938908628464959E-2</v>
      </c>
      <c r="M364">
        <f t="shared" si="39"/>
        <v>-0.43049723631467457</v>
      </c>
      <c r="N364" s="13">
        <f t="shared" si="40"/>
        <v>1.0340943159827286E-3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6"/>
        <v>6.559965371568385</v>
      </c>
      <c r="H365" s="10">
        <f t="shared" si="41"/>
        <v>-0.39329005854691085</v>
      </c>
      <c r="I365">
        <f t="shared" si="37"/>
        <v>-3.1463204683752868</v>
      </c>
      <c r="K365">
        <f t="shared" si="38"/>
        <v>-2.8919273360821059E-2</v>
      </c>
      <c r="M365">
        <f t="shared" si="39"/>
        <v>-0.4256270197082711</v>
      </c>
      <c r="N365" s="13">
        <f t="shared" si="40"/>
        <v>1.0456790571513215E-3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6"/>
        <v>6.5738180490175129</v>
      </c>
      <c r="H366" s="10">
        <f t="shared" si="41"/>
        <v>-0.38829985451166205</v>
      </c>
      <c r="I366">
        <f t="shared" si="37"/>
        <v>-3.1063988360932964</v>
      </c>
      <c r="K366">
        <f t="shared" si="38"/>
        <v>-2.845699267561964E-2</v>
      </c>
      <c r="M366">
        <f t="shared" si="39"/>
        <v>-0.42081207993280439</v>
      </c>
      <c r="N366" s="13">
        <f t="shared" si="40"/>
        <v>1.0570448018351747E-3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6"/>
        <v>6.5876707264666381</v>
      </c>
      <c r="H367" s="10">
        <f t="shared" si="41"/>
        <v>-0.38336864441414947</v>
      </c>
      <c r="I367">
        <f t="shared" si="37"/>
        <v>-3.0669491553131958</v>
      </c>
      <c r="K367">
        <f t="shared" si="38"/>
        <v>-2.8002123029987044E-2</v>
      </c>
      <c r="M367">
        <f t="shared" si="39"/>
        <v>-0.41605178899130946</v>
      </c>
      <c r="N367" s="13">
        <f t="shared" si="40"/>
        <v>1.0681879394515421E-3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6"/>
        <v>6.601523403915766</v>
      </c>
      <c r="H368" s="10">
        <f t="shared" si="41"/>
        <v>-0.37849579156139568</v>
      </c>
      <c r="I368">
        <f t="shared" si="37"/>
        <v>-3.0279663324911654</v>
      </c>
      <c r="K368">
        <f t="shared" si="38"/>
        <v>-2.7554545183805242E-2</v>
      </c>
      <c r="M368">
        <f t="shared" si="39"/>
        <v>-0.41134552596741703</v>
      </c>
      <c r="N368" s="13">
        <f t="shared" si="40"/>
        <v>1.0791050505461427E-3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6"/>
        <v>6.6153760813648912</v>
      </c>
      <c r="H369" s="10">
        <f t="shared" si="41"/>
        <v>-0.3736806654151566</v>
      </c>
      <c r="I369">
        <f t="shared" si="37"/>
        <v>-2.9894453233212528</v>
      </c>
      <c r="K369">
        <f t="shared" si="38"/>
        <v>-2.7114141824062059E-2</v>
      </c>
      <c r="M369">
        <f t="shared" si="39"/>
        <v>-0.40669267694834066</v>
      </c>
      <c r="N369" s="13">
        <f t="shared" si="40"/>
        <v>1.0897929054670774E-3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6"/>
        <v>6.6292287588140191</v>
      </c>
      <c r="H370" s="10">
        <f t="shared" si="41"/>
        <v>-0.36892264153736076</v>
      </c>
      <c r="I370">
        <f t="shared" si="37"/>
        <v>-2.9513811322988861</v>
      </c>
      <c r="K370">
        <f t="shared" si="38"/>
        <v>-2.6680797533536235E-2</v>
      </c>
      <c r="M370">
        <f t="shared" si="39"/>
        <v>-0.40209263494857916</v>
      </c>
      <c r="N370" s="13">
        <f t="shared" si="40"/>
        <v>1.1002484629002722E-3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6"/>
        <v>6.6430814362631443</v>
      </c>
      <c r="H371" s="10">
        <f t="shared" si="41"/>
        <v>-0.36422110153609599</v>
      </c>
      <c r="I371">
        <f t="shared" si="37"/>
        <v>-2.9137688122887679</v>
      </c>
      <c r="K371">
        <f t="shared" si="38"/>
        <v>-2.6254398759995679E-2</v>
      </c>
      <c r="M371">
        <f t="shared" si="39"/>
        <v>-0.39754479983435725</v>
      </c>
      <c r="N371" s="13">
        <f t="shared" si="40"/>
        <v>1.1104688682735406E-3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6"/>
        <v>6.6569341137122713</v>
      </c>
      <c r="H372" s="10">
        <f t="shared" si="41"/>
        <v>-0.35957543301213135</v>
      </c>
      <c r="I372">
        <f t="shared" si="37"/>
        <v>-2.8766034640970508</v>
      </c>
      <c r="K372">
        <f t="shared" si="38"/>
        <v>-2.5834833785898438E-2</v>
      </c>
      <c r="M372">
        <f t="shared" si="39"/>
        <v>-0.39304857824877942</v>
      </c>
      <c r="N372" s="13">
        <f t="shared" si="40"/>
        <v>1.1204514520337355E-3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6"/>
        <v>6.6707867911613974</v>
      </c>
      <c r="H373" s="10">
        <f t="shared" si="41"/>
        <v>-0.35498502950597127</v>
      </c>
      <c r="I373">
        <f t="shared" si="37"/>
        <v>-2.8398802360477702</v>
      </c>
      <c r="K373">
        <f t="shared" si="38"/>
        <v>-2.542199269858986E-2</v>
      </c>
      <c r="M373">
        <f t="shared" si="39"/>
        <v>-0.38860338353771195</v>
      </c>
      <c r="N373" s="13">
        <f t="shared" si="40"/>
        <v>1.1301937278034549E-3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6"/>
        <v>6.6846394686105226</v>
      </c>
      <c r="H374" s="10">
        <f t="shared" si="41"/>
        <v>-0.35044929044542839</v>
      </c>
      <c r="I374">
        <f t="shared" si="37"/>
        <v>-2.8035943235634271</v>
      </c>
      <c r="K374">
        <f t="shared" si="38"/>
        <v>-2.5015767360986367E-2</v>
      </c>
      <c r="M374">
        <f t="shared" si="39"/>
        <v>-0.38420863567637642</v>
      </c>
      <c r="N374" s="13">
        <f t="shared" si="40"/>
        <v>1.1396933904223338E-3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6"/>
        <v>6.6984921460596496</v>
      </c>
      <c r="H375" s="10">
        <f t="shared" si="41"/>
        <v>-0.34596762109371265</v>
      </c>
      <c r="I375">
        <f t="shared" si="37"/>
        <v>-2.7677409687497012</v>
      </c>
      <c r="K375">
        <f t="shared" si="38"/>
        <v>-2.461605138273865E-2</v>
      </c>
      <c r="M375">
        <f t="shared" si="39"/>
        <v>-0.37986376119665638</v>
      </c>
      <c r="N375" s="13">
        <f t="shared" si="40"/>
        <v>1.14894831387839E-3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6"/>
        <v>6.7123448235087757</v>
      </c>
      <c r="H376" s="10">
        <f t="shared" si="41"/>
        <v>-0.34153943249802438</v>
      </c>
      <c r="I376">
        <f t="shared" si="37"/>
        <v>-2.732315459984195</v>
      </c>
      <c r="K376">
        <f t="shared" si="38"/>
        <v>-2.4222740091866268E-2</v>
      </c>
      <c r="M376">
        <f t="shared" si="39"/>
        <v>-0.37556819311511874</v>
      </c>
      <c r="N376" s="13">
        <f t="shared" si="40"/>
        <v>1.1579565491355126E-3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6"/>
        <v>6.7261975009579027</v>
      </c>
      <c r="H377" s="10">
        <f t="shared" si="41"/>
        <v>-0.33716414143864787</v>
      </c>
      <c r="I377">
        <f t="shared" si="37"/>
        <v>-2.6973131315091829</v>
      </c>
      <c r="K377">
        <f t="shared" si="38"/>
        <v>-2.3835730506855689E-2</v>
      </c>
      <c r="M377">
        <f t="shared" si="39"/>
        <v>-0.37132137086173511</v>
      </c>
      <c r="N377" s="13">
        <f t="shared" si="40"/>
        <v>1.1667163218614168E-3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6"/>
        <v>6.7400501784070288</v>
      </c>
      <c r="H378" s="10">
        <f t="shared" si="41"/>
        <v>-0.33284117037853395</v>
      </c>
      <c r="I378">
        <f t="shared" si="37"/>
        <v>-2.6627293630282716</v>
      </c>
      <c r="K378">
        <f t="shared" si="38"/>
        <v>-2.3454921309214141E-2</v>
      </c>
      <c r="M378">
        <f t="shared" si="39"/>
        <v>-0.36712274020930846</v>
      </c>
      <c r="N378" s="13">
        <f t="shared" si="40"/>
        <v>1.1752260300622694E-3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6"/>
        <v>6.753902855856154</v>
      </c>
      <c r="H379" s="10">
        <f t="shared" si="41"/>
        <v>-0.32856994741336853</v>
      </c>
      <c r="I379">
        <f t="shared" si="37"/>
        <v>-2.6285595793069483</v>
      </c>
      <c r="K379">
        <f t="shared" si="38"/>
        <v>-2.3080212816472163E-2</v>
      </c>
      <c r="M379">
        <f t="shared" si="39"/>
        <v>-0.36297175320359759</v>
      </c>
      <c r="N379" s="13">
        <f t="shared" si="40"/>
        <v>1.1834842416286375E-3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6"/>
        <v>6.7677555333052819</v>
      </c>
      <c r="H380" s="10">
        <f t="shared" si="41"/>
        <v>-0.32434990622211546</v>
      </c>
      <c r="I380">
        <f t="shared" si="37"/>
        <v>-2.5947992497769237</v>
      </c>
      <c r="K380">
        <f t="shared" si="38"/>
        <v>-2.2711506955626796E-2</v>
      </c>
      <c r="M380">
        <f t="shared" si="39"/>
        <v>-0.35886786809413429</v>
      </c>
      <c r="N380" s="13">
        <f t="shared" si="40"/>
        <v>1.1914896917981459E-3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6"/>
        <v>6.7816082107544071</v>
      </c>
      <c r="H381" s="10">
        <f t="shared" si="41"/>
        <v>-0.32018048601803156</v>
      </c>
      <c r="I381">
        <f t="shared" si="37"/>
        <v>-2.5614438881442525</v>
      </c>
      <c r="K381">
        <f t="shared" si="38"/>
        <v>-2.234870723701908E-2</v>
      </c>
      <c r="M381">
        <f t="shared" si="39"/>
        <v>-0.35481054926573435</v>
      </c>
      <c r="N381" s="13">
        <f t="shared" si="40"/>
        <v>1.1992412805398955E-3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6"/>
        <v>6.7954608882035341</v>
      </c>
      <c r="H382" s="10">
        <f t="shared" si="41"/>
        <v>-0.31606113150014059</v>
      </c>
      <c r="I382">
        <f t="shared" si="37"/>
        <v>-2.5284890520011247</v>
      </c>
      <c r="K382">
        <f t="shared" si="38"/>
        <v>-2.1991718728637585E-2</v>
      </c>
      <c r="M382">
        <f t="shared" si="39"/>
        <v>-0.35079926717068866</v>
      </c>
      <c r="N382" s="13">
        <f t="shared" si="40"/>
        <v>1.2067380698654038E-3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6"/>
        <v>6.8093135656526602</v>
      </c>
      <c r="H383" s="10">
        <f t="shared" si="41"/>
        <v>-0.31199129280516591</v>
      </c>
      <c r="I383">
        <f t="shared" si="37"/>
        <v>-2.4959303424413273</v>
      </c>
      <c r="K383">
        <f t="shared" si="38"/>
        <v>-2.1640448030842183E-2</v>
      </c>
      <c r="M383">
        <f t="shared" si="39"/>
        <v>-0.346833498261642</v>
      </c>
      <c r="N383" s="13">
        <f t="shared" si="40"/>
        <v>1.2139792810712926E-3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6"/>
        <v>6.8231662431017854</v>
      </c>
      <c r="H384" s="10">
        <f t="shared" si="41"/>
        <v>-0.30797042545991138</v>
      </c>
      <c r="I384">
        <f t="shared" si="37"/>
        <v>-2.463763403679291</v>
      </c>
      <c r="K384">
        <f t="shared" si="38"/>
        <v>-2.1294803251500058E-2</v>
      </c>
      <c r="M384">
        <f t="shared" si="39"/>
        <v>-0.34291272492514524</v>
      </c>
      <c r="N384" s="13">
        <f t="shared" si="40"/>
        <v>1.2209642919180825E-3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6"/>
        <v>6.8370189205509133</v>
      </c>
      <c r="H385" s="10">
        <f t="shared" si="41"/>
        <v>-0.30399799033408259</v>
      </c>
      <c r="I385">
        <f t="shared" si="37"/>
        <v>-2.4319839226726607</v>
      </c>
      <c r="K385">
        <f t="shared" si="38"/>
        <v>-2.0954693981527831E-2</v>
      </c>
      <c r="M385">
        <f t="shared" si="39"/>
        <v>-0.3390364354158798</v>
      </c>
      <c r="N385" s="13">
        <f t="shared" si="40"/>
        <v>1.2276926337501191E-3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6"/>
        <v>6.8508715980000385</v>
      </c>
      <c r="H386" s="10">
        <f t="shared" si="41"/>
        <v>-0.30007345359354709</v>
      </c>
      <c r="I386">
        <f t="shared" si="37"/>
        <v>-2.4005876287483767</v>
      </c>
      <c r="K386">
        <f t="shared" si="38"/>
        <v>-2.0620031270833228E-2</v>
      </c>
      <c r="M386">
        <f t="shared" si="39"/>
        <v>-0.3352041237915564</v>
      </c>
      <c r="N386" s="13">
        <f t="shared" si="40"/>
        <v>1.2341639885612992E-3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6"/>
        <v>6.8647242754491664</v>
      </c>
      <c r="H387" s="10">
        <f t="shared" si="41"/>
        <v>-0.29619628665402015</v>
      </c>
      <c r="I387">
        <f t="shared" si="37"/>
        <v>-2.3695702932321612</v>
      </c>
      <c r="K387">
        <f t="shared" si="38"/>
        <v>-2.0290727604648798E-2</v>
      </c>
      <c r="M387">
        <f t="shared" si="39"/>
        <v>-0.33141528984846824</v>
      </c>
      <c r="N387" s="13">
        <f t="shared" si="40"/>
        <v>1.2403781860105452E-3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6"/>
        <v>6.8785769528982916</v>
      </c>
      <c r="H388" s="10">
        <f t="shared" si="41"/>
        <v>-0.29236596613517785</v>
      </c>
      <c r="I388">
        <f t="shared" si="37"/>
        <v>-2.3389277290814228</v>
      </c>
      <c r="K388">
        <f t="shared" si="38"/>
        <v>-1.9966696880252634E-2</v>
      </c>
      <c r="M388">
        <f t="shared" si="39"/>
        <v>-0.3276694390577129</v>
      </c>
      <c r="N388" s="13">
        <f t="shared" si="40"/>
        <v>1.2463352003921654E-3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6"/>
        <v>6.8924296303474186</v>
      </c>
      <c r="H389" s="10">
        <f t="shared" si="41"/>
        <v>-0.28858197381518275</v>
      </c>
      <c r="I389">
        <f t="shared" si="37"/>
        <v>-2.308655790521462</v>
      </c>
      <c r="K389">
        <f t="shared" si="38"/>
        <v>-1.9647854384068329E-2</v>
      </c>
      <c r="M389">
        <f t="shared" si="39"/>
        <v>-0.32396608250206127</v>
      </c>
      <c r="N389" s="13">
        <f t="shared" si="40"/>
        <v>1.2520351475648322E-3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6"/>
        <v>6.9062823077965447</v>
      </c>
      <c r="H390" s="10">
        <f t="shared" si="41"/>
        <v>-0.28484379658562498</v>
      </c>
      <c r="I390">
        <f t="shared" si="37"/>
        <v>-2.2787503726849998</v>
      </c>
      <c r="K390">
        <f t="shared" si="38"/>
        <v>-1.9334116769139119E-2</v>
      </c>
      <c r="M390">
        <f t="shared" si="39"/>
        <v>-0.32030473681348176</v>
      </c>
      <c r="N390" s="13">
        <f t="shared" si="40"/>
        <v>1.2574782818436316E-3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6"/>
        <v>6.9201349852456717</v>
      </c>
      <c r="H391" s="10">
        <f t="shared" si="41"/>
        <v>-0.28115092640686357</v>
      </c>
      <c r="I391">
        <f t="shared" si="37"/>
        <v>-2.2492074112549085</v>
      </c>
      <c r="K391">
        <f t="shared" si="38"/>
        <v>-1.9025402032969145E-2</v>
      </c>
      <c r="M391">
        <f t="shared" si="39"/>
        <v>-0.31668492411130583</v>
      </c>
      <c r="N391" s="13">
        <f t="shared" si="40"/>
        <v>1.2626649928593082E-3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6"/>
        <v>6.9339876626947978</v>
      </c>
      <c r="H392" s="10">
        <f t="shared" si="41"/>
        <v>-0.27750286026377174</v>
      </c>
      <c r="I392">
        <f t="shared" si="37"/>
        <v>-2.220022882110174</v>
      </c>
      <c r="K392">
        <f t="shared" si="38"/>
        <v>-1.8721629495726373E-2</v>
      </c>
      <c r="M392">
        <f t="shared" si="39"/>
        <v>-0.31310617194103635</v>
      </c>
      <c r="N392" s="13">
        <f t="shared" si="40"/>
        <v>1.2675958023884461E-3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6"/>
        <v>6.947840340143923</v>
      </c>
      <c r="H393" s="10">
        <f t="shared" si="41"/>
        <v>-0.27389910012187108</v>
      </c>
      <c r="I393">
        <f t="shared" si="37"/>
        <v>-2.1911928009749686</v>
      </c>
      <c r="K393">
        <f t="shared" si="38"/>
        <v>-1.8422719778801118E-2</v>
      </c>
      <c r="M393">
        <f t="shared" si="39"/>
        <v>-0.30956801321379057</v>
      </c>
      <c r="N393" s="13">
        <f t="shared" si="40"/>
        <v>1.2722713611589061E-3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6"/>
        <v>6.96169301759305</v>
      </c>
      <c r="H394" s="10">
        <f t="shared" si="41"/>
        <v>-0.27033915288385829</v>
      </c>
      <c r="I394">
        <f t="shared" si="37"/>
        <v>-2.1627132230708663</v>
      </c>
      <c r="K394">
        <f t="shared" si="38"/>
        <v>-1.8128594783713998E-2</v>
      </c>
      <c r="M394">
        <f t="shared" si="39"/>
        <v>-0.30606998614637237</v>
      </c>
      <c r="N394" s="13">
        <f t="shared" si="40"/>
        <v>1.2766924456335828E-3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6"/>
        <v>6.9755456950421761</v>
      </c>
      <c r="H395" s="10">
        <f t="shared" si="41"/>
        <v>-0.26682253034650938</v>
      </c>
      <c r="I395">
        <f t="shared" si="37"/>
        <v>-2.134580242772075</v>
      </c>
      <c r="K395">
        <f t="shared" si="38"/>
        <v>-1.7839177671368153E-2</v>
      </c>
      <c r="M395">
        <f t="shared" si="39"/>
        <v>-0.30261163420197318</v>
      </c>
      <c r="N395" s="13">
        <f t="shared" si="40"/>
        <v>1.2808599547771738E-3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6"/>
        <v>6.9893983724913031</v>
      </c>
      <c r="H396" s="10">
        <f t="shared" si="41"/>
        <v>-0.26334874915796624</v>
      </c>
      <c r="I396">
        <f t="shared" si="37"/>
        <v>-2.10678999326373</v>
      </c>
      <c r="K396">
        <f t="shared" si="38"/>
        <v>-1.7554392841639604E-2</v>
      </c>
      <c r="M396">
        <f t="shared" si="39"/>
        <v>-0.29919250603149139</v>
      </c>
      <c r="N396" s="13">
        <f t="shared" si="40"/>
        <v>1.284774906808381E-3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6"/>
        <v>7.0032510499404292</v>
      </c>
      <c r="H397" s="10">
        <f t="shared" si="41"/>
        <v>-0.25991733077538975</v>
      </c>
      <c r="I397">
        <f t="shared" si="37"/>
        <v>-2.079338646203118</v>
      </c>
      <c r="K397">
        <f t="shared" si="38"/>
        <v>-1.7274165913300322E-2</v>
      </c>
      <c r="M397">
        <f t="shared" si="39"/>
        <v>-0.29581215541546879</v>
      </c>
      <c r="N397" s="13">
        <f t="shared" si="40"/>
        <v>1.2884384359420251E-3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6"/>
        <v>7.0171037273895545</v>
      </c>
      <c r="H398" s="10">
        <f t="shared" si="41"/>
        <v>-0.25652780142298426</v>
      </c>
      <c r="I398">
        <f t="shared" si="37"/>
        <v>-2.0522224113838741</v>
      </c>
      <c r="K398">
        <f t="shared" si="38"/>
        <v>-1.6998423704268708E-2</v>
      </c>
      <c r="M398">
        <f t="shared" si="39"/>
        <v>-0.292470141206637</v>
      </c>
      <c r="N398" s="13">
        <f t="shared" si="40"/>
        <v>1.2918517891235468E-3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6"/>
        <v>7.0309564048386823</v>
      </c>
      <c r="H399" s="10">
        <f t="shared" si="41"/>
        <v>-0.25317969205038032</v>
      </c>
      <c r="I399">
        <f t="shared" si="37"/>
        <v>-2.0254375364030426</v>
      </c>
      <c r="K399">
        <f t="shared" si="38"/>
        <v>-1.6727094212181826E-2</v>
      </c>
      <c r="M399">
        <f t="shared" si="39"/>
        <v>-0.28916602727307039</v>
      </c>
      <c r="N399" s="13">
        <f t="shared" si="40"/>
        <v>1.2950163227598238E-3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6"/>
        <v>7.0448090822878076</v>
      </c>
      <c r="H400" s="10">
        <f t="shared" si="41"/>
        <v>-0.24987253829137634</v>
      </c>
      <c r="I400">
        <f t="shared" si="37"/>
        <v>-1.9989803063310108</v>
      </c>
      <c r="K400">
        <f t="shared" si="38"/>
        <v>-1.6460106595284567E-2</v>
      </c>
      <c r="M400">
        <f t="shared" si="39"/>
        <v>-0.28589938244194235</v>
      </c>
      <c r="N400" s="13">
        <f t="shared" si="40"/>
        <v>1.2979334994491722E-3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6"/>
        <v>7.0586617597369354</v>
      </c>
      <c r="H401" s="10">
        <f t="shared" si="41"/>
        <v>-0.24660588042303039</v>
      </c>
      <c r="I401">
        <f t="shared" si="37"/>
        <v>-1.9728470433842431</v>
      </c>
      <c r="K401">
        <f t="shared" si="38"/>
        <v>-1.619739115362975E-2</v>
      </c>
      <c r="M401">
        <f t="shared" si="39"/>
        <v>-0.28266978044387114</v>
      </c>
      <c r="N401" s="13">
        <f t="shared" si="40"/>
        <v>1.3006048847131978E-3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6"/>
        <v>7.0725144371860607</v>
      </c>
      <c r="H402" s="10">
        <f t="shared" si="41"/>
        <v>-0.24337926332510096</v>
      </c>
      <c r="I402">
        <f t="shared" si="37"/>
        <v>-1.9470341066008077</v>
      </c>
      <c r="K402">
        <f t="shared" si="38"/>
        <v>-1.5938879310585147E-2</v>
      </c>
      <c r="M402">
        <f t="shared" si="39"/>
        <v>-0.27947679985786561</v>
      </c>
      <c r="N402" s="13">
        <f t="shared" si="40"/>
        <v>1.3030321437342786E-3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6"/>
        <v>7.0863671146351876</v>
      </c>
      <c r="H403" s="10">
        <f t="shared" si="41"/>
        <v>-0.24019223643982859</v>
      </c>
      <c r="I403">
        <f t="shared" si="37"/>
        <v>-1.9215378915186287</v>
      </c>
      <c r="K403">
        <f t="shared" si="38"/>
        <v>-1.5684503594641224E-2</v>
      </c>
      <c r="M403">
        <f t="shared" si="39"/>
        <v>-0.27632002405684808</v>
      </c>
      <c r="N403" s="13">
        <f t="shared" si="40"/>
        <v>1.3052170381004666E-3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3">$E$11*(D404/$E$12+1)</f>
        <v>7.1002197920843138</v>
      </c>
      <c r="H404" s="10">
        <f t="shared" si="41"/>
        <v>-0.23704435373205698</v>
      </c>
      <c r="I404">
        <f t="shared" ref="I404:I467" si="44">H404*$E$6</f>
        <v>-1.8963548298564559</v>
      </c>
      <c r="K404">
        <f t="shared" ref="K404:K467" si="45">$L$9*$L$4*EXP(-$L$6*(G404/$L$10-1))+6*$L$4*EXP(-$L$6*(2/SQRT(3)*G404/$L$10-1))-SQRT($L$9*$L$5^2*EXP(-2*$L$7*(G404/$L$10-1))+6*$L$5^2*EXP(-2*$L$7*(2/SQRT(3)*G404/$L$10-1)))</f>
        <v>-1.5434197621515685E-2</v>
      </c>
      <c r="M404">
        <f t="shared" ref="M404:M467" si="46">$L$9*$O$6*EXP(-$O$4*(G404/$L$10-1))+6*$O$6*EXP(-$O$4*(2/SQRT(3)*G404/$L$10-1))-SQRT($L$9*$O$7^2*EXP(-2*$O$5*(G404/$L$10-1))+6*$O$7^2*EXP(-2*$O$5*(2/SQRT(3)*G404/$L$10-1)))</f>
        <v>-0.27319904115376537</v>
      </c>
      <c r="N404" s="13">
        <f t="shared" ref="N404:N467" si="47">(M404-H404)^2*O404</f>
        <v>1.3071614225614381E-3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3"/>
        <v>7.1140724695334407</v>
      </c>
      <c r="H405" s="10">
        <f t="shared" ref="H405:H469" si="48">-(-$B$4)*(1+D405+$E$5*D405^3)*EXP(-D405)</f>
        <v>-0.2339351736496865</v>
      </c>
      <c r="I405">
        <f t="shared" si="44"/>
        <v>-1.871481389197492</v>
      </c>
      <c r="K405">
        <f t="shared" si="45"/>
        <v>-1.5187896076549232E-2</v>
      </c>
      <c r="M405">
        <f t="shared" si="46"/>
        <v>-0.27011344394827025</v>
      </c>
      <c r="N405" s="13">
        <f t="shared" si="47"/>
        <v>1.3088672417973875E-3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3"/>
        <v>7.1279251469825669</v>
      </c>
      <c r="H406" s="10">
        <f t="shared" si="48"/>
        <v>-0.23086425908445812</v>
      </c>
      <c r="I406">
        <f t="shared" si="44"/>
        <v>-1.846914072675665</v>
      </c>
      <c r="K406">
        <f t="shared" si="45"/>
        <v>-1.494553469738823E-2</v>
      </c>
      <c r="M406">
        <f t="shared" si="46"/>
        <v>-0.26706282987397834</v>
      </c>
      <c r="N406" s="13">
        <f t="shared" si="47"/>
        <v>1.310336527203906E-3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3"/>
        <v>7.1417778244316921</v>
      </c>
      <c r="H407" s="10">
        <f t="shared" si="48"/>
        <v>-0.22783117733306094</v>
      </c>
      <c r="I407">
        <f t="shared" si="44"/>
        <v>-1.8226494186644875</v>
      </c>
      <c r="K407">
        <f t="shared" si="45"/>
        <v>-1.4707050256949194E-2</v>
      </c>
      <c r="M407">
        <f t="shared" si="46"/>
        <v>-0.26404680094628741</v>
      </c>
      <c r="N407" s="13">
        <f t="shared" si="47"/>
        <v>1.3115713936948869E-3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3"/>
        <v>7.1556305018808191</v>
      </c>
      <c r="H408" s="10">
        <f t="shared" si="48"/>
        <v>-0.22483550005856229</v>
      </c>
      <c r="I408">
        <f t="shared" si="44"/>
        <v>-1.7986840004684983</v>
      </c>
      <c r="K408">
        <f t="shared" si="45"/>
        <v>-1.4472380546660762E-2</v>
      </c>
      <c r="M408">
        <f t="shared" si="46"/>
        <v>-0.26106496371075849</v>
      </c>
      <c r="N408" s="13">
        <f t="shared" si="47"/>
        <v>1.3125740365258058E-3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3"/>
        <v>7.1694831793299452</v>
      </c>
      <c r="H409" s="10">
        <f t="shared" si="48"/>
        <v>-0.22187680325215367</v>
      </c>
      <c r="I409">
        <f t="shared" si="44"/>
        <v>-1.7750144260172294</v>
      </c>
      <c r="K409">
        <f t="shared" si="45"/>
        <v>-1.4241464359978556E-2</v>
      </c>
      <c r="M409">
        <f t="shared" si="46"/>
        <v>-0.25811692919205492</v>
      </c>
      <c r="N409" s="13">
        <f t="shared" si="47"/>
        <v>1.3133467281399036E-3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3"/>
        <v>7.1833358567790713</v>
      </c>
      <c r="H410" s="10">
        <f t="shared" si="48"/>
        <v>-0.21895466719520945</v>
      </c>
      <c r="I410">
        <f t="shared" si="44"/>
        <v>-1.7516373375616756</v>
      </c>
      <c r="K410">
        <f t="shared" si="45"/>
        <v>-1.401424147616836E-2</v>
      </c>
      <c r="M410">
        <f t="shared" si="46"/>
        <v>-0.25520231284342954</v>
      </c>
      <c r="N410" s="13">
        <f t="shared" si="47"/>
        <v>1.3138918150389285E-3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3"/>
        <v>7.1971885342281983</v>
      </c>
      <c r="H411" s="10">
        <f t="shared" si="48"/>
        <v>-0.2160686764216557</v>
      </c>
      <c r="I411">
        <f t="shared" si="44"/>
        <v>-1.7285494113732456</v>
      </c>
      <c r="K411">
        <f t="shared" si="45"/>
        <v>-1.3790652644353115E-2</v>
      </c>
      <c r="M411">
        <f t="shared" si="46"/>
        <v>-0.25232073449675774</v>
      </c>
      <c r="N411" s="13">
        <f t="shared" si="47"/>
        <v>1.314211714680571E-3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3"/>
        <v>7.2110412116773235</v>
      </c>
      <c r="H412" s="10">
        <f t="shared" si="48"/>
        <v>-0.21321841968064251</v>
      </c>
      <c r="I412">
        <f t="shared" si="44"/>
        <v>-1.7057473574451401</v>
      </c>
      <c r="K412">
        <f t="shared" si="45"/>
        <v>-1.3570639567819943E-2</v>
      </c>
      <c r="M412">
        <f t="shared" si="46"/>
        <v>-0.24947181831311502</v>
      </c>
      <c r="N412" s="13">
        <f t="shared" si="47"/>
        <v>1.3143089124049597E-3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3"/>
        <v>7.2248938891264505</v>
      </c>
      <c r="H413" s="10">
        <f t="shared" si="48"/>
        <v>-0.21040348989952007</v>
      </c>
      <c r="I413">
        <f t="shared" si="44"/>
        <v>-1.6832279191961605</v>
      </c>
      <c r="K413">
        <f t="shared" si="45"/>
        <v>-1.3354144888581996E-2</v>
      </c>
      <c r="M413">
        <f t="shared" si="46"/>
        <v>-0.2466551927338847</v>
      </c>
      <c r="N413" s="13">
        <f t="shared" si="47"/>
        <v>1.3141859583910805E-3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3"/>
        <v>7.2387465665755766</v>
      </c>
      <c r="H414" s="10">
        <f t="shared" si="48"/>
        <v>-0.20762348414711043</v>
      </c>
      <c r="I414">
        <f t="shared" si="44"/>
        <v>-1.6609878731768835</v>
      </c>
      <c r="K414">
        <f t="shared" si="45"/>
        <v>-1.3141112172192122E-2</v>
      </c>
      <c r="M414">
        <f t="shared" si="46"/>
        <v>-0.24387049043240197</v>
      </c>
      <c r="N414" s="13">
        <f t="shared" si="47"/>
        <v>1.3138454646459644E-3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3"/>
        <v>7.2525992440247027</v>
      </c>
      <c r="H415" s="10">
        <f t="shared" si="48"/>
        <v>-0.20487800359727587</v>
      </c>
      <c r="I415">
        <f t="shared" si="44"/>
        <v>-1.639024028778207</v>
      </c>
      <c r="K415">
        <f t="shared" si="45"/>
        <v>-1.2931485892803135E-2</v>
      </c>
      <c r="M415">
        <f t="shared" si="46"/>
        <v>-0.24111734826612041</v>
      </c>
      <c r="N415" s="13">
        <f t="shared" si="47"/>
        <v>1.3132901020273112E-3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3"/>
        <v>7.2664519214738297</v>
      </c>
      <c r="H416" s="10">
        <f t="shared" si="48"/>
        <v>-0.20216665349277591</v>
      </c>
      <c r="I416">
        <f t="shared" si="44"/>
        <v>-1.6173332279422072</v>
      </c>
      <c r="K416">
        <f t="shared" si="45"/>
        <v>-1.2725211418471306E-2</v>
      </c>
      <c r="M416">
        <f t="shared" si="46"/>
        <v>-0.23839540722930042</v>
      </c>
      <c r="N416" s="13">
        <f t="shared" si="47"/>
        <v>1.3125225973017387E-3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3"/>
        <v>7.2803045989229558</v>
      </c>
      <c r="H417" s="10">
        <f t="shared" si="48"/>
        <v>-0.19948904310941429</v>
      </c>
      <c r="I417">
        <f t="shared" si="44"/>
        <v>-1.5959123448753143</v>
      </c>
      <c r="K417">
        <f t="shared" si="45"/>
        <v>-1.2522234996699072E-2</v>
      </c>
      <c r="M417">
        <f t="shared" si="46"/>
        <v>-0.23570431240621598</v>
      </c>
      <c r="N417" s="13">
        <f t="shared" si="47"/>
        <v>1.3115457302398672E-3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3"/>
        <v>7.2941572763720828</v>
      </c>
      <c r="H418" s="10">
        <f t="shared" si="48"/>
        <v>-0.19684478572046846</v>
      </c>
      <c r="I418">
        <f t="shared" si="44"/>
        <v>-1.5747582857637477</v>
      </c>
      <c r="K418">
        <f t="shared" si="45"/>
        <v>-1.2322503740212491E-2</v>
      </c>
      <c r="M418">
        <f t="shared" si="46"/>
        <v>-0.2330437129248672</v>
      </c>
      <c r="N418" s="13">
        <f t="shared" si="47"/>
        <v>1.3103623307493591E-3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3"/>
        <v>7.308009953821208</v>
      </c>
      <c r="H419" s="10">
        <f t="shared" si="48"/>
        <v>-0.19423349856140099</v>
      </c>
      <c r="I419">
        <f t="shared" si="44"/>
        <v>-1.5538679884912079</v>
      </c>
      <c r="K419">
        <f t="shared" si="45"/>
        <v>-1.2125965612970475E-2</v>
      </c>
      <c r="M419">
        <f t="shared" si="46"/>
        <v>-0.23041326191120703</v>
      </c>
      <c r="N419" s="13">
        <f t="shared" si="47"/>
        <v>1.308975276047969E-3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3"/>
        <v>7.3218626312703359</v>
      </c>
      <c r="H420" s="10">
        <f t="shared" si="48"/>
        <v>-0.19165480279484851</v>
      </c>
      <c r="I420">
        <f t="shared" si="44"/>
        <v>-1.533238422358788</v>
      </c>
      <c r="K420">
        <f t="shared" si="45"/>
        <v>-1.1932569416401057E-2</v>
      </c>
      <c r="M420">
        <f t="shared" si="46"/>
        <v>-0.227812616443861</v>
      </c>
      <c r="N420" s="13">
        <f t="shared" si="47"/>
        <v>1.3073874878767142E-3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3"/>
        <v>7.3357153087194611</v>
      </c>
      <c r="H421" s="10">
        <f t="shared" si="48"/>
        <v>-0.18910832347588633</v>
      </c>
      <c r="I421">
        <f t="shared" si="44"/>
        <v>-1.5128665878070906</v>
      </c>
      <c r="K421">
        <f t="shared" si="45"/>
        <v>-1.1742264775861872E-2</v>
      </c>
      <c r="M421">
        <f t="shared" si="46"/>
        <v>-0.22524143750935113</v>
      </c>
      <c r="N421" s="13">
        <f t="shared" si="47"/>
        <v>1.3056019297553714E-3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3"/>
        <v>7.3495679861685881</v>
      </c>
      <c r="H422" s="10">
        <f t="shared" si="48"/>
        <v>-0.18659368951756355</v>
      </c>
      <c r="I422">
        <f t="shared" si="44"/>
        <v>-1.4927495161405084</v>
      </c>
      <c r="K422">
        <f t="shared" si="45"/>
        <v>-1.155500212732037E-2</v>
      </c>
      <c r="M422">
        <f t="shared" si="46"/>
        <v>-0.2226993899578055</v>
      </c>
      <c r="N422" s="13">
        <f t="shared" si="47"/>
        <v>1.3036216042804874E-3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3"/>
        <v>7.3634206636177142</v>
      </c>
      <c r="H423" s="10">
        <f t="shared" si="48"/>
        <v>-0.18411053365670851</v>
      </c>
      <c r="I423">
        <f t="shared" si="44"/>
        <v>-1.4728842692536681</v>
      </c>
      <c r="K423">
        <f t="shared" si="45"/>
        <v>-1.1370732704250895E-2</v>
      </c>
      <c r="M423">
        <f t="shared" si="46"/>
        <v>-0.22018614245915988</v>
      </c>
      <c r="N423" s="13">
        <f t="shared" si="47"/>
        <v>1.3014495504675063E-3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3"/>
        <v>7.3772733410668403</v>
      </c>
      <c r="H424" s="10">
        <f t="shared" si="48"/>
        <v>-0.18165849241999929</v>
      </c>
      <c r="I424">
        <f t="shared" si="44"/>
        <v>-1.4532679393599943</v>
      </c>
      <c r="K424">
        <f t="shared" si="45"/>
        <v>-1.1189408524744478E-2</v>
      </c>
      <c r="M424">
        <f t="shared" si="46"/>
        <v>-0.21770136745983848</v>
      </c>
      <c r="N424" s="13">
        <f t="shared" si="47"/>
        <v>1.299088841137463E-3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3"/>
        <v>7.3911260185159664</v>
      </c>
      <c r="H425" s="10">
        <f t="shared" si="48"/>
        <v>-0.17923720609029836</v>
      </c>
      <c r="I425">
        <f t="shared" si="44"/>
        <v>-1.4338976487223869</v>
      </c>
      <c r="K425">
        <f t="shared" si="45"/>
        <v>-1.1010982378828211E-2</v>
      </c>
      <c r="M425">
        <f t="shared" si="46"/>
        <v>-0.21524474113991232</v>
      </c>
      <c r="N425" s="13">
        <f t="shared" si="47"/>
        <v>1.2965425803491777E-3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3"/>
        <v>7.4049786959650925</v>
      </c>
      <c r="H426" s="10">
        <f t="shared" si="48"/>
        <v>-0.17684631867324654</v>
      </c>
      <c r="I426">
        <f t="shared" si="44"/>
        <v>-1.4147705493859724</v>
      </c>
      <c r="K426">
        <f t="shared" si="45"/>
        <v>-1.0835407815990751E-2</v>
      </c>
      <c r="M426">
        <f t="shared" si="46"/>
        <v>-0.21281594337073304</v>
      </c>
      <c r="N426" s="13">
        <f t="shared" si="47"/>
        <v>1.2938139008780302E-3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3"/>
        <v>7.4188313734142195</v>
      </c>
      <c r="H427" s="10">
        <f t="shared" si="48"/>
        <v>-0.17448547786411653</v>
      </c>
      <c r="I427">
        <f t="shared" si="44"/>
        <v>-1.3958838229129322</v>
      </c>
      <c r="K427">
        <f t="shared" si="45"/>
        <v>-1.0662639132910441E-2</v>
      </c>
      <c r="M427">
        <f t="shared" si="46"/>
        <v>-0.21041465767303197</v>
      </c>
      <c r="N427" s="13">
        <f t="shared" si="47"/>
        <v>1.290905961741377E-3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3"/>
        <v>7.4326840508633456</v>
      </c>
      <c r="H428" s="10">
        <f t="shared" si="48"/>
        <v>-0.17215433501491981</v>
      </c>
      <c r="I428">
        <f t="shared" si="44"/>
        <v>-1.3772346801193585</v>
      </c>
      <c r="K428">
        <f t="shared" si="45"/>
        <v>-1.0492631361382785E-2</v>
      </c>
      <c r="M428">
        <f t="shared" si="46"/>
        <v>-0.20804057117548375</v>
      </c>
      <c r="N428" s="13">
        <f t="shared" si="47"/>
        <v>1.2878219457717669E-3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3"/>
        <v>7.4465367283124726</v>
      </c>
      <c r="H429" s="10">
        <f t="shared" si="48"/>
        <v>-0.16985254510176806</v>
      </c>
      <c r="I429">
        <f t="shared" si="44"/>
        <v>-1.3588203608141445</v>
      </c>
      <c r="K429">
        <f t="shared" si="45"/>
        <v>-1.0325340256444111E-2</v>
      </c>
      <c r="M429">
        <f t="shared" si="46"/>
        <v>-0.2056933745737293</v>
      </c>
      <c r="N429" s="13">
        <f t="shared" si="47"/>
        <v>1.2845650572382054E-3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3"/>
        <v>7.4603894057615987</v>
      </c>
      <c r="H430" s="10">
        <f t="shared" si="48"/>
        <v>-0.16757976669248312</v>
      </c>
      <c r="I430">
        <f t="shared" si="44"/>
        <v>-1.3406381335398649</v>
      </c>
      <c r="K430">
        <f t="shared" si="45"/>
        <v>-1.0160722284688131E-2</v>
      </c>
      <c r="M430">
        <f t="shared" si="46"/>
        <v>-0.20337276208985217</v>
      </c>
      <c r="N430" s="13">
        <f t="shared" si="47"/>
        <v>1.2811385195160819E-3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3"/>
        <v>7.4742420832107248</v>
      </c>
      <c r="H431" s="10">
        <f t="shared" si="48"/>
        <v>-0.16533566191445639</v>
      </c>
      <c r="I431">
        <f t="shared" si="44"/>
        <v>-1.3226852953156512</v>
      </c>
      <c r="K431">
        <f t="shared" si="45"/>
        <v>-9.9987346127721997E-3</v>
      </c>
      <c r="M431">
        <f t="shared" si="46"/>
        <v>-0.20107843143230517</v>
      </c>
      <c r="N431" s="13">
        <f t="shared" si="47"/>
        <v>1.2775455728060593E-3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3"/>
        <v>7.4880947606598509</v>
      </c>
      <c r="H432" s="10">
        <f t="shared" si="48"/>
        <v>-0.1631198964227521</v>
      </c>
      <c r="I432">
        <f t="shared" si="44"/>
        <v>-1.3049591713820168</v>
      </c>
      <c r="K432">
        <f t="shared" si="45"/>
        <v>-9.8393350961102719E-3</v>
      </c>
      <c r="M432">
        <f t="shared" si="46"/>
        <v>-0.19881008375628123</v>
      </c>
      <c r="N432" s="13">
        <f t="shared" si="47"/>
        <v>1.2737894719024034E-3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3"/>
        <v>7.501947438108977</v>
      </c>
      <c r="H433" s="10">
        <f t="shared" si="48"/>
        <v>-0.16093213936845455</v>
      </c>
      <c r="I433">
        <f t="shared" si="44"/>
        <v>-1.2874571149476364</v>
      </c>
      <c r="K433">
        <f t="shared" si="45"/>
        <v>-9.6824822677494919E-3</v>
      </c>
      <c r="M433">
        <f t="shared" si="46"/>
        <v>-0.19656742362452601</v>
      </c>
      <c r="N433" s="13">
        <f t="shared" si="47"/>
        <v>1.2698734840110143E-3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3"/>
        <v>7.515800115558104</v>
      </c>
      <c r="H434" s="10">
        <f t="shared" si="48"/>
        <v>-0.15877206336725641</v>
      </c>
      <c r="I434">
        <f t="shared" si="44"/>
        <v>-1.2701765069380513</v>
      </c>
      <c r="K434">
        <f t="shared" si="45"/>
        <v>-9.5281353274273561E-3</v>
      </c>
      <c r="M434">
        <f t="shared" si="46"/>
        <v>-0.19435015896858601</v>
      </c>
      <c r="N434" s="13">
        <f t="shared" si="47"/>
        <v>1.2658008866173486E-3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3"/>
        <v>7.5296527930072301</v>
      </c>
      <c r="H435" s="10">
        <f t="shared" si="48"/>
        <v>-0.15663934446828451</v>
      </c>
      <c r="I435">
        <f t="shared" si="44"/>
        <v>-1.2531147557462761</v>
      </c>
      <c r="K435">
        <f t="shared" si="45"/>
        <v>-9.376254130806479E-3</v>
      </c>
      <c r="M435">
        <f t="shared" si="46"/>
        <v>-0.19215800105048797</v>
      </c>
      <c r="N435" s="13">
        <f t="shared" si="47"/>
        <v>1.2615749654045054E-3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3"/>
        <v>7.5435054704563562</v>
      </c>
      <c r="H436" s="10">
        <f t="shared" si="48"/>
        <v>-0.15453366212316338</v>
      </c>
      <c r="I436">
        <f t="shared" si="44"/>
        <v>-1.2362692969853071</v>
      </c>
      <c r="K436">
        <f t="shared" si="45"/>
        <v>-9.2267991788842225E-3</v>
      </c>
      <c r="M436">
        <f t="shared" si="46"/>
        <v>-0.1899906644248463</v>
      </c>
      <c r="N436" s="13">
        <f t="shared" si="47"/>
        <v>1.2571990122215476E-3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3"/>
        <v>7.5573581479054823</v>
      </c>
      <c r="H437" s="10">
        <f t="shared" si="48"/>
        <v>-0.15245469915531179</v>
      </c>
      <c r="I437">
        <f t="shared" si="44"/>
        <v>-1.2196375932424943</v>
      </c>
      <c r="K437">
        <f t="shared" si="45"/>
        <v>-9.0797316075740767E-3</v>
      </c>
      <c r="M437">
        <f t="shared" si="46"/>
        <v>-0.18784786690139194</v>
      </c>
      <c r="N437" s="13">
        <f t="shared" si="47"/>
        <v>1.2526763231021679E-3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3"/>
        <v>7.5712108253546093</v>
      </c>
      <c r="H438" s="10">
        <f t="shared" si="48"/>
        <v>-0.15040214172947283</v>
      </c>
      <c r="I438">
        <f t="shared" si="44"/>
        <v>-1.2032171338357827</v>
      </c>
      <c r="K438">
        <f t="shared" si="45"/>
        <v>-8.9350131774562705E-3</v>
      </c>
      <c r="M438">
        <f t="shared" si="46"/>
        <v>-0.18572932950792148</v>
      </c>
      <c r="N438" s="13">
        <f t="shared" si="47"/>
        <v>1.2480101963337716E-3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3"/>
        <v>7.5850635028037354</v>
      </c>
      <c r="H439" s="10">
        <f t="shared" si="48"/>
        <v>-0.14837567932147297</v>
      </c>
      <c r="I439">
        <f t="shared" si="44"/>
        <v>-1.1870054345717838</v>
      </c>
      <c r="K439">
        <f t="shared" si="45"/>
        <v>-8.7926062636946196E-3</v>
      </c>
      <c r="M439">
        <f t="shared" si="46"/>
        <v>-0.18363477645365955</v>
      </c>
      <c r="N439" s="13">
        <f t="shared" si="47"/>
        <v>1.2432039305769681E-3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3"/>
        <v>7.5989161802528615</v>
      </c>
      <c r="H440" s="10">
        <f t="shared" si="48"/>
        <v>-0.14637500468821041</v>
      </c>
      <c r="I440">
        <f t="shared" si="44"/>
        <v>-1.1710000375056833</v>
      </c>
      <c r="K440">
        <f t="shared" si="45"/>
        <v>-8.6524738461170106E-3</v>
      </c>
      <c r="M440">
        <f t="shared" si="46"/>
        <v>-0.18156393509302962</v>
      </c>
      <c r="N440" s="13">
        <f t="shared" si="47"/>
        <v>1.23826082303521E-3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3"/>
        <v>7.6127688577019885</v>
      </c>
      <c r="H441" s="10">
        <f t="shared" si="48"/>
        <v>-0.14439981383786857</v>
      </c>
      <c r="I441">
        <f t="shared" si="44"/>
        <v>-1.1551985107029485</v>
      </c>
      <c r="K441">
        <f t="shared" si="45"/>
        <v>-8.5145794994568071E-3</v>
      </c>
      <c r="M441">
        <f t="shared" si="46"/>
        <v>-0.17951653588983318</v>
      </c>
      <c r="N441" s="13">
        <f t="shared" si="47"/>
        <v>1.233184167674938E-3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3"/>
        <v>7.6266215351511137</v>
      </c>
      <c r="H442" s="10">
        <f t="shared" si="48"/>
        <v>-0.14244980600035539</v>
      </c>
      <c r="I442">
        <f t="shared" si="44"/>
        <v>-1.1395984480028432</v>
      </c>
      <c r="K442">
        <f t="shared" si="45"/>
        <v>-8.3788873837525989E-3</v>
      </c>
      <c r="M442">
        <f t="shared" si="46"/>
        <v>-0.17749231238182803</v>
      </c>
      <c r="N442" s="13">
        <f t="shared" si="47"/>
        <v>1.2279772534955502E-3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3"/>
        <v>7.6404742126002416</v>
      </c>
      <c r="H443" s="10">
        <f t="shared" si="48"/>
        <v>-0.14052468359796347</v>
      </c>
      <c r="I443">
        <f t="shared" si="44"/>
        <v>-1.1241974687837077</v>
      </c>
      <c r="K443">
        <f t="shared" si="45"/>
        <v>-8.2453622349036009E-3</v>
      </c>
      <c r="M443">
        <f t="shared" si="46"/>
        <v>-0.17549100114570376</v>
      </c>
      <c r="N443" s="13">
        <f t="shared" si="47"/>
        <v>1.2226433628494109E-3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3"/>
        <v>7.6543268900493668</v>
      </c>
      <c r="H444" s="10">
        <f t="shared" si="48"/>
        <v>-0.13862415221625271</v>
      </c>
      <c r="I444">
        <f t="shared" si="44"/>
        <v>-1.1089932177300217</v>
      </c>
      <c r="K444">
        <f t="shared" si="45"/>
        <v>-8.1139693553784111E-3</v>
      </c>
      <c r="M444">
        <f t="shared" si="46"/>
        <v>-0.1735123417624525</v>
      </c>
      <c r="N444" s="13">
        <f t="shared" si="47"/>
        <v>1.2171857698115645E-3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3"/>
        <v>7.6681795674984938</v>
      </c>
      <c r="H445" s="10">
        <f t="shared" si="48"/>
        <v>-0.13674792057515001</v>
      </c>
      <c r="I445">
        <f t="shared" si="44"/>
        <v>-1.0939833646012</v>
      </c>
      <c r="K445">
        <f t="shared" si="45"/>
        <v>-7.9846746050741858E-3</v>
      </c>
      <c r="M445">
        <f t="shared" si="46"/>
        <v>-0.17155607678312448</v>
      </c>
      <c r="N445" s="13">
        <f t="shared" si="47"/>
        <v>1.2116077385987522E-3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3"/>
        <v>7.6820322449476199</v>
      </c>
      <c r="H446" s="10">
        <f t="shared" si="48"/>
        <v>-0.13489570050026817</v>
      </c>
      <c r="I446">
        <f t="shared" si="44"/>
        <v>-1.0791656040021453</v>
      </c>
      <c r="K446">
        <f t="shared" si="45"/>
        <v>-7.8574443923242841E-3</v>
      </c>
      <c r="M446">
        <f t="shared" si="46"/>
        <v>-0.16962195169497193</v>
      </c>
      <c r="N446" s="13">
        <f t="shared" si="47"/>
        <v>1.2059125220376648E-3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3"/>
        <v>7.695884922396746</v>
      </c>
      <c r="H447" s="10">
        <f t="shared" si="48"/>
        <v>-0.13306720689443807</v>
      </c>
      <c r="I447">
        <f t="shared" si="44"/>
        <v>-1.0645376551555046</v>
      </c>
      <c r="K447">
        <f t="shared" si="45"/>
        <v>-7.7322456650516123E-3</v>
      </c>
      <c r="M447">
        <f t="shared" si="46"/>
        <v>-0.16770971488797201</v>
      </c>
      <c r="N447" s="13">
        <f t="shared" si="47"/>
        <v>1.2001033600820628E-3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3"/>
        <v>7.709737599845873</v>
      </c>
      <c r="H448" s="10">
        <f t="shared" si="48"/>
        <v>-0.13126215770945704</v>
      </c>
      <c r="I448">
        <f t="shared" si="44"/>
        <v>-1.0500972616756563</v>
      </c>
      <c r="K448">
        <f t="shared" si="45"/>
        <v>-7.6090459020653712E-3</v>
      </c>
      <c r="M448">
        <f t="shared" si="46"/>
        <v>-0.16581911762172621</v>
      </c>
      <c r="N448" s="13">
        <f t="shared" si="47"/>
        <v>1.1941834783781788E-3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3"/>
        <v>7.7235902772949991</v>
      </c>
      <c r="H449" s="10">
        <f t="shared" si="48"/>
        <v>-0.12948027391804695</v>
      </c>
      <c r="I449">
        <f t="shared" si="44"/>
        <v>-1.0358421913443756</v>
      </c>
      <c r="K449">
        <f t="shared" si="45"/>
        <v>-7.487813104498941E-3</v>
      </c>
      <c r="M449">
        <f t="shared" si="46"/>
        <v>-0.16394991399273287</v>
      </c>
      <c r="N449" s="13">
        <f t="shared" si="47"/>
        <v>1.1881560868783935E-3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3"/>
        <v>7.7374429547441252</v>
      </c>
      <c r="H450" s="10">
        <f t="shared" si="48"/>
        <v>-0.12772127948602524</v>
      </c>
      <c r="I450">
        <f t="shared" si="44"/>
        <v>-1.0217702358882019</v>
      </c>
      <c r="K450">
        <f t="shared" si="45"/>
        <v>-7.3685157873865743E-3</v>
      </c>
      <c r="M450">
        <f t="shared" si="46"/>
        <v>-0.16210186090202788</v>
      </c>
      <c r="N450" s="13">
        <f t="shared" si="47"/>
        <v>1.1820243785023862E-3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3"/>
        <v>7.7512956321932514</v>
      </c>
      <c r="H451" s="10">
        <f t="shared" si="48"/>
        <v>-0.12598490134468288</v>
      </c>
      <c r="I451">
        <f t="shared" si="44"/>
        <v>-1.007879210757463</v>
      </c>
      <c r="K451">
        <f t="shared" si="45"/>
        <v>-7.2511229713765092E-3</v>
      </c>
      <c r="M451">
        <f t="shared" si="46"/>
        <v>-0.1602747180231901</v>
      </c>
      <c r="N451" s="13">
        <f t="shared" si="47"/>
        <v>1.1757915278456323E-3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3"/>
        <v>7.7651483096423783</v>
      </c>
      <c r="H452" s="10">
        <f t="shared" si="48"/>
        <v>-0.12427086936337156</v>
      </c>
      <c r="I452">
        <f t="shared" si="44"/>
        <v>-0.99416695490697249</v>
      </c>
      <c r="K452">
        <f t="shared" si="45"/>
        <v>-7.1356041745785003E-3</v>
      </c>
      <c r="M452">
        <f t="shared" si="46"/>
        <v>-0.15846824777070845</v>
      </c>
      <c r="N452" s="13">
        <f t="shared" si="47"/>
        <v>1.1694606899345912E-3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3"/>
        <v>7.7790009870915044</v>
      </c>
      <c r="H453" s="10">
        <f t="shared" si="48"/>
        <v>-0.12257891632229534</v>
      </c>
      <c r="I453">
        <f t="shared" si="44"/>
        <v>-0.98063133057836271</v>
      </c>
      <c r="K453">
        <f t="shared" si="45"/>
        <v>-7.0219294045434141E-3</v>
      </c>
      <c r="M453">
        <f t="shared" si="46"/>
        <v>-0.15668221526870407</v>
      </c>
      <c r="N453" s="13">
        <f t="shared" si="47"/>
        <v>1.1630349990281231E-3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3"/>
        <v>7.7928536645406306</v>
      </c>
      <c r="H454" s="10">
        <f t="shared" si="48"/>
        <v>-0.12090877788550805</v>
      </c>
      <c r="I454">
        <f t="shared" si="44"/>
        <v>-0.96727022308406441</v>
      </c>
      <c r="K454">
        <f t="shared" si="45"/>
        <v>-6.9100691503727182E-3</v>
      </c>
      <c r="M454">
        <f t="shared" si="46"/>
        <v>-0.15491638832000784</v>
      </c>
      <c r="N454" s="13">
        <f t="shared" si="47"/>
        <v>1.1565175674646991E-3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3"/>
        <v>7.8067063419897575</v>
      </c>
      <c r="H455" s="10">
        <f t="shared" si="48"/>
        <v>-0.11926019257411259</v>
      </c>
      <c r="I455">
        <f t="shared" si="44"/>
        <v>-0.95408154059290073</v>
      </c>
      <c r="K455">
        <f t="shared" si="45"/>
        <v>-6.7999943749558886E-3</v>
      </c>
      <c r="M455">
        <f t="shared" si="46"/>
        <v>-0.15317053737558511</v>
      </c>
      <c r="N455" s="13">
        <f t="shared" si="47"/>
        <v>1.1499114845547546E-3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3"/>
        <v>7.8205590194388828</v>
      </c>
      <c r="H456" s="10">
        <f t="shared" si="48"/>
        <v>-0.11763290173966295</v>
      </c>
      <c r="I456">
        <f t="shared" si="44"/>
        <v>-0.94106321391730363</v>
      </c>
      <c r="K456">
        <f t="shared" si="45"/>
        <v>-6.691676507333562E-3</v>
      </c>
      <c r="M456">
        <f t="shared" si="46"/>
        <v>-0.15144443550430753</v>
      </c>
      <c r="N456" s="13">
        <f t="shared" si="47"/>
        <v>1.1432198155177E-3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3"/>
        <v>7.8344116968880098</v>
      </c>
      <c r="H457" s="10">
        <f t="shared" si="48"/>
        <v>-0.11602664953776543</v>
      </c>
      <c r="I457">
        <f t="shared" si="44"/>
        <v>-0.9282131963021234</v>
      </c>
      <c r="K457">
        <f t="shared" si="45"/>
        <v>-6.5850874351843043E-3</v>
      </c>
      <c r="M457">
        <f t="shared" si="46"/>
        <v>-0.14973785836306511</v>
      </c>
      <c r="N457" s="13">
        <f t="shared" si="47"/>
        <v>1.1364456004629632E-3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3"/>
        <v>7.8482643743371359</v>
      </c>
      <c r="H458" s="10">
        <f t="shared" si="48"/>
        <v>-0.11444118290187916</v>
      </c>
      <c r="I458">
        <f t="shared" si="44"/>
        <v>-0.91552946321503326</v>
      </c>
      <c r="K458">
        <f t="shared" si="45"/>
        <v>-6.4801994974331865E-3</v>
      </c>
      <c r="M458">
        <f t="shared" si="46"/>
        <v>-0.14805058416721822</v>
      </c>
      <c r="N458" s="13">
        <f t="shared" si="47"/>
        <v>1.1295918534145752E-3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3"/>
        <v>7.8621170517862629</v>
      </c>
      <c r="H459" s="10">
        <f t="shared" si="48"/>
        <v>-0.11287625151731454</v>
      </c>
      <c r="I459">
        <f t="shared" si="44"/>
        <v>-0.90301001213851628</v>
      </c>
      <c r="K459">
        <f t="shared" si="45"/>
        <v>-6.3769854769799763E-3</v>
      </c>
      <c r="M459">
        <f t="shared" si="46"/>
        <v>-0.14638239366138256</v>
      </c>
      <c r="N459" s="13">
        <f t="shared" si="47"/>
        <v>1.1226615613784913E-3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3"/>
        <v>7.875969729235389</v>
      </c>
      <c r="H460" s="10">
        <f t="shared" si="48"/>
        <v>-0.11133160779542667</v>
      </c>
      <c r="I460">
        <f t="shared" si="44"/>
        <v>-0.89065286236341334</v>
      </c>
      <c r="K460">
        <f t="shared" si="45"/>
        <v>-6.2754185935451406E-3</v>
      </c>
      <c r="M460">
        <f t="shared" si="46"/>
        <v>-0.14473307009054504</v>
      </c>
      <c r="N460" s="13">
        <f t="shared" si="47"/>
        <v>1.115657683452214E-3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3"/>
        <v>7.8898224066845142</v>
      </c>
      <c r="H461" s="10">
        <f t="shared" si="48"/>
        <v>-0.10980700684800508</v>
      </c>
      <c r="I461">
        <f t="shared" si="44"/>
        <v>-0.87845605478404065</v>
      </c>
      <c r="K461">
        <f t="shared" si="45"/>
        <v>-6.1754724966316321E-3</v>
      </c>
      <c r="M461">
        <f t="shared" si="46"/>
        <v>-0.14310239917150799</v>
      </c>
      <c r="N461" s="13">
        <f t="shared" si="47"/>
        <v>1.1085831499759767E-3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3"/>
        <v>7.9036750841336412</v>
      </c>
      <c r="H462" s="10">
        <f t="shared" si="48"/>
        <v>-0.10830220646185562</v>
      </c>
      <c r="I462">
        <f t="shared" si="44"/>
        <v>-0.86641765169484497</v>
      </c>
      <c r="K462">
        <f t="shared" si="45"/>
        <v>-6.0771212586006448E-3</v>
      </c>
      <c r="M462">
        <f t="shared" si="46"/>
        <v>-0.14149016906465531</v>
      </c>
      <c r="N462" s="13">
        <f t="shared" si="47"/>
        <v>1.1014408617248306E-3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3"/>
        <v>7.9175277615827673</v>
      </c>
      <c r="H463" s="10">
        <f t="shared" si="48"/>
        <v>-0.10681696707357598</v>
      </c>
      <c r="I463">
        <f t="shared" si="44"/>
        <v>-0.85453573658860782</v>
      </c>
      <c r="K463">
        <f t="shared" si="45"/>
        <v>-5.9803393678595088E-3</v>
      </c>
      <c r="M463">
        <f t="shared" si="46"/>
        <v>-0.13989617034604046</v>
      </c>
      <c r="N463" s="13">
        <f t="shared" si="47"/>
        <v>1.0942336891410249E-3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3"/>
        <v>7.9313804390318943</v>
      </c>
      <c r="H464" s="10">
        <f t="shared" si="48"/>
        <v>-0.1053510517445211</v>
      </c>
      <c r="I464">
        <f t="shared" si="44"/>
        <v>-0.84280841395616879</v>
      </c>
      <c r="K464">
        <f t="shared" si="45"/>
        <v>-5.8851017221597949E-3</v>
      </c>
      <c r="M464">
        <f t="shared" si="46"/>
        <v>-0.13832019597978962</v>
      </c>
      <c r="N464" s="13">
        <f t="shared" si="47"/>
        <v>1.0869644716059394E-3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3"/>
        <v>7.9452331164810204</v>
      </c>
      <c r="H465" s="10">
        <f t="shared" si="48"/>
        <v>-0.10390422613595961</v>
      </c>
      <c r="I465">
        <f t="shared" si="44"/>
        <v>-0.83123380908767686</v>
      </c>
      <c r="K465">
        <f t="shared" si="45"/>
        <v>-5.7913836220038978E-3</v>
      </c>
      <c r="M465">
        <f t="shared" si="46"/>
        <v>-0.1367620412908189</v>
      </c>
      <c r="N465" s="13">
        <f t="shared" si="47"/>
        <v>1.0796360167509009E-3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3"/>
        <v>7.9590857939301474</v>
      </c>
      <c r="H466" s="10">
        <f t="shared" si="48"/>
        <v>-0.10247625848441771</v>
      </c>
      <c r="I466">
        <f t="shared" si="44"/>
        <v>-0.81981006787534172</v>
      </c>
      <c r="K466">
        <f t="shared" si="45"/>
        <v>-5.6991607641583564E-3</v>
      </c>
      <c r="M466">
        <f t="shared" si="46"/>
        <v>-0.13522150393786034</v>
      </c>
      <c r="N466" s="13">
        <f t="shared" si="47"/>
        <v>1.0722510998062047E-3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3"/>
        <v>7.9729384713792726</v>
      </c>
      <c r="H467" s="10">
        <f t="shared" si="48"/>
        <v>-0.10106691957721183</v>
      </c>
      <c r="I467">
        <f t="shared" si="44"/>
        <v>-0.8085353566176946</v>
      </c>
      <c r="K467">
        <f t="shared" si="45"/>
        <v>-5.6084092352721455E-3</v>
      </c>
      <c r="M467">
        <f t="shared" si="46"/>
        <v>-0.13369838388679575</v>
      </c>
      <c r="N467" s="13">
        <f t="shared" si="47"/>
        <v>1.0648124629876496E-3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3"/>
        <v>7.9867911488283996</v>
      </c>
      <c r="H468" s="10">
        <f t="shared" si="48"/>
        <v>-9.9675982728166315E-2</v>
      </c>
      <c r="I468">
        <f t="shared" ref="I468:I469" si="50">H468*$E$6</f>
        <v>-0.79740786182533052</v>
      </c>
      <c r="K468">
        <f t="shared" ref="K468:K469" si="51">$L$9*$L$4*EXP(-$L$6*(G468/$L$10-1))+6*$L$4*EXP(-$L$6*(2/SQRT(3)*G468/$L$10-1))-SQRT($L$9*$L$5^2*EXP(-2*$L$7*(G468/$L$10-1))+6*$L$5^2*EXP(-2*$L$7*(2/SQRT(3)*G468/$L$10-1)))</f>
        <v>-5.5191055055981535E-3</v>
      </c>
      <c r="M468">
        <f t="shared" ref="M468:M469" si="52">$L$9*$O$6*EXP(-$O$4*(G468/$L$10-1))+6*$O$6*EXP(-$O$4*(2/SQRT(3)*G468/$L$10-1))-SQRT($L$9*$O$7^2*EXP(-2*$O$5*(G468/$L$10-1))+6*$O$7^2*EXP(-2*$O$5*(2/SQRT(3)*G468/$L$10-1)))</f>
        <v>-0.13219248338429135</v>
      </c>
      <c r="N468" s="13">
        <f t="shared" ref="N468:N469" si="53">(M468-H468)^2*O468</f>
        <v>1.0573228149197797E-3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3"/>
        <v>8.0006438262775266</v>
      </c>
      <c r="H469" s="10">
        <f t="shared" si="48"/>
        <v>-9.830322375351741E-2</v>
      </c>
      <c r="I469">
        <f t="shared" si="50"/>
        <v>-0.78642579002813928</v>
      </c>
      <c r="K469">
        <f t="shared" si="51"/>
        <v>-5.4312264228163921E-3</v>
      </c>
      <c r="M469">
        <f t="shared" si="52"/>
        <v>-0.1307036069317345</v>
      </c>
      <c r="N469" s="13">
        <f t="shared" si="53"/>
        <v>1.0497848300952926E-3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tabSelected="1" workbookViewId="0">
      <selection activeCell="A9" sqref="A9"/>
    </sheetView>
  </sheetViews>
  <sheetFormatPr defaultRowHeight="18.75" x14ac:dyDescent="0.4"/>
  <cols>
    <col min="1" max="1" width="14.25" customWidth="1"/>
    <col min="3" max="3" width="9.87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189</v>
      </c>
      <c r="B2" s="1" t="s">
        <v>6</v>
      </c>
      <c r="D2" s="1" t="s">
        <v>4</v>
      </c>
      <c r="E2" s="1" t="s">
        <v>6</v>
      </c>
      <c r="G2" s="1" t="s">
        <v>261</v>
      </c>
      <c r="H2" s="1" t="s">
        <v>260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175</v>
      </c>
      <c r="B3" s="1" t="s">
        <v>134</v>
      </c>
      <c r="D3" s="15" t="str">
        <f>A3</f>
        <v>HCP</v>
      </c>
      <c r="E3" s="1" t="str">
        <f>B3</f>
        <v>Co</v>
      </c>
      <c r="G3" s="15" t="str">
        <f>D3</f>
        <v>HCP</v>
      </c>
      <c r="H3" s="1" t="str">
        <f>E3</f>
        <v>Co</v>
      </c>
      <c r="K3" s="15" t="str">
        <f>A3</f>
        <v>HCP</v>
      </c>
      <c r="L3" s="1" t="str">
        <f>B3</f>
        <v>Co</v>
      </c>
      <c r="N3" s="15" t="str">
        <f>A3</f>
        <v>HCP</v>
      </c>
      <c r="O3" s="1" t="str">
        <f>L3</f>
        <v>Co</v>
      </c>
      <c r="Q3" s="32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-7.1082999999999998</v>
      </c>
      <c r="D4" s="18" t="s">
        <v>8</v>
      </c>
      <c r="E4" s="4">
        <f>MIN(H13,H4)</f>
        <v>2.4802378132626175</v>
      </c>
      <c r="G4" s="2" t="s">
        <v>257</v>
      </c>
      <c r="H4" s="1">
        <v>2.5007837999999998</v>
      </c>
      <c r="K4" s="2" t="s">
        <v>27</v>
      </c>
      <c r="L4" s="4">
        <v>8.1199999999999994E-2</v>
      </c>
      <c r="N4" s="18" t="s">
        <v>23</v>
      </c>
      <c r="O4" s="4">
        <f>O5*2.95</f>
        <v>9.9986756751798183</v>
      </c>
      <c r="P4" s="63" t="s">
        <v>266</v>
      </c>
      <c r="Q4" s="26" t="s">
        <v>29</v>
      </c>
      <c r="AA4" s="27"/>
    </row>
    <row r="5" spans="1:27" x14ac:dyDescent="0.4">
      <c r="A5" s="2" t="s">
        <v>20</v>
      </c>
      <c r="B5" s="5">
        <v>21.844999999999999</v>
      </c>
      <c r="D5" s="2" t="s">
        <v>3</v>
      </c>
      <c r="E5" s="5">
        <v>0.05</v>
      </c>
      <c r="G5" s="2" t="s">
        <v>258</v>
      </c>
      <c r="H5" s="1">
        <v>4.0333310000000004</v>
      </c>
      <c r="K5" s="2" t="s">
        <v>28</v>
      </c>
      <c r="L5" s="4">
        <v>1.1081000000000001</v>
      </c>
      <c r="N5" s="12" t="s">
        <v>24</v>
      </c>
      <c r="O5" s="4">
        <v>3.3893815848067179</v>
      </c>
      <c r="P5" t="s">
        <v>53</v>
      </c>
      <c r="Q5" s="28" t="s">
        <v>30</v>
      </c>
      <c r="R5" s="29">
        <f>L10</f>
        <v>2.4802378132626175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64">
        <f>($L$10*(SQRT(4/3+$H$11^2/4)*($H$4/$E$4))+$L$10*($H$5/$E$4))/2</f>
        <v>3.7777375616062372</v>
      </c>
      <c r="X5" s="64">
        <f>$L$10*($H$5/$E$4)</f>
        <v>4.0333310000000004</v>
      </c>
      <c r="Y5" s="30" t="s">
        <v>117</v>
      </c>
      <c r="Z5" s="30" t="str">
        <f>B3</f>
        <v>Co</v>
      </c>
      <c r="AA5" s="31" t="str">
        <f>B3</f>
        <v>Co</v>
      </c>
    </row>
    <row r="6" spans="1:27" x14ac:dyDescent="0.4">
      <c r="A6" s="2" t="s">
        <v>0</v>
      </c>
      <c r="B6" s="1">
        <v>1.2589999999999999</v>
      </c>
      <c r="D6" s="2" t="s">
        <v>13</v>
      </c>
      <c r="E6" s="1">
        <v>12</v>
      </c>
      <c r="F6" t="s">
        <v>14</v>
      </c>
      <c r="K6" s="2" t="s">
        <v>23</v>
      </c>
      <c r="L6" s="4">
        <v>11.559699999999999</v>
      </c>
      <c r="N6" s="12" t="s">
        <v>27</v>
      </c>
      <c r="O6" s="4">
        <v>0.31745888142545875</v>
      </c>
      <c r="P6" t="s">
        <v>53</v>
      </c>
    </row>
    <row r="7" spans="1:27" x14ac:dyDescent="0.4">
      <c r="A7" s="18" t="s">
        <v>1</v>
      </c>
      <c r="B7" s="5">
        <v>0</v>
      </c>
      <c r="C7" t="s">
        <v>267</v>
      </c>
      <c r="D7" s="2" t="s">
        <v>32</v>
      </c>
      <c r="E7" s="1">
        <v>2</v>
      </c>
      <c r="F7" t="s">
        <v>33</v>
      </c>
      <c r="K7" s="2" t="s">
        <v>24</v>
      </c>
      <c r="L7" s="4">
        <v>2.8315999999999999</v>
      </c>
      <c r="N7" s="12" t="s">
        <v>28</v>
      </c>
      <c r="O7" s="4">
        <v>3.1135951463941121</v>
      </c>
      <c r="P7" t="s">
        <v>53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C8" t="s">
        <v>255</v>
      </c>
      <c r="N8" s="63" t="s">
        <v>266</v>
      </c>
      <c r="Q8" s="26" t="s">
        <v>253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265</v>
      </c>
      <c r="O9" s="1">
        <f>O4/O5</f>
        <v>2.95</v>
      </c>
      <c r="Q9" s="28" t="s">
        <v>30</v>
      </c>
      <c r="R9" s="29">
        <f>L10</f>
        <v>2.4802378132626175</v>
      </c>
      <c r="S9" s="29">
        <f>O4</f>
        <v>9.9986756751798183</v>
      </c>
      <c r="T9" s="29">
        <f>O5</f>
        <v>3.3893815848067179</v>
      </c>
      <c r="U9" s="29">
        <f>O6</f>
        <v>0.31745888142545875</v>
      </c>
      <c r="V9" s="29">
        <f>O7</f>
        <v>3.1135951463941121</v>
      </c>
      <c r="W9" s="64">
        <f>($L$10*(SQRT(4/3+$H$11^2/4)*($H$4/$E$4))+$L$10*($H$5/$E$4))/2</f>
        <v>3.7777375616062372</v>
      </c>
      <c r="X9" s="64">
        <f>$L$10*($H$5/$E$4)</f>
        <v>4.0333310000000004</v>
      </c>
      <c r="Y9" s="30" t="s">
        <v>117</v>
      </c>
      <c r="Z9" s="30" t="str">
        <f>B3</f>
        <v>Co</v>
      </c>
      <c r="AA9" s="31" t="str">
        <f>B3</f>
        <v>Co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G10" s="1" t="s">
        <v>264</v>
      </c>
      <c r="H10" s="1" t="s">
        <v>263</v>
      </c>
      <c r="K10" s="3" t="s">
        <v>25</v>
      </c>
      <c r="L10" s="4">
        <f>$E$11</f>
        <v>2.4802378132626175</v>
      </c>
      <c r="M10" t="s">
        <v>34</v>
      </c>
    </row>
    <row r="11" spans="1:27" x14ac:dyDescent="0.4">
      <c r="A11" s="3" t="s">
        <v>37</v>
      </c>
      <c r="B11" s="4">
        <f>($B$5*$E$7)^(1/3)</f>
        <v>3.5220378179613241</v>
      </c>
      <c r="D11" s="3" t="s">
        <v>8</v>
      </c>
      <c r="E11" s="4">
        <f>E4</f>
        <v>2.4802378132626175</v>
      </c>
      <c r="G11" s="22" t="s">
        <v>254</v>
      </c>
      <c r="H11" s="1">
        <f>H5/H4</f>
        <v>1.6128267465584194</v>
      </c>
      <c r="Q11" s="33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(B5*E7/H11/(SQRT(3)/2))^(1/3)</f>
        <v>3.1508028671905981</v>
      </c>
      <c r="C12" t="s">
        <v>256</v>
      </c>
      <c r="D12" s="3" t="s">
        <v>2</v>
      </c>
      <c r="E12" s="4">
        <f>(9*$B$6*$B$5/(-$B$4))^(1/2)</f>
        <v>5.9010224925449561</v>
      </c>
      <c r="G12" s="22" t="s">
        <v>259</v>
      </c>
      <c r="H12" s="1">
        <f>H4^3*H11*SQRT(3)/2</f>
        <v>21.844735508169268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262</v>
      </c>
      <c r="H13" s="1">
        <f>H4/2*SQRT(4/3+(H11)^2)</f>
        <v>2.4802378132626175</v>
      </c>
      <c r="I13" s="1">
        <f>MAX(H13,H4)</f>
        <v>2.5007837999999998</v>
      </c>
      <c r="Q13" s="26" t="s">
        <v>46</v>
      </c>
      <c r="AA13" s="27"/>
    </row>
    <row r="14" spans="1:27" x14ac:dyDescent="0.4">
      <c r="A14" s="3" t="s">
        <v>105</v>
      </c>
      <c r="B14" s="1">
        <f>(B7-1)/(2*E12)-1/3</f>
        <v>-0.4180644118255224</v>
      </c>
      <c r="D14" s="3" t="s">
        <v>15</v>
      </c>
      <c r="E14" s="4">
        <f>-(1+$E$13+$E$5*$E$13^3)*EXP(-$E$13)</f>
        <v>-1</v>
      </c>
      <c r="Q14" s="28" t="s">
        <v>49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-7.1082999999999998</v>
      </c>
    </row>
    <row r="16" spans="1:27" x14ac:dyDescent="0.4">
      <c r="D16" s="3" t="s">
        <v>9</v>
      </c>
      <c r="E16" s="4">
        <f>$E$15*$E$6</f>
        <v>-85.299599999999998</v>
      </c>
      <c r="Q16" s="1" t="s">
        <v>58</v>
      </c>
      <c r="R16" s="1"/>
      <c r="S16" s="1"/>
      <c r="T16" s="1" t="s">
        <v>69</v>
      </c>
    </row>
    <row r="17" spans="1:25" x14ac:dyDescent="0.4">
      <c r="A17" t="s">
        <v>19</v>
      </c>
      <c r="Q17" s="1" t="s">
        <v>54</v>
      </c>
      <c r="R17" s="19">
        <f>B4/L9+O7/SQRT(L9)</f>
        <v>0.30645916462574319</v>
      </c>
      <c r="S17" s="1" t="s">
        <v>55</v>
      </c>
      <c r="T17" s="1" t="s">
        <v>70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71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 t="shared" ref="G19:G82" si="1">$E$11*(D19/$E$12+1)</f>
        <v>2.0599313635929168</v>
      </c>
      <c r="H19" s="10">
        <f>-(-$B$4)*(1+D19+$E$5*D19^3)*EXP(-D19)</f>
        <v>0.96611813606177166</v>
      </c>
      <c r="I19">
        <f>H19*$E$6</f>
        <v>11.593417632741261</v>
      </c>
      <c r="K19">
        <f>($L$9/2)*$L$4*EXP(-$L$6*(G19/$L$10-1))+($L$9/2)*$L$4*EXP(-$L$6*(($H$4/$E$4)*G19/$L$10-1))+($L$9/2)*$L$4*EXP(-$L$6*(SQRT(4/3+$H$11^2/4)*G19/$L$10-1))-SQRT(($L$9/2)*$L$5^2*EXP(-2*$L$7*(G19/$L$10-1))+($L$9/2)*$L$5^2*EXP(-2*$L$7*(($H$4/$E$4)*G19/$L$10-1))+($L$9/2)*$L$5^2*EXP(-2*$L$7*(SQRT(4/3+$H$11^2/4)*G19/$L$10-1)))</f>
        <v>0.34640825971505329</v>
      </c>
      <c r="M19">
        <f>($L$9/2)*$O$6*EXP(-$O$4*(G19/$L$10-1))+($L$9/2)*$O$6*EXP(-$O$4*(($H$4/$E$4)*G19/$L$10-1))+($L$9/2)*$O$6*EXP(-$O$4*(SQRT(4/3+$H$11^2/4)*($H$4/$E$4)*G19/$L$10-1))-SQRT(($L$9/2)*$O$7^2*EXP(-2*$O$5*(G19/$L$10-1))+($L$9/2)*$O$7^2*EXP(-2*$O$5*(($H$4/$E$4)*G19/$L$10-1))+($L$9/2)*$O$7^2*EXP(-2*$O$5*(SQRT(4/3+$H$11^2/4)*($H$4/$E$4)*G19/$L$10-1)))</f>
        <v>0.97794275182373269</v>
      </c>
      <c r="N19" s="13">
        <f>(M19-H19)^2*O19</f>
        <v>1.398215379180173E-4</v>
      </c>
      <c r="O19" s="13">
        <v>1</v>
      </c>
      <c r="P19" s="14">
        <f>SUMSQ(N26:N295)</f>
        <v>2.1527105482556038E-5</v>
      </c>
      <c r="Q19" s="1" t="s">
        <v>68</v>
      </c>
      <c r="R19" s="19">
        <f>O4/(O4-O5)*-B4/SQRT(L9)</f>
        <v>3.10429174603021</v>
      </c>
      <c r="S19" s="1" t="s">
        <v>67</v>
      </c>
      <c r="T19" s="1" t="s">
        <v>70</v>
      </c>
    </row>
    <row r="20" spans="1:25" x14ac:dyDescent="0.4">
      <c r="D20" s="6">
        <v>-0.98</v>
      </c>
      <c r="E20" s="7">
        <f t="shared" si="0"/>
        <v>7.2099120124113208E-2</v>
      </c>
      <c r="G20">
        <f t="shared" si="1"/>
        <v>2.0683374925863109</v>
      </c>
      <c r="H20" s="10">
        <f>-(-$B$4)*(1+D20+$E$5*D20^3)*EXP(-D20)</f>
        <v>0.51250217557823385</v>
      </c>
      <c r="I20">
        <f t="shared" ref="I20:I83" si="2">H20*$E$6</f>
        <v>6.1500261069388067</v>
      </c>
      <c r="K20">
        <f t="shared" ref="K20:K83" si="3">($L$9/2)*$L$4*EXP(-$L$6*(G20/$L$10-1))+($L$9/2)*$L$4*EXP(-$L$6*(($H$4/$E$4)*G20/$L$10-1))+($L$9/2)*$L$4*EXP(-$L$6*(SQRT(4/3+$H$11^2/4)*G20/$L$10-1))-SQRT(($L$9/2)*$L$5^2*EXP(-2*$L$7*(G20/$L$10-1))+($L$9/2)*$L$5^2*EXP(-2*$L$7*(($H$4/$E$4)*G20/$L$10-1))+($L$9/2)*$L$5^2*EXP(-2*$L$7*(SQRT(4/3+$H$11^2/4)*G20/$L$10-1)))</f>
        <v>0.14915010926752004</v>
      </c>
      <c r="M20">
        <f>($L$9/2)*$O$6*EXP(-$O$4*(G20/$L$10-1))+($L$9/2)*$O$6*EXP(-$O$4*(($H$4/$E$4)*G20/$L$10-1))+($L$9/2)*$O$6*EXP(-$O$4*(SQRT(4/3+$H$11^2/4)*($H$4/$E$4)*G20/$L$10-1))-SQRT(($L$9/2)*$O$7^2*EXP(-2*$O$5*(G20/$L$10-1))+($L$9/2)*$O$7^2*EXP(-2*$O$5*(($H$4/$E$4)*G20/$L$10-1))+($L$9/2)*$O$7^2*EXP(-2*$O$5*(SQRT(4/3+$H$11^2/4)*($H$4/$E$4)*G20/$L$10-1)))</f>
        <v>0.51895052528476526</v>
      </c>
      <c r="N20" s="13">
        <f t="shared" ref="N20:N83" si="4">(M20-H20)^2*O20</f>
        <v>4.1581213937723704E-5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1"/>
        <v>2.076743621579705</v>
      </c>
      <c r="H21" s="10">
        <f t="shared" ref="H21:H84" si="5">-(-$B$4)*(1+D21+$E$5*D21^3)*EXP(-D21)</f>
        <v>7.8655014347687069E-2</v>
      </c>
      <c r="I21">
        <f t="shared" si="2"/>
        <v>0.94386017217224483</v>
      </c>
      <c r="K21">
        <f t="shared" si="3"/>
        <v>-3.8653758129566285E-2</v>
      </c>
      <c r="M21">
        <f t="shared" ref="M20:M83" si="6">($L$9/2)*$O$6*EXP(-$O$4*(G21/$L$10-1))+($L$9/2)*$O$6*EXP(-$O$4*(($H$4/$E$4)*G21/$L$10-1))+($L$9/2)*$O$6*EXP(-$O$4*(SQRT(4/3+$H$11^2/4)*($H$4/$E$4)*G21/$L$10-1))-SQRT(($L$9/2)*$O$7^2*EXP(-2*$O$5*(G21/$L$10-1))+($L$9/2)*$O$7^2*EXP(-2*$O$5*(($H$4/$E$4)*G21/$L$10-1))+($L$9/2)*$O$7^2*EXP(-2*$O$5*(SQRT(4/3+$H$11^2/4)*($H$4/$E$4)*G21/$L$10-1)))</f>
        <v>8.0406543720872747E-2</v>
      </c>
      <c r="N21" s="13">
        <f t="shared" si="4"/>
        <v>3.0678551451322156E-6</v>
      </c>
      <c r="O21" s="13">
        <v>1</v>
      </c>
      <c r="Q21" s="16" t="s">
        <v>60</v>
      </c>
      <c r="R21" s="19">
        <f>(O7/O6)/(O4/O5)</f>
        <v>3.3247013820791151</v>
      </c>
      <c r="S21" s="1" t="s">
        <v>61</v>
      </c>
      <c r="T21" s="1">
        <f>SQRT(L9)</f>
        <v>3.4641016151377544</v>
      </c>
      <c r="U21" s="1" t="s">
        <v>62</v>
      </c>
      <c r="V21" s="1">
        <f>R21-T21</f>
        <v>-0.13940023305863924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1"/>
        <v>2.0851497505730991</v>
      </c>
      <c r="H22" s="10">
        <f t="shared" si="5"/>
        <v>-0.33611528865959073</v>
      </c>
      <c r="I22">
        <f t="shared" si="2"/>
        <v>-4.0333834639150883</v>
      </c>
      <c r="K22">
        <f t="shared" si="3"/>
        <v>-0.21738878934835171</v>
      </c>
      <c r="M22">
        <f t="shared" si="6"/>
        <v>-0.33843991818547536</v>
      </c>
      <c r="N22" s="13">
        <f t="shared" si="4"/>
        <v>5.4039024326146278E-6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1"/>
        <v>2.0935558795664928</v>
      </c>
      <c r="H23" s="10">
        <f t="shared" si="5"/>
        <v>-0.73247843738059903</v>
      </c>
      <c r="I23">
        <f t="shared" si="2"/>
        <v>-8.7897412485671893</v>
      </c>
      <c r="K23">
        <f t="shared" si="3"/>
        <v>-0.38742522214475006</v>
      </c>
      <c r="M23">
        <f t="shared" si="6"/>
        <v>-0.73831334797716863</v>
      </c>
      <c r="N23" s="13">
        <f t="shared" si="4"/>
        <v>3.4046181669960182E-5</v>
      </c>
      <c r="O23" s="13">
        <v>1</v>
      </c>
      <c r="Q23" s="1" t="s">
        <v>66</v>
      </c>
      <c r="R23" s="1"/>
      <c r="V23" s="1" t="s">
        <v>113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1"/>
        <v>2.1019620085598869</v>
      </c>
      <c r="H24" s="10">
        <f t="shared" si="5"/>
        <v>-1.1110825763245973</v>
      </c>
      <c r="I24">
        <f t="shared" si="2"/>
        <v>-13.332990915895166</v>
      </c>
      <c r="K24">
        <f t="shared" si="3"/>
        <v>-0.54911868233879702</v>
      </c>
      <c r="M24">
        <f t="shared" si="6"/>
        <v>-1.1199129023192675</v>
      </c>
      <c r="N24" s="13">
        <f t="shared" si="4"/>
        <v>7.7974657172149363E-5</v>
      </c>
      <c r="O24" s="13">
        <v>1</v>
      </c>
      <c r="Q24" s="17" t="s">
        <v>64</v>
      </c>
      <c r="R24" s="19">
        <f>O5/(O4-O5)*-B4/L9</f>
        <v>0.30377350427350425</v>
      </c>
      <c r="V24" s="15" t="str">
        <f>D3</f>
        <v>HCP</v>
      </c>
      <c r="W24" s="1" t="str">
        <f>E3</f>
        <v>Co</v>
      </c>
      <c r="X24" t="s">
        <v>106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1"/>
        <v>2.110368137553281</v>
      </c>
      <c r="H25" s="10">
        <f t="shared" si="5"/>
        <v>-1.4725549484277907</v>
      </c>
      <c r="I25">
        <f t="shared" si="2"/>
        <v>-17.67065938113349</v>
      </c>
      <c r="K25">
        <f t="shared" si="3"/>
        <v>-0.70281075747643396</v>
      </c>
      <c r="M25">
        <f t="shared" si="6"/>
        <v>-1.483913282470354</v>
      </c>
      <c r="N25" s="13">
        <f t="shared" si="4"/>
        <v>1.290117522224539E-4</v>
      </c>
      <c r="O25" s="13">
        <v>1</v>
      </c>
      <c r="Q25" s="17" t="s">
        <v>65</v>
      </c>
      <c r="R25" s="19">
        <f>O4/(O4-O5)*-B4/SQRT(L9)</f>
        <v>3.10429174603021</v>
      </c>
      <c r="V25" s="2" t="s">
        <v>109</v>
      </c>
      <c r="W25" s="1">
        <f>(-B4/(12*PI()*B6*W26))^(1/2)</f>
        <v>0.32590790423889465</v>
      </c>
      <c r="X25" t="s">
        <v>107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1"/>
        <v>2.1187742665466751</v>
      </c>
      <c r="H26" s="10">
        <f t="shared" si="5"/>
        <v>-1.81750253365681</v>
      </c>
      <c r="I26">
        <f t="shared" si="2"/>
        <v>-21.810030403881719</v>
      </c>
      <c r="K26">
        <f t="shared" si="3"/>
        <v>-0.84882954790515264</v>
      </c>
      <c r="M26">
        <f t="shared" si="6"/>
        <v>-1.8309655794277049</v>
      </c>
      <c r="N26" s="13">
        <f t="shared" si="4"/>
        <v>1.8125360142920983E-4</v>
      </c>
      <c r="O26" s="13">
        <v>1</v>
      </c>
      <c r="V26" s="2" t="s">
        <v>110</v>
      </c>
      <c r="W26" s="1">
        <v>1.41</v>
      </c>
      <c r="X26" t="s">
        <v>108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1"/>
        <v>2.1271803955400688</v>
      </c>
      <c r="H27" s="10">
        <f t="shared" si="5"/>
        <v>-2.1465126689047027</v>
      </c>
      <c r="I27">
        <f t="shared" si="2"/>
        <v>-25.758152026856433</v>
      </c>
      <c r="K27">
        <f t="shared" si="3"/>
        <v>-0.98749019615831823</v>
      </c>
      <c r="M27">
        <f t="shared" si="6"/>
        <v>-2.1616980898060003</v>
      </c>
      <c r="N27" s="13">
        <f t="shared" si="4"/>
        <v>2.3059700794956592E-4</v>
      </c>
      <c r="O27" s="13">
        <v>1</v>
      </c>
      <c r="Q27" s="2" t="s">
        <v>73</v>
      </c>
      <c r="R27" s="1">
        <v>2.9511489195477254</v>
      </c>
      <c r="V27" s="2" t="s">
        <v>115</v>
      </c>
      <c r="W27" s="1">
        <v>1</v>
      </c>
      <c r="X27" s="3" t="s">
        <v>116</v>
      </c>
      <c r="Y27" s="1">
        <f>W27*B7</f>
        <v>0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1"/>
        <v>2.1355865245334629</v>
      </c>
      <c r="H28" s="10">
        <f t="shared" si="5"/>
        <v>-2.4601536497083027</v>
      </c>
      <c r="I28">
        <f t="shared" si="2"/>
        <v>-29.521843796499631</v>
      </c>
      <c r="K28">
        <f t="shared" si="3"/>
        <v>-1.1190953955074052</v>
      </c>
      <c r="M28">
        <f t="shared" si="6"/>
        <v>-2.4767171034718523</v>
      </c>
      <c r="N28" s="13">
        <f t="shared" si="4"/>
        <v>2.7434800057724235E-4</v>
      </c>
      <c r="O28" s="13">
        <v>1</v>
      </c>
      <c r="Q28" s="2" t="s">
        <v>3</v>
      </c>
      <c r="R28" s="1">
        <v>0.05</v>
      </c>
      <c r="V28" s="22" t="s">
        <v>111</v>
      </c>
      <c r="W28" s="1">
        <f>3*W25*(B7*W27-1)/W26</f>
        <v>-0.69342107284871213</v>
      </c>
      <c r="X28" t="s">
        <v>114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1"/>
        <v>2.143992653526857</v>
      </c>
      <c r="H29" s="10">
        <f t="shared" si="5"/>
        <v>-2.7589753143013236</v>
      </c>
      <c r="I29">
        <f t="shared" si="2"/>
        <v>-33.107703771615881</v>
      </c>
      <c r="K29">
        <f t="shared" si="3"/>
        <v>-1.2439358785068633</v>
      </c>
      <c r="M29">
        <f t="shared" si="6"/>
        <v>-2.7766076639201849</v>
      </c>
      <c r="N29" s="13">
        <f t="shared" si="4"/>
        <v>3.1089975308175777E-4</v>
      </c>
      <c r="O29" s="13">
        <v>1</v>
      </c>
      <c r="Q29" s="17" t="s">
        <v>72</v>
      </c>
      <c r="R29" s="1">
        <f>ABS( -(SQRT(R27))^3/(R27-1)-(SQRT(1/R27)^3/(1/R27-1)) + (2+6*R28))</f>
        <v>2.6290081223123707E-12</v>
      </c>
      <c r="S29" t="s">
        <v>75</v>
      </c>
      <c r="V29" s="22" t="s">
        <v>73</v>
      </c>
      <c r="W29" s="1" t="e">
        <f>((W28+SQRT(W28^2-4))/2)^2</f>
        <v>#NUM!</v>
      </c>
      <c r="X29" t="s">
        <v>118</v>
      </c>
    </row>
    <row r="30" spans="1:25" x14ac:dyDescent="0.4">
      <c r="A30" t="s">
        <v>56</v>
      </c>
      <c r="D30" s="6">
        <v>-0.78</v>
      </c>
      <c r="E30" s="7">
        <f t="shared" si="0"/>
        <v>-0.42816279708276905</v>
      </c>
      <c r="G30">
        <f t="shared" si="1"/>
        <v>2.1523987825202511</v>
      </c>
      <c r="H30" s="10">
        <f t="shared" si="5"/>
        <v>-3.0435096105034467</v>
      </c>
      <c r="I30">
        <f t="shared" si="2"/>
        <v>-36.522115326041359</v>
      </c>
      <c r="K30">
        <f t="shared" si="3"/>
        <v>-1.3622908863236738</v>
      </c>
      <c r="M30">
        <f t="shared" si="6"/>
        <v>-3.0619343023440564</v>
      </c>
      <c r="N30" s="13">
        <f t="shared" si="4"/>
        <v>3.3946926942142913E-4</v>
      </c>
      <c r="O30" s="13">
        <v>1</v>
      </c>
      <c r="V30" s="22" t="s">
        <v>23</v>
      </c>
      <c r="W30" s="1">
        <f>1/(O5*W25^2)</f>
        <v>2.7777281971105299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1"/>
        <v>2.1608049115136452</v>
      </c>
      <c r="H31" s="10">
        <f t="shared" si="5"/>
        <v>-3.3142711459318801</v>
      </c>
      <c r="I31">
        <f t="shared" si="2"/>
        <v>-39.771253751182563</v>
      </c>
      <c r="K31">
        <f t="shared" si="3"/>
        <v>-1.4744286196116878</v>
      </c>
      <c r="M31">
        <f t="shared" si="6"/>
        <v>-3.3332417463151476</v>
      </c>
      <c r="N31" s="13">
        <f t="shared" si="4"/>
        <v>3.5988367890162814E-4</v>
      </c>
      <c r="O31" s="13">
        <v>1</v>
      </c>
      <c r="Q31" t="s">
        <v>74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1"/>
        <v>2.1692110405070393</v>
      </c>
      <c r="H32" s="10">
        <f t="shared" si="5"/>
        <v>-3.5717577220085714</v>
      </c>
      <c r="I32">
        <f t="shared" si="2"/>
        <v>-42.861092664102856</v>
      </c>
      <c r="K32">
        <f t="shared" si="3"/>
        <v>-1.5806066716607763</v>
      </c>
      <c r="M32">
        <f t="shared" si="6"/>
        <v>-3.5910556039604842</v>
      </c>
      <c r="N32" s="13">
        <f t="shared" si="4"/>
        <v>3.7240824782995915E-4</v>
      </c>
      <c r="O32" s="13">
        <v>1</v>
      </c>
      <c r="Q32" s="21" t="s">
        <v>3</v>
      </c>
      <c r="R32" s="21" t="s">
        <v>73</v>
      </c>
      <c r="S32" t="s">
        <v>80</v>
      </c>
      <c r="T32" t="s">
        <v>81</v>
      </c>
      <c r="U32" t="s">
        <v>92</v>
      </c>
      <c r="V32" t="s">
        <v>90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1"/>
        <v>2.1776171695004334</v>
      </c>
      <c r="H33" s="10">
        <f t="shared" si="5"/>
        <v>-3.8164508522232019</v>
      </c>
      <c r="I33">
        <f t="shared" si="2"/>
        <v>-45.797410226678423</v>
      </c>
      <c r="K33">
        <f t="shared" si="3"/>
        <v>-1.6810724445215448</v>
      </c>
      <c r="M33">
        <f t="shared" si="6"/>
        <v>-3.8358830244889912</v>
      </c>
      <c r="N33" s="13">
        <f t="shared" si="4"/>
        <v>3.7760931896731106E-4</v>
      </c>
      <c r="O33" s="13">
        <v>1</v>
      </c>
      <c r="Q33" s="20">
        <v>0.2</v>
      </c>
      <c r="R33" s="5">
        <v>8.1167990000000003</v>
      </c>
      <c r="T33" t="s">
        <v>85</v>
      </c>
      <c r="U33" t="s">
        <v>95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1"/>
        <v>2.186023298493827</v>
      </c>
      <c r="H34" s="10">
        <f t="shared" si="5"/>
        <v>-4.0488162650994299</v>
      </c>
      <c r="I34">
        <f t="shared" si="2"/>
        <v>-48.585795181193163</v>
      </c>
      <c r="K34">
        <f t="shared" si="3"/>
        <v>-1.7760635487784966</v>
      </c>
      <c r="M34">
        <f t="shared" si="6"/>
        <v>-4.0682133358919401</v>
      </c>
      <c r="N34" s="13">
        <f t="shared" si="4"/>
        <v>3.7624635532965166E-4</v>
      </c>
      <c r="O34" s="13">
        <v>1</v>
      </c>
      <c r="Q34" s="1">
        <v>0.15</v>
      </c>
      <c r="R34" s="5">
        <v>6.25</v>
      </c>
      <c r="T34" t="s">
        <v>85</v>
      </c>
      <c r="U34" t="s">
        <v>96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1"/>
        <v>2.1944294274872211</v>
      </c>
      <c r="H35" s="10">
        <f t="shared" si="5"/>
        <v>-4.2693043922995502</v>
      </c>
      <c r="I35">
        <f t="shared" si="2"/>
        <v>-51.231652707594606</v>
      </c>
      <c r="K35">
        <f t="shared" si="3"/>
        <v>-1.8658081876177435</v>
      </c>
      <c r="M35">
        <f t="shared" si="6"/>
        <v>-4.2885186606120484</v>
      </c>
      <c r="N35" s="13">
        <f t="shared" si="4"/>
        <v>3.6918810678467567E-4</v>
      </c>
      <c r="O35" s="13">
        <v>1</v>
      </c>
      <c r="Q35" s="20">
        <v>0.1</v>
      </c>
      <c r="R35" s="5">
        <v>4.5397220000000003</v>
      </c>
      <c r="U35" t="s">
        <v>104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1"/>
        <v>2.2028355564806152</v>
      </c>
      <c r="H36" s="10">
        <f t="shared" si="5"/>
        <v>-4.4783508422907508</v>
      </c>
      <c r="I36">
        <f t="shared" si="2"/>
        <v>-53.740210107489006</v>
      </c>
      <c r="K36">
        <f t="shared" si="3"/>
        <v>-1.9505255258094674</v>
      </c>
      <c r="M36">
        <f t="shared" si="6"/>
        <v>-4.4972545099477124</v>
      </c>
      <c r="N36" s="13">
        <f t="shared" si="4"/>
        <v>3.5734865088485644E-4</v>
      </c>
      <c r="O36" s="13">
        <v>1</v>
      </c>
      <c r="Q36" s="1">
        <v>9.5000000000000001E-2</v>
      </c>
      <c r="R36" s="5">
        <v>4.3764019999999997</v>
      </c>
      <c r="U36" t="s">
        <v>101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1"/>
        <v>2.2112416854740093</v>
      </c>
      <c r="H37" s="10">
        <f t="shared" si="5"/>
        <v>-4.6763768599844111</v>
      </c>
      <c r="I37">
        <f t="shared" si="2"/>
        <v>-56.11652231981293</v>
      </c>
      <c r="K37">
        <f t="shared" si="3"/>
        <v>-2.030426044200909</v>
      </c>
      <c r="M37">
        <f t="shared" si="6"/>
        <v>-4.6948603579325017</v>
      </c>
      <c r="N37" s="13">
        <f t="shared" si="4"/>
        <v>3.4163969639706819E-4</v>
      </c>
      <c r="O37" s="13">
        <v>1</v>
      </c>
      <c r="Q37" s="1">
        <v>0.09</v>
      </c>
      <c r="R37" s="5">
        <v>4.21</v>
      </c>
      <c r="U37" t="s">
        <v>97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1"/>
        <v>2.219647814467403</v>
      </c>
      <c r="H38" s="10">
        <f t="shared" si="5"/>
        <v>-4.8637897727486461</v>
      </c>
      <c r="I38">
        <f t="shared" si="2"/>
        <v>-58.365477272983753</v>
      </c>
      <c r="K38">
        <f t="shared" si="3"/>
        <v>-2.1057118802916732</v>
      </c>
      <c r="M38">
        <f t="shared" si="6"/>
        <v>-4.8817601954033005</v>
      </c>
      <c r="N38" s="13">
        <f t="shared" si="4"/>
        <v>3.2293609038691709E-4</v>
      </c>
      <c r="O38" s="13">
        <v>1</v>
      </c>
      <c r="Q38" s="1">
        <v>8.5000000000000006E-2</v>
      </c>
      <c r="R38" s="5">
        <v>4.0533929999999998</v>
      </c>
      <c r="U38" t="s">
        <v>100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1"/>
        <v>2.2280539434607971</v>
      </c>
      <c r="H39" s="10">
        <f t="shared" si="5"/>
        <v>-5.040983423183131</v>
      </c>
      <c r="I39">
        <f t="shared" si="2"/>
        <v>-60.491801078197568</v>
      </c>
      <c r="K39">
        <f t="shared" si="3"/>
        <v>-2.176577155440619</v>
      </c>
      <c r="M39">
        <f t="shared" si="6"/>
        <v>-5.0583630649459295</v>
      </c>
      <c r="N39" s="13">
        <f t="shared" si="4"/>
        <v>3.0205194780320946E-4</v>
      </c>
      <c r="O39" s="13">
        <v>1</v>
      </c>
      <c r="Q39" s="1">
        <v>0.08</v>
      </c>
      <c r="R39" s="5">
        <v>3.89</v>
      </c>
      <c r="U39" t="s">
        <v>78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1"/>
        <v>2.2364600724541912</v>
      </c>
      <c r="H40" s="10">
        <f t="shared" si="5"/>
        <v>-5.2083385890345593</v>
      </c>
      <c r="I40">
        <f t="shared" si="2"/>
        <v>-62.500063068414711</v>
      </c>
      <c r="K40">
        <f t="shared" si="3"/>
        <v>-2.2432082892315552</v>
      </c>
      <c r="M40">
        <f t="shared" si="6"/>
        <v>-5.2250635773823522</v>
      </c>
      <c r="N40" s="13">
        <f t="shared" si="4"/>
        <v>2.7972523523380833E-4</v>
      </c>
      <c r="O40" s="13">
        <v>1</v>
      </c>
      <c r="Q40" s="1">
        <v>7.4999999999999997E-2</v>
      </c>
      <c r="R40" s="5">
        <v>3.7347440000000001</v>
      </c>
      <c r="T40" t="s">
        <v>86</v>
      </c>
      <c r="U40" t="s">
        <v>103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1"/>
        <v>2.2448662014475849</v>
      </c>
      <c r="H41" s="10">
        <f t="shared" si="5"/>
        <v>-5.366223390620589</v>
      </c>
      <c r="I41">
        <f t="shared" si="2"/>
        <v>-64.394680687447064</v>
      </c>
      <c r="K41">
        <f t="shared" si="3"/>
        <v>-2.3057843015042256</v>
      </c>
      <c r="M41">
        <f t="shared" si="6"/>
        <v>-5.3822424104407816</v>
      </c>
      <c r="N41" s="13">
        <f t="shared" si="4"/>
        <v>2.5660899599972347E-4</v>
      </c>
      <c r="O41" s="13">
        <v>1</v>
      </c>
      <c r="Q41" s="1">
        <v>7.0000000000000007E-2</v>
      </c>
      <c r="R41" s="5">
        <v>3.58</v>
      </c>
      <c r="S41" t="s">
        <v>77</v>
      </c>
      <c r="T41" t="s">
        <v>86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1"/>
        <v>2.253272330440979</v>
      </c>
      <c r="H42" s="10">
        <f t="shared" si="5"/>
        <v>-5.5149936861199702</v>
      </c>
      <c r="I42">
        <f t="shared" si="2"/>
        <v>-66.179924233439635</v>
      </c>
      <c r="K42">
        <f t="shared" si="3"/>
        <v>-2.364477102536819</v>
      </c>
      <c r="M42">
        <f t="shared" si="6"/>
        <v>-5.5302667902271168</v>
      </c>
      <c r="N42" s="13">
        <f t="shared" si="4"/>
        <v>2.3326770906773685E-4</v>
      </c>
      <c r="O42" s="13">
        <v>1</v>
      </c>
      <c r="Q42" s="1">
        <v>6.5000000000000002E-2</v>
      </c>
      <c r="R42" s="5">
        <v>3.4196749999999998</v>
      </c>
      <c r="U42" t="s">
        <v>102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1"/>
        <v>2.2616784594343731</v>
      </c>
      <c r="H43" s="10">
        <f t="shared" si="5"/>
        <v>-5.6549934550765952</v>
      </c>
      <c r="I43">
        <f t="shared" si="2"/>
        <v>-67.859921460919139</v>
      </c>
      <c r="K43">
        <f t="shared" si="3"/>
        <v>-2.4194517718468536</v>
      </c>
      <c r="M43">
        <f t="shared" si="6"/>
        <v>-5.6694909560943536</v>
      </c>
      <c r="N43" s="13">
        <f t="shared" si="4"/>
        <v>2.1017753575990509E-4</v>
      </c>
      <c r="O43" s="13">
        <v>1</v>
      </c>
      <c r="Q43" s="1">
        <v>0.06</v>
      </c>
      <c r="R43" s="5">
        <v>3.26</v>
      </c>
      <c r="T43" t="s">
        <v>87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1"/>
        <v>2.2700845884277672</v>
      </c>
      <c r="H44" s="10">
        <f t="shared" si="5"/>
        <v>-5.7865551704556255</v>
      </c>
      <c r="I44">
        <f t="shared" si="2"/>
        <v>-69.43866204546751</v>
      </c>
      <c r="K44">
        <f t="shared" si="3"/>
        <v>-2.4708668260589883</v>
      </c>
      <c r="M44">
        <f t="shared" si="6"/>
        <v>-5.8002566094860875</v>
      </c>
      <c r="N44" s="13">
        <f t="shared" si="4"/>
        <v>1.8772943150546605E-4</v>
      </c>
      <c r="O44" s="13">
        <v>1</v>
      </c>
      <c r="Q44" s="1">
        <v>5.5E-2</v>
      </c>
      <c r="R44" s="5">
        <v>3.1070509999999998</v>
      </c>
      <c r="T44" t="s">
        <v>78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1"/>
        <v>2.2784907174211613</v>
      </c>
      <c r="H45" s="10">
        <f t="shared" si="5"/>
        <v>-5.9100001595804104</v>
      </c>
      <c r="I45">
        <f t="shared" si="2"/>
        <v>-70.920001914964928</v>
      </c>
      <c r="K45">
        <f t="shared" si="3"/>
        <v>-2.5188744762702844</v>
      </c>
      <c r="M45">
        <f t="shared" si="6"/>
        <v>-5.9228933473096532</v>
      </c>
      <c r="N45" s="13">
        <f t="shared" si="4"/>
        <v>1.6623428982149869E-4</v>
      </c>
      <c r="O45" s="13">
        <v>1</v>
      </c>
      <c r="Q45" s="1">
        <v>0.05</v>
      </c>
      <c r="R45" s="5">
        <v>2.95</v>
      </c>
      <c r="S45" t="s">
        <v>79</v>
      </c>
      <c r="U45" t="s">
        <v>98</v>
      </c>
      <c r="V45" t="s">
        <v>91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1"/>
        <v>2.2868968464145554</v>
      </c>
      <c r="H46" s="10">
        <f t="shared" si="5"/>
        <v>-6.0256389542698319</v>
      </c>
      <c r="I46">
        <f t="shared" si="2"/>
        <v>-72.30766745123799</v>
      </c>
      <c r="K46">
        <f t="shared" si="3"/>
        <v>-2.5636208753264862</v>
      </c>
      <c r="M46">
        <f t="shared" si="6"/>
        <v>-6.0377190803751102</v>
      </c>
      <c r="N46" s="13">
        <f t="shared" si="4"/>
        <v>1.4592944671942652E-4</v>
      </c>
      <c r="O46" s="13">
        <v>1</v>
      </c>
      <c r="Q46" s="1">
        <v>4.4999999999999998E-2</v>
      </c>
      <c r="R46" s="5">
        <v>2.7951359999999998</v>
      </c>
      <c r="T46" t="s">
        <v>88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1"/>
        <v>2.2953029754079495</v>
      </c>
      <c r="H47" s="10">
        <f t="shared" si="5"/>
        <v>-6.1337716304867644</v>
      </c>
      <c r="I47">
        <f t="shared" si="2"/>
        <v>-73.60525956584118</v>
      </c>
      <c r="K47">
        <f t="shared" si="3"/>
        <v>-2.605246355406476</v>
      </c>
      <c r="M47">
        <f t="shared" si="6"/>
        <v>-6.1450404374175589</v>
      </c>
      <c r="N47" s="13">
        <f t="shared" si="4"/>
        <v>1.269860096435213E-4</v>
      </c>
      <c r="O47" s="13">
        <v>1</v>
      </c>
      <c r="Q47" s="1">
        <v>0.04</v>
      </c>
      <c r="R47" s="5">
        <v>2.64</v>
      </c>
      <c r="T47" t="s">
        <v>88</v>
      </c>
      <c r="U47" t="s">
        <v>99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1"/>
        <v>2.3037091044013436</v>
      </c>
      <c r="H48" s="10">
        <f t="shared" si="5"/>
        <v>-6.2346881377997789</v>
      </c>
      <c r="I48">
        <f t="shared" si="2"/>
        <v>-74.816257653597347</v>
      </c>
      <c r="K48">
        <f t="shared" si="3"/>
        <v>-2.6438856562962885</v>
      </c>
      <c r="M48">
        <f t="shared" si="6"/>
        <v>-6.2451531552020345</v>
      </c>
      <c r="N48" s="13">
        <f t="shared" si="4"/>
        <v>1.0951658922951219E-4</v>
      </c>
      <c r="O48" s="13">
        <v>1</v>
      </c>
      <c r="Q48" s="1">
        <v>3.5000000000000003E-2</v>
      </c>
      <c r="R48" s="5">
        <v>2.4810439999999998</v>
      </c>
      <c r="U48" t="s">
        <v>94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1"/>
        <v>2.3121152333947377</v>
      </c>
      <c r="H49" s="10">
        <f t="shared" si="5"/>
        <v>-6.3286686189516894</v>
      </c>
      <c r="I49">
        <f t="shared" si="2"/>
        <v>-75.944023427420277</v>
      </c>
      <c r="K49">
        <f t="shared" si="3"/>
        <v>-2.6796681447189803</v>
      </c>
      <c r="M49">
        <f t="shared" si="6"/>
        <v>-6.3383424551928709</v>
      </c>
      <c r="N49" s="13">
        <f t="shared" si="4"/>
        <v>9.3583107621195743E-5</v>
      </c>
      <c r="O49" s="13">
        <v>1</v>
      </c>
      <c r="Q49" s="1">
        <v>0.03</v>
      </c>
      <c r="R49" s="5">
        <v>2.3199999999999998</v>
      </c>
      <c r="T49" t="s">
        <v>89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1"/>
        <v>2.3205213623881318</v>
      </c>
      <c r="H50" s="10">
        <f t="shared" si="5"/>
        <v>-6.4159837198205336</v>
      </c>
      <c r="I50">
        <f t="shared" si="2"/>
        <v>-76.9918046378464</v>
      </c>
      <c r="K50">
        <f t="shared" si="3"/>
        <v>-2.7127180250721628</v>
      </c>
      <c r="M50">
        <f t="shared" si="6"/>
        <v>-6.4248834072525058</v>
      </c>
      <c r="N50" s="13">
        <f t="shared" si="4"/>
        <v>7.9204436386804387E-5</v>
      </c>
      <c r="O50" s="13">
        <v>1</v>
      </c>
      <c r="Q50" s="1">
        <v>2.5000000000000001E-2</v>
      </c>
      <c r="R50" s="5">
        <v>2.159411</v>
      </c>
      <c r="U50" t="s">
        <v>93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1"/>
        <v>2.3289274913815254</v>
      </c>
      <c r="H51" s="10">
        <f t="shared" si="5"/>
        <v>-6.4968948900503767</v>
      </c>
      <c r="I51">
        <f t="shared" si="2"/>
        <v>-77.962738680604517</v>
      </c>
      <c r="K51">
        <f t="shared" si="3"/>
        <v>-2.7431545419110295</v>
      </c>
      <c r="M51">
        <f t="shared" si="6"/>
        <v>-6.5050412808184666</v>
      </c>
      <c r="N51" s="13">
        <f t="shared" si="4"/>
        <v>6.6363682546419911E-5</v>
      </c>
      <c r="O51" s="13">
        <v>1</v>
      </c>
      <c r="Q51" s="1">
        <v>0.02</v>
      </c>
      <c r="R51" s="5">
        <v>1.99</v>
      </c>
      <c r="T51" t="s">
        <v>83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1"/>
        <v>2.3373336203749195</v>
      </c>
      <c r="H52" s="10">
        <f t="shared" si="5"/>
        <v>-6.5716546746218434</v>
      </c>
      <c r="I52">
        <f t="shared" si="2"/>
        <v>-78.859856095462121</v>
      </c>
      <c r="K52">
        <f t="shared" si="3"/>
        <v>-2.7710921745014172</v>
      </c>
      <c r="M52">
        <f t="shared" si="6"/>
        <v>-6.5790718839916424</v>
      </c>
      <c r="N52" s="13">
        <f t="shared" si="4"/>
        <v>5.5014994835434977E-5</v>
      </c>
      <c r="O52" s="13">
        <v>1</v>
      </c>
      <c r="Q52" s="1">
        <v>1.4999999999999999E-2</v>
      </c>
      <c r="R52" s="5">
        <v>1.818065</v>
      </c>
      <c r="T52" t="s">
        <v>77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1"/>
        <v>2.3457397493683136</v>
      </c>
      <c r="H53" s="10">
        <f t="shared" si="5"/>
        <v>-6.6405069966245183</v>
      </c>
      <c r="I53">
        <f t="shared" si="2"/>
        <v>-79.686083959494226</v>
      </c>
      <c r="K53">
        <f t="shared" si="3"/>
        <v>-2.7966408237544824</v>
      </c>
      <c r="M53">
        <f t="shared" si="6"/>
        <v>-6.6472218909536807</v>
      </c>
      <c r="N53" s="13">
        <f t="shared" si="4"/>
        <v>4.5089805851817237E-5</v>
      </c>
      <c r="O53" s="13">
        <v>1</v>
      </c>
      <c r="Q53" s="1">
        <v>0.01</v>
      </c>
      <c r="R53" s="5">
        <v>1.63</v>
      </c>
      <c r="T53" t="s">
        <v>84</v>
      </c>
      <c r="U53" t="s">
        <v>95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1"/>
        <v>2.3541458783617077</v>
      </c>
      <c r="H54" s="10">
        <f t="shared" si="5"/>
        <v>-6.7036874314862018</v>
      </c>
      <c r="I54">
        <f t="shared" si="2"/>
        <v>-80.444249177834422</v>
      </c>
      <c r="K54">
        <f t="shared" si="3"/>
        <v>-2.8199059918424103</v>
      </c>
      <c r="M54">
        <f t="shared" si="6"/>
        <v>-6.7097291581169927</v>
      </c>
      <c r="N54" s="13">
        <f t="shared" si="4"/>
        <v>3.6502460681207155E-5</v>
      </c>
      <c r="O54" s="13">
        <v>1</v>
      </c>
      <c r="Q54" s="1">
        <v>5.0000000000000001E-3</v>
      </c>
      <c r="R54" s="5">
        <v>1.41</v>
      </c>
      <c r="T54" t="s">
        <v>82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1"/>
        <v>2.3625520073551018</v>
      </c>
      <c r="H55" s="10">
        <f t="shared" si="5"/>
        <v>-6.7614234729067135</v>
      </c>
      <c r="I55">
        <f t="shared" si="2"/>
        <v>-81.137081674880562</v>
      </c>
      <c r="K55">
        <f t="shared" si="3"/>
        <v>-2.8409889547825928</v>
      </c>
      <c r="M55">
        <f t="shared" si="6"/>
        <v>-6.7668230293965772</v>
      </c>
      <c r="N55" s="13">
        <f t="shared" si="4"/>
        <v>2.9155210287228956E-5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1"/>
        <v>2.3709581363484959</v>
      </c>
      <c r="H56" s="10">
        <f t="shared" si="5"/>
        <v>-6.8139347907371901</v>
      </c>
      <c r="I56">
        <f t="shared" si="2"/>
        <v>-81.767217488846285</v>
      </c>
      <c r="K56">
        <f t="shared" si="3"/>
        <v>-2.8599869282664465</v>
      </c>
      <c r="M56">
        <f t="shared" si="6"/>
        <v>-6.8187246309793963</v>
      </c>
      <c r="N56" s="13">
        <f t="shared" si="4"/>
        <v>2.2942569545857845E-5</v>
      </c>
      <c r="O56" s="13">
        <v>1</v>
      </c>
      <c r="Q56" t="s">
        <v>76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1"/>
        <v>2.3793642653418896</v>
      </c>
      <c r="H57" s="10">
        <f t="shared" si="5"/>
        <v>-6.8614334810388176</v>
      </c>
      <c r="I57">
        <f t="shared" si="2"/>
        <v>-82.337201772465818</v>
      </c>
      <c r="K57">
        <f t="shared" si="3"/>
        <v>-2.8769932269980867</v>
      </c>
      <c r="M57">
        <f t="shared" si="6"/>
        <v>-6.8656471559539174</v>
      </c>
      <c r="N57" s="13">
        <f t="shared" si="4"/>
        <v>1.775505629014156E-5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1"/>
        <v>2.3877703943352837</v>
      </c>
      <c r="H58" s="10">
        <f t="shared" si="5"/>
        <v>-6.9041243085486643</v>
      </c>
      <c r="I58">
        <f t="shared" si="2"/>
        <v>-82.849491702583975</v>
      </c>
      <c r="K58">
        <f t="shared" si="3"/>
        <v>-2.8920974177976175</v>
      </c>
      <c r="M58">
        <f t="shared" si="6"/>
        <v>-6.9077961391498226</v>
      </c>
      <c r="N58" s="13">
        <f t="shared" si="4"/>
        <v>1.3482339963602353E-5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1"/>
        <v>2.3961765233286778</v>
      </c>
      <c r="H59" s="10">
        <f t="shared" si="5"/>
        <v>-6.9422049417736167</v>
      </c>
      <c r="I59">
        <f t="shared" si="2"/>
        <v>-83.306459301283397</v>
      </c>
      <c r="K59">
        <f t="shared" si="3"/>
        <v>-2.9053854667137493</v>
      </c>
      <c r="M59">
        <f t="shared" si="6"/>
        <v>-6.9453697225256805</v>
      </c>
      <c r="N59" s="13">
        <f t="shared" si="4"/>
        <v>1.0015837208633725E-5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1"/>
        <v>2.4045826523220719</v>
      </c>
      <c r="H60" s="10">
        <f t="shared" si="5"/>
        <v>-6.9758661809274347</v>
      </c>
      <c r="I60">
        <f t="shared" si="2"/>
        <v>-83.710394171129224</v>
      </c>
      <c r="K60">
        <f t="shared" si="3"/>
        <v>-2.9169398803807622</v>
      </c>
      <c r="M60">
        <f t="shared" si="6"/>
        <v>-6.9785589114306381</v>
      </c>
      <c r="N60" s="13">
        <f t="shared" si="4"/>
        <v>7.2507975628820353E-6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1"/>
        <v>2.412988781315466</v>
      </c>
      <c r="H61" s="10">
        <f t="shared" si="5"/>
        <v>-7.0052921789197011</v>
      </c>
      <c r="I61">
        <f t="shared" si="2"/>
        <v>-84.063506147036406</v>
      </c>
      <c r="K61">
        <f t="shared" si="3"/>
        <v>-2.9268398418456218</v>
      </c>
      <c r="M61">
        <f t="shared" si="6"/>
        <v>-7.007547822054832</v>
      </c>
      <c r="N61" s="13">
        <f t="shared" si="4"/>
        <v>5.0879259530628164E-6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1"/>
        <v>2.4213949103088601</v>
      </c>
      <c r="H62" s="10">
        <f t="shared" si="5"/>
        <v>-7.0306606555997391</v>
      </c>
      <c r="I62">
        <f t="shared" si="2"/>
        <v>-84.367927867196869</v>
      </c>
      <c r="K62">
        <f t="shared" si="3"/>
        <v>-2.9351613410820763</v>
      </c>
      <c r="M62">
        <f t="shared" si="6"/>
        <v>-7.0325139203722706</v>
      </c>
      <c r="N62" s="13">
        <f t="shared" si="4"/>
        <v>3.4345903171064543E-6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1"/>
        <v>2.4298010393022538</v>
      </c>
      <c r="H63" s="10">
        <f t="shared" si="5"/>
        <v>-7.0521431054527008</v>
      </c>
      <c r="I63">
        <f t="shared" si="2"/>
        <v>-84.625717265432414</v>
      </c>
      <c r="K63">
        <f t="shared" si="3"/>
        <v>-2.9419773004000875</v>
      </c>
      <c r="M63">
        <f t="shared" si="6"/>
        <v>-7.053628252869439</v>
      </c>
      <c r="N63" s="13">
        <f t="shared" si="4"/>
        <v>2.2056628494438767E-6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1"/>
        <v>2.4382071682956479</v>
      </c>
      <c r="H64" s="10">
        <f t="shared" si="5"/>
        <v>-7.0699049989395668</v>
      </c>
      <c r="I64">
        <f t="shared" si="2"/>
        <v>-84.838859987274802</v>
      </c>
      <c r="K64">
        <f t="shared" si="3"/>
        <v>-2.9473576949506759</v>
      </c>
      <c r="M64">
        <f t="shared" si="6"/>
        <v>-7.0710556693426048</v>
      </c>
      <c r="N64" s="13">
        <f t="shared" si="4"/>
        <v>1.3240423764275337E-6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1"/>
        <v>2.446613297289042</v>
      </c>
      <c r="H65" s="10">
        <f t="shared" si="5"/>
        <v>-7.0841059776673401</v>
      </c>
      <c r="I65">
        <f t="shared" si="2"/>
        <v>-85.009271732008074</v>
      </c>
      <c r="K65">
        <f t="shared" si="3"/>
        <v>-2.9513696685184154</v>
      </c>
      <c r="M65">
        <f t="shared" si="6"/>
        <v>-7.0849550380370294</v>
      </c>
      <c r="N65" s="13">
        <f t="shared" si="4"/>
        <v>7.2090351137701106E-7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1"/>
        <v>2.4550194262824361</v>
      </c>
      <c r="H66" s="10">
        <f t="shared" si="5"/>
        <v>-7.094900043570461</v>
      </c>
      <c r="I66">
        <f t="shared" si="2"/>
        <v>-85.138800522845528</v>
      </c>
      <c r="K66">
        <f t="shared" si="3"/>
        <v>-2.9540776447862371</v>
      </c>
      <c r="M66">
        <f t="shared" si="6"/>
        <v>-7.0954794533918069</v>
      </c>
      <c r="N66" s="13">
        <f t="shared" si="4"/>
        <v>3.3571574107203608E-7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1"/>
        <v>2.4634255552758297</v>
      </c>
      <c r="H67" s="10">
        <f t="shared" si="5"/>
        <v>-7.1024357422793587</v>
      </c>
      <c r="I67">
        <f t="shared" si="2"/>
        <v>-85.229228907352308</v>
      </c>
      <c r="K67">
        <f t="shared" si="3"/>
        <v>-2.9555434342498987</v>
      </c>
      <c r="M67">
        <f t="shared" si="6"/>
        <v>-7.1027764366449224</v>
      </c>
      <c r="N67" s="13">
        <f t="shared" si="4"/>
        <v>1.1607265072686614E-7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1"/>
        <v>2.4718316842692238</v>
      </c>
      <c r="H68" s="10">
        <f t="shared" si="5"/>
        <v>-7.1068563408470711</v>
      </c>
      <c r="I68">
        <f t="shared" si="2"/>
        <v>-85.282276090164856</v>
      </c>
      <c r="K68">
        <f t="shared" si="3"/>
        <v>-2.9558263369525437</v>
      </c>
      <c r="M68">
        <f t="shared" si="6"/>
        <v>-7.1069881295441775</v>
      </c>
      <c r="N68" s="13">
        <f t="shared" si="4"/>
        <v>1.7368260685000908E-4</v>
      </c>
      <c r="O68" s="13">
        <v>10000</v>
      </c>
    </row>
    <row r="69" spans="3:16" x14ac:dyDescent="0.4">
      <c r="C69" s="56" t="s">
        <v>50</v>
      </c>
      <c r="D69" s="57">
        <v>0</v>
      </c>
      <c r="E69" s="58">
        <f t="shared" si="0"/>
        <v>-1</v>
      </c>
      <c r="F69" s="59"/>
      <c r="G69" s="59">
        <f t="shared" si="1"/>
        <v>2.4802378132626175</v>
      </c>
      <c r="H69" s="60">
        <f t="shared" si="5"/>
        <v>-7.1082999999999998</v>
      </c>
      <c r="I69" s="59">
        <f t="shared" si="2"/>
        <v>-85.299599999999998</v>
      </c>
      <c r="J69" s="59"/>
      <c r="K69">
        <f t="shared" si="3"/>
        <v>-2.9549832412030237</v>
      </c>
      <c r="M69">
        <f t="shared" si="6"/>
        <v>-7.1082514814013074</v>
      </c>
      <c r="N69" s="61">
        <f t="shared" si="4"/>
        <v>2.3540544190821036E-5</v>
      </c>
      <c r="O69" s="61">
        <v>10000</v>
      </c>
      <c r="P69" s="62" t="s">
        <v>51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1"/>
        <v>2.4886439422560116</v>
      </c>
      <c r="H70" s="10">
        <f t="shared" si="5"/>
        <v>-7.1068999410742286</v>
      </c>
      <c r="I70">
        <f t="shared" si="2"/>
        <v>-85.282799292890743</v>
      </c>
      <c r="K70">
        <f t="shared" si="3"/>
        <v>-2.9530687184352442</v>
      </c>
      <c r="M70">
        <f t="shared" si="6"/>
        <v>-7.1066984297182092</v>
      </c>
      <c r="N70" s="13">
        <f t="shared" si="4"/>
        <v>4.0606826604786938E-4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1"/>
        <v>2.4970500712494057</v>
      </c>
      <c r="H71" s="10">
        <f t="shared" si="5"/>
        <v>-7.1027846077941428</v>
      </c>
      <c r="I71">
        <f t="shared" si="2"/>
        <v>-85.233415293529717</v>
      </c>
      <c r="K71">
        <f t="shared" si="3"/>
        <v>-2.9501351143596013</v>
      </c>
      <c r="M71">
        <f t="shared" si="6"/>
        <v>-7.102456074606379</v>
      </c>
      <c r="N71" s="13">
        <f t="shared" si="4"/>
        <v>1.0793405546226019E-7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1"/>
        <v>2.5054562002427998</v>
      </c>
      <c r="H72" s="10">
        <f t="shared" si="5"/>
        <v>-7.0960778230457384</v>
      </c>
      <c r="I72">
        <f t="shared" si="2"/>
        <v>-85.152933876548857</v>
      </c>
      <c r="K72">
        <f t="shared" si="3"/>
        <v>-2.9462326365516338</v>
      </c>
      <c r="M72">
        <f t="shared" si="6"/>
        <v>-7.0956468472129686</v>
      </c>
      <c r="N72" s="13">
        <f t="shared" si="4"/>
        <v>1.8574016843166845E-7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1"/>
        <v>2.5138623292361939</v>
      </c>
      <c r="H73" s="10">
        <f t="shared" si="5"/>
        <v>-7.0868989407926133</v>
      </c>
      <c r="I73">
        <f t="shared" si="2"/>
        <v>-85.042787289511352</v>
      </c>
      <c r="K73">
        <f t="shared" si="3"/>
        <v>-2.9414094386173062</v>
      </c>
      <c r="M73">
        <f t="shared" si="6"/>
        <v>-7.0863886723594716</v>
      </c>
      <c r="N73" s="13">
        <f t="shared" si="4"/>
        <v>2.6037387386091117E-7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1"/>
        <v>2.5222684582295876</v>
      </c>
      <c r="H74" s="10">
        <f t="shared" si="5"/>
        <v>-7.0753629932784445</v>
      </c>
      <c r="I74">
        <f t="shared" si="2"/>
        <v>-84.904355919341327</v>
      </c>
      <c r="K74">
        <f t="shared" si="3"/>
        <v>-2.9357117010688873</v>
      </c>
      <c r="M74">
        <f t="shared" si="6"/>
        <v>-7.0747951255919581</v>
      </c>
      <c r="N74" s="13">
        <f t="shared" si="4"/>
        <v>3.2247370935544235E-7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1"/>
        <v>2.5306745872229817</v>
      </c>
      <c r="H75" s="10">
        <f t="shared" si="5"/>
        <v>-7.0615808336556434</v>
      </c>
      <c r="I75">
        <f t="shared" si="2"/>
        <v>-84.73897000386772</v>
      </c>
      <c r="K75">
        <f t="shared" si="3"/>
        <v>-2.9291837090400703</v>
      </c>
      <c r="M75">
        <f t="shared" si="6"/>
        <v>-7.0609755848348499</v>
      </c>
      <c r="N75" s="13">
        <f t="shared" si="4"/>
        <v>3.6632613507191186E-7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1"/>
        <v>2.5390807162163753</v>
      </c>
      <c r="H76" s="10">
        <f t="shared" si="5"/>
        <v>-7.0456592741759296</v>
      </c>
      <c r="I76">
        <f t="shared" si="2"/>
        <v>-84.547911290111159</v>
      </c>
      <c r="K76">
        <f t="shared" si="3"/>
        <v>-2.9218679269639956</v>
      </c>
      <c r="M76">
        <f t="shared" si="6"/>
        <v>-7.0450353768336473</v>
      </c>
      <c r="N76" s="13">
        <f t="shared" si="4"/>
        <v>3.8924789370691491E-7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1"/>
        <v>2.5474868452097694</v>
      </c>
      <c r="H77" s="10">
        <f t="shared" si="5"/>
        <v>-7.0277012200746407</v>
      </c>
      <c r="I77">
        <f t="shared" si="2"/>
        <v>-84.332414640895692</v>
      </c>
      <c r="K77">
        <f t="shared" si="3"/>
        <v>-2.9138050703329217</v>
      </c>
      <c r="M77">
        <f t="shared" si="6"/>
        <v>-7.0270759185655365</v>
      </c>
      <c r="N77" s="13">
        <f t="shared" si="4"/>
        <v>3.9100197728802214E-7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1"/>
        <v>2.5558929742031635</v>
      </c>
      <c r="H78" s="10">
        <f t="shared" si="5"/>
        <v>-7.0078057992768823</v>
      </c>
      <c r="I78">
        <f t="shared" si="2"/>
        <v>-84.093669591322595</v>
      </c>
      <c r="K78">
        <f t="shared" si="3"/>
        <v>-2.9050341746536659</v>
      </c>
      <c r="M78">
        <f t="shared" si="6"/>
        <v>-7.0071948537907351</v>
      </c>
      <c r="N78" s="13">
        <f t="shared" si="4"/>
        <v>3.7325438704357981E-7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1"/>
        <v>2.5642991031965576</v>
      </c>
      <c r="H79" s="10">
        <f t="shared" si="5"/>
        <v>-6.9860684880499031</v>
      </c>
      <c r="I79">
        <f t="shared" si="2"/>
        <v>-83.832821856598841</v>
      </c>
      <c r="K79">
        <f t="shared" si="3"/>
        <v>-2.8955926617084384</v>
      </c>
      <c r="M79">
        <f t="shared" si="6"/>
        <v>-6.9854861849113288</v>
      </c>
      <c r="N79" s="13">
        <f t="shared" si="4"/>
        <v>3.3907694519350947E-7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1"/>
        <v>2.5727052321899517</v>
      </c>
      <c r="H80" s="10">
        <f t="shared" si="5"/>
        <v>-6.9625812327225729</v>
      </c>
      <c r="I80">
        <f t="shared" si="2"/>
        <v>-83.550974792670871</v>
      </c>
      <c r="K80">
        <f t="shared" si="3"/>
        <v>-2.885516403226398</v>
      </c>
      <c r="M80">
        <f t="shared" si="6"/>
        <v>-6.9620404002986973</v>
      </c>
      <c r="N80" s="13">
        <f t="shared" si="4"/>
        <v>2.9249971071514845E-7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1"/>
        <v>2.5811113611833454</v>
      </c>
      <c r="H81" s="10">
        <f t="shared" si="5"/>
        <v>-6.9374325675893473</v>
      </c>
      <c r="I81">
        <f t="shared" si="2"/>
        <v>-83.249190811072168</v>
      </c>
      <c r="K81">
        <f t="shared" si="3"/>
        <v>-2.8748397820671356</v>
      </c>
      <c r="M81">
        <f t="shared" si="6"/>
        <v>-6.9369445972450681</v>
      </c>
      <c r="N81" s="13">
        <f t="shared" si="4"/>
        <v>2.3811505689603513E-7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1"/>
        <v>2.5895174901767395</v>
      </c>
      <c r="H82" s="10">
        <f t="shared" si="5"/>
        <v>-6.910707729112735</v>
      </c>
      <c r="I82">
        <f t="shared" si="2"/>
        <v>-82.928492749352813</v>
      </c>
      <c r="K82">
        <f t="shared" si="3"/>
        <v>-2.8635957510132881</v>
      </c>
      <c r="M82">
        <f t="shared" si="6"/>
        <v>-6.9102826006892499</v>
      </c>
      <c r="N82" s="13">
        <f t="shared" si="4"/>
        <v>1.8073417645490713E-7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ref="G83:G146" si="8">$E$11*(D83/$E$12+1)</f>
        <v>2.5979236191701336</v>
      </c>
      <c r="H83" s="10">
        <f t="shared" si="5"/>
        <v>-6.8824887665350207</v>
      </c>
      <c r="I83">
        <f t="shared" si="2"/>
        <v>-82.589865198420256</v>
      </c>
      <c r="K83">
        <f t="shared" si="3"/>
        <v>-2.8518158892657244</v>
      </c>
      <c r="M83">
        <f t="shared" si="6"/>
        <v>-6.8821350778616299</v>
      </c>
      <c r="N83" s="13">
        <f t="shared" si="4"/>
        <v>1.2509567768494839E-7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si="8"/>
        <v>2.6063297481635277</v>
      </c>
      <c r="H84" s="10">
        <f t="shared" si="5"/>
        <v>-6.852854649006809</v>
      </c>
      <c r="I84">
        <f t="shared" ref="I84:I147" si="9">H84*$E$6</f>
        <v>-82.234255788081711</v>
      </c>
      <c r="K84">
        <f t="shared" ref="K84:K147" si="10">($L$9/2)*$L$4*EXP(-$L$6*(G84/$L$10-1))+($L$9/2)*$L$4*EXP(-$L$6*(($H$4/$E$4)*G84/$L$10-1))+($L$9/2)*$L$4*EXP(-$L$6*(SQRT(4/3+$H$11^2/4)*G84/$L$10-1))-SQRT(($L$9/2)*$L$5^2*EXP(-2*$L$7*(G84/$L$10-1))+($L$9/2)*$L$5^2*EXP(-2*$L$7*(($H$4/$E$4)*G84/$L$10-1))+($L$9/2)*$L$5^2*EXP(-2*$L$7*(SQRT(4/3+$H$11^2/4)*G84/$L$10-1)))</f>
        <v>-2.8395304567310387</v>
      </c>
      <c r="M84">
        <f t="shared" ref="M84:M147" si="11">($L$9/2)*$O$6*EXP(-$O$4*(G84/$L$10-1))+($L$9/2)*$O$6*EXP(-$O$4*(($H$4/$E$4)*G84/$L$10-1))+($L$9/2)*$O$6*EXP(-$O$4*(SQRT(4/3+$H$11^2/4)*($H$4/$E$4)*G84/$L$10-1))-SQRT(($L$9/2)*$O$7^2*EXP(-2*$O$5*(G84/$L$10-1))+($L$9/2)*$O$7^2*EXP(-2*$O$5*(($H$4/$E$4)*G84/$L$10-1))+($L$9/2)*$O$7^2*EXP(-2*$O$5*(SQRT(4/3+$H$11^2/4)*($H$4/$E$4)*G84/$L$10-1)))</f>
        <v>-6.8525796489882795</v>
      </c>
      <c r="N84" s="13">
        <f t="shared" ref="N84:N147" si="12">(M84-H84)^2*O84</f>
        <v>7.562501019118435E-8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8"/>
        <v>2.6147358771569218</v>
      </c>
      <c r="H85" s="10">
        <f t="shared" ref="H85:H148" si="13">-(-$B$4)*(1+D85+$E$5*D85^3)*EXP(-D85)</f>
        <v>-6.8218813693368698</v>
      </c>
      <c r="I85">
        <f t="shared" si="9"/>
        <v>-81.862576432042431</v>
      </c>
      <c r="K85">
        <f t="shared" si="10"/>
        <v>-2.8267684461875904</v>
      </c>
      <c r="M85">
        <f t="shared" si="11"/>
        <v>-6.8216909941894173</v>
      </c>
      <c r="N85" s="13">
        <f t="shared" si="12"/>
        <v>3.6242696767587985E-8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8"/>
        <v>2.6231420061503159</v>
      </c>
      <c r="H86" s="10">
        <f t="shared" si="13"/>
        <v>-6.789642044464733</v>
      </c>
      <c r="I86">
        <f t="shared" si="9"/>
        <v>-81.475704533576788</v>
      </c>
      <c r="K86">
        <f t="shared" si="10"/>
        <v>-2.8135576334129428</v>
      </c>
      <c r="M86">
        <f t="shared" si="11"/>
        <v>-6.7895409567026359</v>
      </c>
      <c r="N86" s="13">
        <f t="shared" si="12"/>
        <v>1.021873564579015E-8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8"/>
        <v>2.63154813514371</v>
      </c>
      <c r="H87" s="10">
        <f t="shared" si="13"/>
        <v>-6.7562070127545883</v>
      </c>
      <c r="I87">
        <f t="shared" si="9"/>
        <v>-81.074484153055067</v>
      </c>
      <c r="K87">
        <f t="shared" si="10"/>
        <v>-2.7999246253523169</v>
      </c>
      <c r="M87">
        <f t="shared" si="11"/>
        <v>-6.7561986425569369</v>
      </c>
      <c r="N87" s="13">
        <f t="shared" si="12"/>
        <v>7.0060208724013398E-11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8"/>
        <v>2.6399542641371041</v>
      </c>
      <c r="H88" s="10">
        <f t="shared" si="13"/>
        <v>-6.7216439282061637</v>
      </c>
      <c r="I88">
        <f t="shared" si="9"/>
        <v>-80.659727138473968</v>
      </c>
      <c r="K88">
        <f t="shared" si="10"/>
        <v>-2.7858949064045428</v>
      </c>
      <c r="M88">
        <f t="shared" si="11"/>
        <v>-6.7217305168192034</v>
      </c>
      <c r="N88" s="13">
        <f t="shared" si="12"/>
        <v>7.4975879081342523E-9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8"/>
        <v>2.6483603931304973</v>
      </c>
      <c r="H89" s="10">
        <f t="shared" si="13"/>
        <v>-6.6860178516755413</v>
      </c>
      <c r="I89">
        <f t="shared" si="9"/>
        <v>-80.232214220106499</v>
      </c>
      <c r="K89">
        <f t="shared" si="10"/>
        <v>-2.7714928828990102</v>
      </c>
      <c r="M89">
        <f t="shared" si="11"/>
        <v>-6.6862004965305877</v>
      </c>
      <c r="N89" s="13">
        <f t="shared" si="12"/>
        <v>3.3359143074911928E-8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8"/>
        <v>2.6567665221238914</v>
      </c>
      <c r="H90" s="10">
        <f t="shared" si="13"/>
        <v>-6.6493913391961206</v>
      </c>
      <c r="I90">
        <f t="shared" si="9"/>
        <v>-79.792696070353443</v>
      </c>
      <c r="K90">
        <f t="shared" si="10"/>
        <v>-2.7567419258342305</v>
      </c>
      <c r="M90">
        <f t="shared" si="11"/>
        <v>-6.649670040446221</v>
      </c>
      <c r="N90" s="13">
        <f t="shared" si="12"/>
        <v>7.7674386807543922E-8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8"/>
        <v>2.6651726511172855</v>
      </c>
      <c r="H91" s="10">
        <f t="shared" si="13"/>
        <v>-6.611824527487407</v>
      </c>
      <c r="I91">
        <f t="shared" si="9"/>
        <v>-79.341894329848884</v>
      </c>
      <c r="K91">
        <f t="shared" si="10"/>
        <v>-2.7416644119458766</v>
      </c>
      <c r="M91">
        <f t="shared" si="11"/>
        <v>-6.6121982356878224</v>
      </c>
      <c r="N91" s="13">
        <f t="shared" si="12"/>
        <v>1.3965781905770115E-7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8"/>
        <v>2.6735787801106796</v>
      </c>
      <c r="H92" s="10">
        <f t="shared" si="13"/>
        <v>-6.5733752167366557</v>
      </c>
      <c r="I92">
        <f t="shared" si="9"/>
        <v>-78.880502600839861</v>
      </c>
      <c r="K92">
        <f t="shared" si="10"/>
        <v>-2.726281763169478</v>
      </c>
      <c r="M92">
        <f t="shared" si="11"/>
        <v>-6.5738418814148813</v>
      </c>
      <c r="N92" s="13">
        <f t="shared" si="12"/>
        <v>2.1777592190344744E-7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8"/>
        <v>2.6819849091040737</v>
      </c>
      <c r="H93" s="10">
        <f t="shared" si="13"/>
        <v>-6.5340989507360652</v>
      </c>
      <c r="I93">
        <f t="shared" si="9"/>
        <v>-78.409187408832778</v>
      </c>
      <c r="K93">
        <f t="shared" si="10"/>
        <v>-2.7106144845604407</v>
      </c>
      <c r="M93">
        <f t="shared" si="11"/>
        <v>-6.5346555696166071</v>
      </c>
      <c r="N93" s="13">
        <f t="shared" si="12"/>
        <v>3.0982457817574672E-7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8"/>
        <v>2.6903910380974678</v>
      </c>
      <c r="H94" s="10">
        <f t="shared" si="13"/>
        <v>-6.494049094455689</v>
      </c>
      <c r="I94">
        <f t="shared" si="9"/>
        <v>-77.928589133468265</v>
      </c>
      <c r="K94">
        <f t="shared" si="10"/>
        <v>-2.6946822007315676</v>
      </c>
      <c r="M94">
        <f t="shared" si="11"/>
        <v>-6.4946917631232228</v>
      </c>
      <c r="N94" s="13">
        <f t="shared" si="12"/>
        <v>4.1302301622969428E-7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8"/>
        <v>2.6987971670908619</v>
      </c>
      <c r="H95" s="10">
        <f t="shared" si="13"/>
        <v>-6.4532769091299835</v>
      </c>
      <c r="I95">
        <f t="shared" si="9"/>
        <v>-77.439322909559806</v>
      </c>
      <c r="K95">
        <f t="shared" si="10"/>
        <v>-2.6785036908659383</v>
      </c>
      <c r="M95">
        <f t="shared" si="11"/>
        <v>-6.4540008709318331</v>
      </c>
      <c r="N95" s="13">
        <f t="shared" si="12"/>
        <v>5.2412069053721294E-7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8"/>
        <v>2.707203296084256</v>
      </c>
      <c r="H96" s="10">
        <f t="shared" si="13"/>
        <v>-6.4118316249336287</v>
      </c>
      <c r="I96">
        <f t="shared" si="9"/>
        <v>-76.941979499203541</v>
      </c>
      <c r="K96">
        <f t="shared" si="10"/>
        <v>-2.662096922360722</v>
      </c>
      <c r="M96">
        <f t="shared" si="11"/>
        <v>-6.4126313209388259</v>
      </c>
      <c r="N96" s="13">
        <f t="shared" si="12"/>
        <v>6.3951370072843681E-7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8"/>
        <v>2.7156094250776501</v>
      </c>
      <c r="H97" s="10">
        <f t="shared" si="13"/>
        <v>-6.3697605113200257</v>
      </c>
      <c r="I97">
        <f t="shared" si="9"/>
        <v>-76.437126135840316</v>
      </c>
      <c r="K97">
        <f t="shared" si="10"/>
        <v>-2.6454790831553221</v>
      </c>
      <c r="M97">
        <f t="shared" si="11"/>
        <v>-6.3706296301675813</v>
      </c>
      <c r="N97" s="13">
        <f t="shared" si="12"/>
        <v>7.5536757117634527E-7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8"/>
        <v>2.7240155540710438</v>
      </c>
      <c r="H98" s="10">
        <f t="shared" si="13"/>
        <v>-6.3271089450937534</v>
      </c>
      <c r="I98">
        <f t="shared" si="9"/>
        <v>-75.925307341125034</v>
      </c>
      <c r="K98">
        <f t="shared" si="10"/>
        <v>-2.628666612795179</v>
      </c>
      <c r="M98">
        <f t="shared" si="11"/>
        <v>-6.3280404725772597</v>
      </c>
      <c r="N98" s="13">
        <f t="shared" si="12"/>
        <v>8.6774345252743581E-7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8"/>
        <v>2.7324216830644379</v>
      </c>
      <c r="H99" s="10">
        <f t="shared" si="13"/>
        <v>-6.2839204762862177</v>
      </c>
      <c r="I99">
        <f t="shared" si="9"/>
        <v>-75.407045715434606</v>
      </c>
      <c r="K99">
        <f t="shared" si="10"/>
        <v>-2.611675232280553</v>
      </c>
      <c r="M99">
        <f t="shared" si="11"/>
        <v>-6.2849067445354585</v>
      </c>
      <c r="N99" s="13">
        <f t="shared" si="12"/>
        <v>9.7272505946041722E-7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8"/>
        <v>2.740827812057832</v>
      </c>
      <c r="H100" s="10">
        <f t="shared" si="13"/>
        <v>-6.2402368919016293</v>
      </c>
      <c r="I100">
        <f t="shared" si="9"/>
        <v>-74.882842702819545</v>
      </c>
      <c r="K100">
        <f t="shared" si="10"/>
        <v>-2.5945199727476496</v>
      </c>
      <c r="M100">
        <f t="shared" si="11"/>
        <v>-6.2412696280346953</v>
      </c>
      <c r="N100" s="13">
        <f t="shared" si="12"/>
        <v>1.066543920540076E-6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8"/>
        <v>2.7492339410512261</v>
      </c>
      <c r="H101" s="10">
        <f t="shared" si="13"/>
        <v>-6.196098277598554</v>
      </c>
      <c r="I101">
        <f t="shared" si="9"/>
        <v>-74.353179331182645</v>
      </c>
      <c r="K101">
        <f t="shared" si="10"/>
        <v>-2.5772152030276492</v>
      </c>
      <c r="M101">
        <f t="shared" si="11"/>
        <v>-6.1971686517299496</v>
      </c>
      <c r="N101" s="13">
        <f t="shared" si="12"/>
        <v>1.1457007811607699E-6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8"/>
        <v>2.7576400700446198</v>
      </c>
      <c r="H102" s="10">
        <f t="shared" si="13"/>
        <v>-6.1515430773703308</v>
      </c>
      <c r="I102">
        <f t="shared" si="9"/>
        <v>-73.81851692844397</v>
      </c>
      <c r="K102">
        <f t="shared" si="10"/>
        <v>-2.5597746561273724</v>
      </c>
      <c r="M102">
        <f t="shared" si="11"/>
        <v>-6.1526417498718153</v>
      </c>
      <c r="N102" s="13">
        <f t="shared" si="12"/>
        <v>1.2070812655183039E-6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8"/>
        <v>2.7660461990380139</v>
      </c>
      <c r="H103" s="10">
        <f t="shared" si="13"/>
        <v>-6.1066081512858092</v>
      </c>
      <c r="I103">
        <f t="shared" si="9"/>
        <v>-73.279297815429715</v>
      </c>
      <c r="K103">
        <f t="shared" si="10"/>
        <v>-2.5422114546736405</v>
      </c>
      <c r="M103">
        <f t="shared" si="11"/>
        <v>-6.1077253192072902</v>
      </c>
      <c r="N103" s="13">
        <f t="shared" si="12"/>
        <v>1.2480641647861266E-6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8"/>
        <v>2.774452328031408</v>
      </c>
      <c r="H104" s="10">
        <f t="shared" si="13"/>
        <v>-6.0613288313500382</v>
      </c>
      <c r="I104">
        <f t="shared" si="9"/>
        <v>-72.735945976200455</v>
      </c>
      <c r="K104">
        <f t="shared" si="10"/>
        <v>-2.5245381353617433</v>
      </c>
      <c r="M104">
        <f t="shared" si="11"/>
        <v>-6.0624542739177469</v>
      </c>
      <c r="N104" s="13">
        <f t="shared" si="12"/>
        <v>1.2666209732108541E-6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8"/>
        <v>2.7828584570248016</v>
      </c>
      <c r="H105" s="10">
        <f t="shared" si="13"/>
        <v>-6.0157389755428161</v>
      </c>
      <c r="I105">
        <f t="shared" si="9"/>
        <v>-72.18886770651379</v>
      </c>
      <c r="K105">
        <f t="shared" si="10"/>
        <v>-2.5067666724468154</v>
      </c>
      <c r="M105">
        <f t="shared" si="11"/>
        <v>-6.0168620986612353</v>
      </c>
      <c r="N105" s="13">
        <f t="shared" si="12"/>
        <v>1.261405539127719E-6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8"/>
        <v>2.7912645860181957</v>
      </c>
      <c r="H106" s="10">
        <f t="shared" si="13"/>
        <v>-5.969871020091273</v>
      </c>
      <c r="I106">
        <f t="shared" si="9"/>
        <v>-71.63845224109528</v>
      </c>
      <c r="K106">
        <f t="shared" si="10"/>
        <v>-2.4889085003154641</v>
      </c>
      <c r="M106">
        <f t="shared" si="11"/>
        <v>-5.9709808997839806</v>
      </c>
      <c r="N106" s="13">
        <f t="shared" si="12"/>
        <v>1.2318329322847028E-6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8"/>
        <v>2.7996707150115898</v>
      </c>
      <c r="H107" s="10">
        <f t="shared" si="13"/>
        <v>-5.9237560300310346</v>
      </c>
      <c r="I107">
        <f t="shared" si="9"/>
        <v>-71.085072360372408</v>
      </c>
      <c r="K107">
        <f t="shared" si="10"/>
        <v>-2.4709745351734709</v>
      </c>
      <c r="M107">
        <f t="shared" si="11"/>
        <v>-5.9248414547637225</v>
      </c>
      <c r="N107" s="13">
        <f t="shared" si="12"/>
        <v>1.1781468503306248E-6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8"/>
        <v>2.8080768440049839</v>
      </c>
      <c r="H108" s="10">
        <f t="shared" si="13"/>
        <v>-5.8774237481088765</v>
      </c>
      <c r="I108">
        <f t="shared" si="9"/>
        <v>-70.529084977306525</v>
      </c>
      <c r="K108">
        <f t="shared" si="10"/>
        <v>-2.4529751958840578</v>
      </c>
      <c r="M108">
        <f t="shared" si="11"/>
        <v>-5.8784732599453786</v>
      </c>
      <c r="N108" s="13">
        <f t="shared" si="12"/>
        <v>1.101475094958112E-6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8"/>
        <v>2.816482972998378</v>
      </c>
      <c r="H109" s="10">
        <f t="shared" si="13"/>
        <v>-5.8309026420782448</v>
      </c>
      <c r="I109">
        <f t="shared" si="9"/>
        <v>-69.970831704938945</v>
      </c>
      <c r="K109">
        <f t="shared" si="10"/>
        <v>-2.4349204239897904</v>
      </c>
      <c r="M109">
        <f t="shared" si="11"/>
        <v>-5.8319045766274487</v>
      </c>
      <c r="N109" s="13">
        <f t="shared" si="12"/>
        <v>1.0038728408882845E-6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8"/>
        <v>2.8248891019917721</v>
      </c>
      <c r="H110" s="10">
        <f t="shared" si="13"/>
        <v>-5.7842199504374809</v>
      </c>
      <c r="I110">
        <f t="shared" si="9"/>
        <v>-69.410639405249768</v>
      </c>
      <c r="K110">
        <f t="shared" si="10"/>
        <v>-2.4168197029499701</v>
      </c>
      <c r="M110">
        <f t="shared" si="11"/>
        <v>-5.7851624755555955</v>
      </c>
      <c r="N110" s="13">
        <f t="shared" si="12"/>
        <v>8.8835359827683796E-7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8"/>
        <v>2.8332952309851662</v>
      </c>
      <c r="H111" s="10">
        <f t="shared" si="13"/>
        <v>-5.7374017266591189</v>
      </c>
      <c r="I111">
        <f t="shared" si="9"/>
        <v>-68.848820719909426</v>
      </c>
      <c r="K111">
        <f t="shared" si="10"/>
        <v>-2.3986820766240733</v>
      </c>
      <c r="M111">
        <f t="shared" si="11"/>
        <v>-5.7382728798778793</v>
      </c>
      <c r="N111" s="13">
        <f t="shared" si="12"/>
        <v>7.5890793055662634E-7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8"/>
        <v>2.8417013599785603</v>
      </c>
      <c r="H112" s="10">
        <f t="shared" si="13"/>
        <v>-5.690472881957203</v>
      </c>
      <c r="I112">
        <f t="shared" si="9"/>
        <v>-68.28567458348644</v>
      </c>
      <c r="K112">
        <f t="shared" si="10"/>
        <v>-2.3805161670306241</v>
      </c>
      <c r="M112">
        <f t="shared" si="11"/>
        <v>-5.6912606066142644</v>
      </c>
      <c r="N112" s="13">
        <f t="shared" si="12"/>
        <v>6.2051013534240472E-4</v>
      </c>
      <c r="O112" s="13">
        <v>1000</v>
      </c>
    </row>
    <row r="113" spans="4:15" x14ac:dyDescent="0.4">
      <c r="D113" s="6">
        <v>0.88</v>
      </c>
      <c r="E113" s="7">
        <f t="shared" si="7"/>
        <v>-0.7939250209808465</v>
      </c>
      <c r="G113">
        <f t="shared" si="8"/>
        <v>2.8501074889719535</v>
      </c>
      <c r="H113" s="10">
        <f t="shared" si="13"/>
        <v>-5.6434572266381506</v>
      </c>
      <c r="I113">
        <f t="shared" si="9"/>
        <v>-67.721486719657804</v>
      </c>
      <c r="K113">
        <f t="shared" si="10"/>
        <v>-2.3623301914097525</v>
      </c>
      <c r="M113">
        <f t="shared" si="11"/>
        <v>-5.6441494066912474</v>
      </c>
      <c r="N113" s="13">
        <f t="shared" si="12"/>
        <v>4.7911322590507696E-4</v>
      </c>
      <c r="O113" s="13">
        <v>1000</v>
      </c>
    </row>
    <row r="114" spans="4:15" x14ac:dyDescent="0.4">
      <c r="D114" s="6">
        <v>0.9</v>
      </c>
      <c r="E114" s="7">
        <f t="shared" si="7"/>
        <v>-0.7873018176046831</v>
      </c>
      <c r="G114">
        <f t="shared" si="8"/>
        <v>2.8585136179653481</v>
      </c>
      <c r="H114" s="10">
        <f t="shared" si="13"/>
        <v>-5.5963775100793693</v>
      </c>
      <c r="I114">
        <f t="shared" si="9"/>
        <v>-67.156530120952425</v>
      </c>
      <c r="K114">
        <f t="shared" si="10"/>
        <v>-2.3441319786165513</v>
      </c>
      <c r="M114">
        <f t="shared" si="11"/>
        <v>-5.5969620035906402</v>
      </c>
      <c r="N114" s="13">
        <f t="shared" si="12"/>
        <v>3.4163266471776024E-4</v>
      </c>
      <c r="O114" s="13">
        <v>1000</v>
      </c>
    </row>
    <row r="115" spans="4:15" x14ac:dyDescent="0.4">
      <c r="D115" s="6">
        <v>0.92</v>
      </c>
      <c r="E115" s="7">
        <f t="shared" si="7"/>
        <v>-0.78067265863546809</v>
      </c>
      <c r="G115">
        <f t="shared" si="8"/>
        <v>2.8669197469587417</v>
      </c>
      <c r="H115" s="10">
        <f t="shared" si="13"/>
        <v>-5.5492554593784975</v>
      </c>
      <c r="I115">
        <f t="shared" si="9"/>
        <v>-66.591065512541974</v>
      </c>
      <c r="K115">
        <f t="shared" si="10"/>
        <v>-2.3259289848713482</v>
      </c>
      <c r="M115">
        <f t="shared" si="11"/>
        <v>-5.5497201306600168</v>
      </c>
      <c r="N115" s="13">
        <f t="shared" si="12"/>
        <v>2.1591939986876991E-7</v>
      </c>
      <c r="O115" s="13">
        <v>1</v>
      </c>
    </row>
    <row r="116" spans="4:15" x14ac:dyDescent="0.4">
      <c r="D116" s="6">
        <v>0.94</v>
      </c>
      <c r="E116" s="7">
        <f t="shared" si="7"/>
        <v>-0.7740404620957021</v>
      </c>
      <c r="G116">
        <f t="shared" si="8"/>
        <v>2.8753258759521358</v>
      </c>
      <c r="H116" s="10">
        <f t="shared" si="13"/>
        <v>-5.502111816714879</v>
      </c>
      <c r="I116">
        <f t="shared" si="9"/>
        <v>-66.025341800578545</v>
      </c>
      <c r="K116">
        <f t="shared" si="10"/>
        <v>-2.3077283088919049</v>
      </c>
      <c r="M116">
        <f t="shared" si="11"/>
        <v>-5.5024445671304578</v>
      </c>
      <c r="N116" s="13">
        <f t="shared" si="12"/>
        <v>1.1072283906785503E-7</v>
      </c>
      <c r="O116" s="13">
        <v>1</v>
      </c>
    </row>
    <row r="117" spans="4:15" x14ac:dyDescent="0.4">
      <c r="D117" s="6">
        <v>0.96</v>
      </c>
      <c r="E117" s="7">
        <f t="shared" si="7"/>
        <v>-0.76740801252952351</v>
      </c>
      <c r="G117">
        <f t="shared" si="8"/>
        <v>2.8837320049455299</v>
      </c>
      <c r="H117" s="10">
        <f t="shared" si="13"/>
        <v>-5.454966375463612</v>
      </c>
      <c r="I117">
        <f t="shared" si="9"/>
        <v>-65.45959650556334</v>
      </c>
      <c r="K117">
        <f t="shared" si="10"/>
        <v>-2.2895367064316803</v>
      </c>
      <c r="M117">
        <f t="shared" si="11"/>
        <v>-5.4551551728859549</v>
      </c>
      <c r="N117" s="13">
        <f t="shared" si="12"/>
        <v>3.5644466683323807E-8</v>
      </c>
      <c r="O117" s="13">
        <v>1</v>
      </c>
    </row>
    <row r="118" spans="4:15" x14ac:dyDescent="0.4">
      <c r="D118" s="6">
        <v>0.98</v>
      </c>
      <c r="E118" s="7">
        <f t="shared" si="7"/>
        <v>-0.7607779659132784</v>
      </c>
      <c r="G118">
        <f t="shared" si="8"/>
        <v>2.892138133938924</v>
      </c>
      <c r="H118" s="10">
        <f t="shared" si="13"/>
        <v>-5.4078380151013565</v>
      </c>
      <c r="I118">
        <f t="shared" si="9"/>
        <v>-64.894056181216285</v>
      </c>
      <c r="K118">
        <f t="shared" si="10"/>
        <v>-2.2713606042472705</v>
      </c>
      <c r="M118">
        <f t="shared" si="11"/>
        <v>-5.4078709220271</v>
      </c>
      <c r="N118" s="13">
        <f t="shared" si="12"/>
        <v>1.0828657618833248E-9</v>
      </c>
      <c r="O118" s="13">
        <v>1</v>
      </c>
    </row>
    <row r="119" spans="4:15" x14ac:dyDescent="0.4">
      <c r="D119" s="6">
        <v>1</v>
      </c>
      <c r="E119" s="7">
        <f t="shared" si="7"/>
        <v>-0.75415285440145674</v>
      </c>
      <c r="G119">
        <f t="shared" si="8"/>
        <v>2.9005442629323182</v>
      </c>
      <c r="H119" s="10">
        <f t="shared" si="13"/>
        <v>-5.3607447349418749</v>
      </c>
      <c r="I119">
        <f t="shared" si="9"/>
        <v>-64.328936819302498</v>
      </c>
      <c r="K119">
        <f t="shared" si="10"/>
        <v>-2.2532061135172805</v>
      </c>
      <c r="M119">
        <f t="shared" si="11"/>
        <v>-5.3606099352703378</v>
      </c>
      <c r="N119" s="13">
        <f t="shared" si="12"/>
        <v>1.8170951446501138E-8</v>
      </c>
      <c r="O119" s="13">
        <v>1</v>
      </c>
    </row>
    <row r="120" spans="4:15" x14ac:dyDescent="0.4">
      <c r="D120" s="6">
        <v>1.02</v>
      </c>
      <c r="E120" s="7">
        <f t="shared" si="7"/>
        <v>-0.74753509091317782</v>
      </c>
      <c r="G120">
        <f t="shared" si="8"/>
        <v>2.9089503919257123</v>
      </c>
      <c r="H120" s="10">
        <f t="shared" si="13"/>
        <v>-5.3137036867381413</v>
      </c>
      <c r="I120">
        <f t="shared" si="9"/>
        <v>-63.764444240857699</v>
      </c>
      <c r="K120">
        <f t="shared" si="10"/>
        <v>-2.2350790427340086</v>
      </c>
      <c r="M120">
        <f t="shared" si="11"/>
        <v>-5.3133895112226082</v>
      </c>
      <c r="N120" s="13">
        <f t="shared" si="12"/>
        <v>9.87062545605167E-8</v>
      </c>
      <c r="O120" s="13">
        <v>1</v>
      </c>
    </row>
    <row r="121" spans="4:15" x14ac:dyDescent="0.4">
      <c r="D121" s="6">
        <v>1.04</v>
      </c>
      <c r="E121" s="7">
        <f t="shared" si="7"/>
        <v>-0.74092697356425563</v>
      </c>
      <c r="G121">
        <f t="shared" si="8"/>
        <v>2.9173565209191059</v>
      </c>
      <c r="H121" s="10">
        <f t="shared" si="13"/>
        <v>-5.2667312061867975</v>
      </c>
      <c r="I121">
        <f t="shared" si="9"/>
        <v>-63.20077447424157</v>
      </c>
      <c r="K121">
        <f t="shared" si="10"/>
        <v>-2.2169849100884909</v>
      </c>
      <c r="M121">
        <f t="shared" si="11"/>
        <v>-5.266226156569866</v>
      </c>
      <c r="N121" s="13">
        <f t="shared" si="12"/>
        <v>2.5507511556258419E-7</v>
      </c>
      <c r="O121" s="13">
        <v>1</v>
      </c>
    </row>
    <row r="122" spans="4:15" x14ac:dyDescent="0.4">
      <c r="D122" s="6">
        <v>1.06</v>
      </c>
      <c r="E122" s="7">
        <f t="shared" si="7"/>
        <v>-0.73433068994972139</v>
      </c>
      <c r="G122">
        <f t="shared" si="8"/>
        <v>2.9257626499125</v>
      </c>
      <c r="H122" s="10">
        <f t="shared" si="13"/>
        <v>-5.2198428433696042</v>
      </c>
      <c r="I122">
        <f t="shared" si="9"/>
        <v>-62.638114120435247</v>
      </c>
      <c r="K122">
        <f t="shared" si="10"/>
        <v>-2.1989289553686282</v>
      </c>
      <c r="M122">
        <f t="shared" si="11"/>
        <v>-5.2191356152166311</v>
      </c>
      <c r="N122" s="13">
        <f t="shared" si="12"/>
        <v>5.0017166035787534E-7</v>
      </c>
      <c r="O122" s="13">
        <v>1</v>
      </c>
    </row>
    <row r="123" spans="4:15" x14ac:dyDescent="0.4">
      <c r="D123" s="6">
        <v>1.08</v>
      </c>
      <c r="E123" s="7">
        <f t="shared" si="7"/>
        <v>-0.72774832128153533</v>
      </c>
      <c r="G123">
        <f t="shared" si="8"/>
        <v>2.9341687789058941</v>
      </c>
      <c r="H123" s="10">
        <f t="shared" si="13"/>
        <v>-5.1730533921655377</v>
      </c>
      <c r="I123">
        <f t="shared" si="9"/>
        <v>-62.076640705986449</v>
      </c>
      <c r="K123">
        <f t="shared" si="10"/>
        <v>-2.1809161513894098</v>
      </c>
      <c r="M123">
        <f t="shared" si="11"/>
        <v>-5.1721328964124771</v>
      </c>
      <c r="N123" s="13">
        <f t="shared" si="12"/>
        <v>8.4731243140266561E-7</v>
      </c>
      <c r="O123" s="13">
        <v>1</v>
      </c>
    </row>
    <row r="124" spans="4:15" x14ac:dyDescent="0.4">
      <c r="D124" s="6">
        <v>1.1000000000000001</v>
      </c>
      <c r="E124" s="7">
        <f t="shared" si="7"/>
        <v>-0.72118184638607419</v>
      </c>
      <c r="G124">
        <f t="shared" si="8"/>
        <v>2.9425749078992882</v>
      </c>
      <c r="H124" s="10">
        <f t="shared" si="13"/>
        <v>-5.1263769186661312</v>
      </c>
      <c r="I124">
        <f t="shared" si="9"/>
        <v>-61.516523023993571</v>
      </c>
      <c r="K124">
        <f t="shared" si="10"/>
        <v>-2.1629512149734271</v>
      </c>
      <c r="M124">
        <f t="shared" si="11"/>
        <v>-5.1252323019001063</v>
      </c>
      <c r="N124" s="13">
        <f t="shared" si="12"/>
        <v>1.3101475410654218E-6</v>
      </c>
      <c r="O124" s="13">
        <v>1</v>
      </c>
    </row>
    <row r="125" spans="4:15" x14ac:dyDescent="0.4">
      <c r="D125" s="6">
        <v>1.1200000000000001</v>
      </c>
      <c r="E125" s="7">
        <f t="shared" si="7"/>
        <v>-0.71463314556585156</v>
      </c>
      <c r="G125">
        <f t="shared" si="8"/>
        <v>2.9509810368926823</v>
      </c>
      <c r="H125" s="10">
        <f t="shared" si="13"/>
        <v>-5.0798267886257422</v>
      </c>
      <c r="I125">
        <f t="shared" si="9"/>
        <v>-60.95792146350891</v>
      </c>
      <c r="K125">
        <f t="shared" si="10"/>
        <v>-2.1450386174992411</v>
      </c>
      <c r="M125">
        <f t="shared" si="11"/>
        <v>-5.078447452118505</v>
      </c>
      <c r="N125" s="13">
        <f t="shared" si="12"/>
        <v>1.9025692001973334E-6</v>
      </c>
      <c r="O125" s="13">
        <v>1</v>
      </c>
    </row>
    <row r="126" spans="4:15" x14ac:dyDescent="0.4">
      <c r="D126" s="6">
        <v>1.1399999999999999</v>
      </c>
      <c r="E126" s="7">
        <f t="shared" si="7"/>
        <v>-0.70810400432978104</v>
      </c>
      <c r="G126">
        <f t="shared" si="8"/>
        <v>2.959387165886076</v>
      </c>
      <c r="H126" s="10">
        <f t="shared" si="13"/>
        <v>-5.0334156939773829</v>
      </c>
      <c r="I126">
        <f t="shared" si="9"/>
        <v>-60.400988327728598</v>
      </c>
      <c r="K126">
        <f t="shared" si="10"/>
        <v>-2.1271825950344163</v>
      </c>
      <c r="M126">
        <f t="shared" si="11"/>
        <v>-5.0317913114935333</v>
      </c>
      <c r="N126" s="13">
        <f t="shared" si="12"/>
        <v>2.6386184538372378E-6</v>
      </c>
      <c r="O126" s="13">
        <v>1</v>
      </c>
    </row>
    <row r="127" spans="4:15" x14ac:dyDescent="0.4">
      <c r="D127" s="6">
        <v>1.1599999999999999</v>
      </c>
      <c r="E127" s="7">
        <f t="shared" si="7"/>
        <v>-0.70159611699617419</v>
      </c>
      <c r="G127">
        <f t="shared" si="8"/>
        <v>2.9677932948794701</v>
      </c>
      <c r="H127" s="10">
        <f t="shared" si="13"/>
        <v>-4.9871556784439051</v>
      </c>
      <c r="I127">
        <f t="shared" si="9"/>
        <v>-59.845868141326861</v>
      </c>
      <c r="K127">
        <f t="shared" si="10"/>
        <v>-2.109387158069425</v>
      </c>
      <c r="M127">
        <f t="shared" si="11"/>
        <v>-4.9852762128471388</v>
      </c>
      <c r="N127" s="13">
        <f t="shared" si="12"/>
        <v>3.5323909294277909E-6</v>
      </c>
      <c r="O127" s="13">
        <v>1</v>
      </c>
    </row>
    <row r="128" spans="4:15" x14ac:dyDescent="0.4">
      <c r="D128" s="6">
        <v>1.18</v>
      </c>
      <c r="E128" s="7">
        <f t="shared" si="7"/>
        <v>-0.6951110901725307</v>
      </c>
      <c r="G128">
        <f t="shared" si="8"/>
        <v>2.9761994238728637</v>
      </c>
      <c r="H128" s="10">
        <f t="shared" si="13"/>
        <v>-4.9410581622734009</v>
      </c>
      <c r="I128">
        <f t="shared" si="9"/>
        <v>-59.292697947280814</v>
      </c>
      <c r="K128">
        <f t="shared" si="10"/>
        <v>-2.0916561008679837</v>
      </c>
      <c r="M128">
        <f t="shared" si="11"/>
        <v>-4.9389138809554467</v>
      </c>
      <c r="N128" s="13">
        <f t="shared" si="12"/>
        <v>4.5979423705273524E-6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8"/>
        <v>2.9846055528662578</v>
      </c>
      <c r="H129" s="10">
        <f t="shared" si="13"/>
        <v>-4.8951339661267825</v>
      </c>
      <c r="I129">
        <f t="shared" si="9"/>
        <v>-58.741607593521394</v>
      </c>
      <c r="K129">
        <f t="shared" si="10"/>
        <v>-2.0739930104487541</v>
      </c>
      <c r="M129">
        <f t="shared" si="11"/>
        <v>-4.8927154552847618</v>
      </c>
      <c r="N129" s="13">
        <f t="shared" si="12"/>
        <v>5.8491946929717514E-6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8"/>
        <v>2.9930116818596519</v>
      </c>
      <c r="H130" s="10">
        <f t="shared" si="13"/>
        <v>-4.8493933341447004</v>
      </c>
      <c r="I130">
        <f t="shared" si="9"/>
        <v>-58.192720009736405</v>
      </c>
      <c r="K130">
        <f t="shared" si="10"/>
        <v>-2.0564012752127936</v>
      </c>
      <c r="M130">
        <f t="shared" si="11"/>
        <v>-4.8466915119337255</v>
      </c>
      <c r="N130" s="13">
        <f t="shared" si="12"/>
        <v>7.2998432597174296E-6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8"/>
        <v>3.001417810853046</v>
      </c>
      <c r="H131" s="10">
        <f t="shared" si="13"/>
        <v>-4.8038459562201261</v>
      </c>
      <c r="I131">
        <f t="shared" si="9"/>
        <v>-57.646151474641513</v>
      </c>
      <c r="K131">
        <f t="shared" si="10"/>
        <v>-2.0388840932305645</v>
      </c>
      <c r="M131">
        <f t="shared" si="11"/>
        <v>-4.8008520848087528</v>
      </c>
      <c r="N131" s="13">
        <f t="shared" si="12"/>
        <v>8.963266027838388E-6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8"/>
        <v>3.0098239398464401</v>
      </c>
      <c r="H132" s="10">
        <f t="shared" si="13"/>
        <v>-4.7585009895020605</v>
      </c>
      <c r="I132">
        <f t="shared" si="9"/>
        <v>-57.102011874024726</v>
      </c>
      <c r="K132">
        <f t="shared" si="10"/>
        <v>-2.0214444802017613</v>
      </c>
      <c r="M132">
        <f t="shared" si="11"/>
        <v>-4.7552066860590205</v>
      </c>
      <c r="N132" s="13">
        <f t="shared" si="12"/>
        <v>1.085243517482478E-5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8"/>
        <v>3.0182300688398342</v>
      </c>
      <c r="H133" s="10">
        <f t="shared" si="13"/>
        <v>-4.713367079155188</v>
      </c>
      <c r="I133">
        <f t="shared" si="9"/>
        <v>-56.56040494986226</v>
      </c>
      <c r="K133">
        <f t="shared" si="10"/>
        <v>-2.0040852771007267</v>
      </c>
      <c r="M133">
        <f t="shared" si="11"/>
        <v>-4.7097643257963808</v>
      </c>
      <c r="N133" s="13">
        <f t="shared" si="12"/>
        <v>1.2979831764396706E-5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8"/>
        <v>3.0266361978332283</v>
      </c>
      <c r="H134" s="10">
        <f t="shared" si="13"/>
        <v>-4.668452378399385</v>
      </c>
      <c r="I134">
        <f t="shared" si="9"/>
        <v>-56.02142854079262</v>
      </c>
      <c r="K134">
        <f t="shared" si="10"/>
        <v>-1.9868091575197124</v>
      </c>
      <c r="M134">
        <f t="shared" si="11"/>
        <v>-4.6645335311246923</v>
      </c>
      <c r="N134" s="13">
        <f t="shared" si="12"/>
        <v>1.5357363962366527E-5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8"/>
        <v>3.0350423268266224</v>
      </c>
      <c r="H135" s="10">
        <f t="shared" si="13"/>
        <v>-4.6237645678523984</v>
      </c>
      <c r="I135">
        <f t="shared" si="9"/>
        <v>-55.485174814228785</v>
      </c>
      <c r="K135">
        <f t="shared" si="10"/>
        <v>-1.9696186347217564</v>
      </c>
      <c r="M135">
        <f t="shared" si="11"/>
        <v>-4.6195223645022097</v>
      </c>
      <c r="N135" s="13">
        <f t="shared" si="12"/>
        <v>1.7996289264352799E-5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8"/>
        <v>3.0434484558200166</v>
      </c>
      <c r="H136" s="10">
        <f t="shared" si="13"/>
        <v>-4.5793108741981809</v>
      </c>
      <c r="I136">
        <f t="shared" si="9"/>
        <v>-54.951730490378168</v>
      </c>
      <c r="K136">
        <f t="shared" si="10"/>
        <v>-1.9525160684145157</v>
      </c>
      <c r="M136">
        <f t="shared" si="11"/>
        <v>-4.5747384414599299</v>
      </c>
      <c r="N136" s="13">
        <f t="shared" si="12"/>
        <v>2.0907141145829821E-5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8"/>
        <v>3.0518545848134102</v>
      </c>
      <c r="H137" s="10">
        <f t="shared" si="13"/>
        <v>-4.5350980882027923</v>
      </c>
      <c r="I137">
        <f t="shared" si="9"/>
        <v>-54.421177058433507</v>
      </c>
      <c r="K137">
        <f t="shared" si="10"/>
        <v>-1.9355036712559264</v>
      </c>
      <c r="M137">
        <f t="shared" si="11"/>
        <v>-4.5301889476979138</v>
      </c>
      <c r="N137" s="13">
        <f t="shared" si="12"/>
        <v>2.4099660496638253E-5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8"/>
        <v>3.0602607138068043</v>
      </c>
      <c r="H138" s="10">
        <f t="shared" si="13"/>
        <v>-4.4911325820989987</v>
      </c>
      <c r="I138">
        <f t="shared" si="9"/>
        <v>-53.893590985187984</v>
      </c>
      <c r="K138">
        <f t="shared" si="10"/>
        <v>-1.9185835151021546</v>
      </c>
      <c r="M138">
        <f t="shared" si="11"/>
        <v>-4.4858806555809503</v>
      </c>
      <c r="N138" s="13">
        <f t="shared" si="12"/>
        <v>2.7582732150979988E-5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8"/>
        <v>3.068666842800198</v>
      </c>
      <c r="H139" s="10">
        <f t="shared" si="13"/>
        <v>-4.4474203263601462</v>
      </c>
      <c r="I139">
        <f t="shared" si="9"/>
        <v>-53.369043916321758</v>
      </c>
      <c r="K139">
        <f t="shared" si="10"/>
        <v>-1.9017575370078961</v>
      </c>
      <c r="M139">
        <f t="shared" si="11"/>
        <v>-4.4418199400541436</v>
      </c>
      <c r="N139" s="13">
        <f t="shared" si="12"/>
        <v>3.1364326776461101E-5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8"/>
        <v>3.0770729717935921</v>
      </c>
      <c r="H140" s="10">
        <f t="shared" si="13"/>
        <v>-4.4039669058831832</v>
      </c>
      <c r="I140">
        <f t="shared" si="9"/>
        <v>-52.847602870598195</v>
      </c>
      <c r="K140">
        <f t="shared" si="10"/>
        <v>-1.8850275449886715</v>
      </c>
      <c r="M140">
        <f t="shared" si="11"/>
        <v>-4.3980127939982978</v>
      </c>
      <c r="N140" s="13">
        <f t="shared" si="12"/>
        <v>3.5451448337733228E-5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8"/>
        <v>3.0854791007869862</v>
      </c>
      <c r="H141" s="10">
        <f t="shared" si="13"/>
        <v>-4.3607775356001293</v>
      </c>
      <c r="I141">
        <f t="shared" si="9"/>
        <v>-52.329330427201555</v>
      </c>
      <c r="K141">
        <f t="shared" si="10"/>
        <v>-1.8683952235544241</v>
      </c>
      <c r="M141">
        <f t="shared" si="11"/>
        <v>-4.3544648430443491</v>
      </c>
      <c r="N141" s="13">
        <f t="shared" si="12"/>
        <v>3.9850087303802154E-5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8"/>
        <v>3.0938852297803803</v>
      </c>
      <c r="H142" s="10">
        <f t="shared" si="13"/>
        <v>-4.3178570755366961</v>
      </c>
      <c r="I142">
        <f t="shared" si="9"/>
        <v>-51.814284906440349</v>
      </c>
      <c r="K142">
        <f t="shared" si="10"/>
        <v>-1.8518621390233236</v>
      </c>
      <c r="M142">
        <f t="shared" si="11"/>
        <v>-4.3111813598653708</v>
      </c>
      <c r="N142" s="13">
        <f t="shared" si="12"/>
        <v>4.4565179724378193E-5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8"/>
        <v>3.1022913587737744</v>
      </c>
      <c r="H143" s="10">
        <f t="shared" si="13"/>
        <v>-4.2752100453361672</v>
      </c>
      <c r="I143">
        <f t="shared" si="9"/>
        <v>-51.30252054403401</v>
      </c>
      <c r="K143">
        <f t="shared" si="10"/>
        <v>-1.8354297446243679</v>
      </c>
      <c r="M143">
        <f t="shared" si="11"/>
        <v>-4.2681672779640998</v>
      </c>
      <c r="N143" s="13">
        <f t="shared" si="12"/>
        <v>4.9600572257057685E-5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8"/>
        <v>3.110697487767168</v>
      </c>
      <c r="H144" s="10">
        <f t="shared" si="13"/>
        <v>-4.2328406382661043</v>
      </c>
      <c r="I144">
        <f t="shared" si="9"/>
        <v>-50.794087659193252</v>
      </c>
      <c r="K144">
        <f t="shared" si="10"/>
        <v>-1.8190993853970197</v>
      </c>
      <c r="M144">
        <f t="shared" si="11"/>
        <v>-4.2254272049732888</v>
      </c>
      <c r="N144" s="13">
        <f t="shared" si="12"/>
        <v>5.4958993187025547E-5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8"/>
        <v>3.1191036167605621</v>
      </c>
      <c r="H145" s="10">
        <f t="shared" si="13"/>
        <v>-4.190752734724879</v>
      </c>
      <c r="I145">
        <f t="shared" si="9"/>
        <v>-50.289032816698551</v>
      </c>
      <c r="K145">
        <f t="shared" si="10"/>
        <v>-1.8028723028958014</v>
      </c>
      <c r="M145">
        <f t="shared" si="11"/>
        <v>-4.1829654354856078</v>
      </c>
      <c r="N145" s="13">
        <f t="shared" si="12"/>
        <v>6.0642029441952694E-5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8"/>
        <v>3.1275097457539562</v>
      </c>
      <c r="H146" s="10">
        <f t="shared" si="13"/>
        <v>-4.1489499152645433</v>
      </c>
      <c r="I146">
        <f t="shared" si="9"/>
        <v>-49.787398983174519</v>
      </c>
      <c r="K146">
        <f t="shared" si="10"/>
        <v>-1.7867496397074702</v>
      </c>
      <c r="M146">
        <f t="shared" si="11"/>
        <v>-4.1407859634292725</v>
      </c>
      <c r="N146" s="13">
        <f t="shared" si="12"/>
        <v>6.6650109568620555E-5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ref="G147:G210" si="15">$E$11*(D147/$E$12+1)</f>
        <v>3.1359158747473503</v>
      </c>
      <c r="H147" s="10">
        <f t="shared" si="13"/>
        <v>-4.1074354731459914</v>
      </c>
      <c r="I147">
        <f t="shared" si="9"/>
        <v>-49.289225677751901</v>
      </c>
      <c r="K147">
        <f t="shared" si="10"/>
        <v>-1.7707324437880771</v>
      </c>
      <c r="M147">
        <f t="shared" si="11"/>
        <v>-4.0988924940049678</v>
      </c>
      <c r="N147" s="13">
        <f t="shared" si="12"/>
        <v>7.2982492603965065E-5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si="15"/>
        <v>3.1443220037407444</v>
      </c>
      <c r="H148" s="10">
        <f t="shared" si="13"/>
        <v>-4.0662124264419059</v>
      </c>
      <c r="I148">
        <f t="shared" ref="I148:I211" si="16">H148*$E$6</f>
        <v>-48.794549117302871</v>
      </c>
      <c r="K148">
        <f t="shared" ref="K148:K211" si="17">($L$9/2)*$L$4*EXP(-$L$6*(G148/$L$10-1))+($L$9/2)*$L$4*EXP(-$L$6*(($H$4/$E$4)*G148/$L$10-1))+($L$9/2)*$L$4*EXP(-$L$6*(SQRT(4/3+$H$11^2/4)*G148/$L$10-1))-SQRT(($L$9/2)*$L$5^2*EXP(-2*$L$7*(G148/$L$10-1))+($L$9/2)*$L$5^2*EXP(-2*$L$7*(($H$4/$E$4)*G148/$L$10-1))+($L$9/2)*$L$5^2*EXP(-2*$L$7*(SQRT(4/3+$H$11^2/4)*G148/$L$10-1)))</f>
        <v>-1.754821672626963</v>
      </c>
      <c r="M148">
        <f t="shared" ref="M148:M211" si="18">($L$9/2)*$O$6*EXP(-$O$4*(G148/$L$10-1))+($L$9/2)*$O$6*EXP(-$O$4*(($H$4/$E$4)*G148/$L$10-1))+($L$9/2)*$O$6*EXP(-$O$4*(SQRT(4/3+$H$11^2/4)*($H$4/$E$4)*G148/$L$10-1))-SQRT(($L$9/2)*$O$7^2*EXP(-2*$O$5*(G148/$L$10-1))+($L$9/2)*$O$7^2*EXP(-2*$O$5*(($H$4/$E$4)*G148/$L$10-1))+($L$9/2)*$O$7^2*EXP(-2*$O$5*(SQRT(4/3+$H$11^2/4)*($H$4/$E$4)*G148/$L$10-1)))</f>
        <v>-4.0572884551991679</v>
      </c>
      <c r="N148" s="13">
        <f t="shared" ref="N148:N211" si="19">(M148-H148)^2*O148</f>
        <v>7.9637262741215283E-5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5"/>
        <v>3.1527281327341385</v>
      </c>
      <c r="H149" s="10">
        <f t="shared" ref="H149:H212" si="20">-(-$B$4)*(1+D149+$E$5*D149^3)*EXP(-D149)</f>
        <v>-4.0252835297024792</v>
      </c>
      <c r="I149">
        <f t="shared" si="16"/>
        <v>-48.30340235642975</v>
      </c>
      <c r="K149">
        <f t="shared" si="17"/>
        <v>-1.7390181972444336</v>
      </c>
      <c r="M149">
        <f t="shared" si="18"/>
        <v>-4.0159770088884015</v>
      </c>
      <c r="N149" s="13">
        <f t="shared" si="19"/>
        <v>8.6611329662861071E-5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5"/>
        <v>3.1611342617275326</v>
      </c>
      <c r="H150" s="10">
        <f t="shared" si="20"/>
        <v>-3.9846512851984386</v>
      </c>
      <c r="I150">
        <f t="shared" si="16"/>
        <v>-47.815815422381263</v>
      </c>
      <c r="K150">
        <f t="shared" si="17"/>
        <v>-1.7233228060296282</v>
      </c>
      <c r="M150">
        <f t="shared" si="18"/>
        <v>-3.9749610615485156</v>
      </c>
      <c r="N150" s="13">
        <f t="shared" si="19"/>
        <v>9.3900434385527066E-5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5"/>
        <v>3.1695403907209267</v>
      </c>
      <c r="H151" s="10">
        <f t="shared" si="20"/>
        <v>-3.944317953755454</v>
      </c>
      <c r="I151">
        <f t="shared" si="16"/>
        <v>-47.331815445065445</v>
      </c>
      <c r="K151">
        <f t="shared" si="17"/>
        <v>-1.7077362084248122</v>
      </c>
      <c r="M151">
        <f t="shared" si="18"/>
        <v>-3.934243274582558</v>
      </c>
      <c r="N151" s="13">
        <f t="shared" si="19"/>
        <v>1.0149916043678567E-4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5"/>
        <v>3.17794651971432</v>
      </c>
      <c r="H152" s="10">
        <f t="shared" si="20"/>
        <v>-3.9042855651935646</v>
      </c>
      <c r="I152">
        <f t="shared" si="16"/>
        <v>-46.851426782322775</v>
      </c>
      <c r="K152">
        <f t="shared" si="17"/>
        <v>-1.6922590384621059</v>
      </c>
      <c r="M152">
        <f t="shared" si="18"/>
        <v>-3.8938260742803346</v>
      </c>
      <c r="N152" s="13">
        <f t="shared" si="19"/>
        <v>1.0940095016394225E-4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5"/>
        <v>3.186352648707715</v>
      </c>
      <c r="H153" s="10">
        <f t="shared" si="20"/>
        <v>-3.8645559283848199</v>
      </c>
      <c r="I153">
        <f t="shared" si="16"/>
        <v>-46.374671140617835</v>
      </c>
      <c r="K153">
        <f t="shared" si="17"/>
        <v>-1.6768918581584062</v>
      </c>
      <c r="M153">
        <f t="shared" si="18"/>
        <v>-3.8537116614223641</v>
      </c>
      <c r="N153" s="13">
        <f t="shared" si="19"/>
        <v>1.1759812595300976E-4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5"/>
        <v>3.1947587777011082</v>
      </c>
      <c r="H154" s="10">
        <f t="shared" si="20"/>
        <v>-3.8251306409419543</v>
      </c>
      <c r="I154">
        <f t="shared" si="16"/>
        <v>-45.901567691303455</v>
      </c>
      <c r="K154">
        <f t="shared" si="17"/>
        <v>-1.6616351607740756</v>
      </c>
      <c r="M154">
        <f t="shared" si="18"/>
        <v>-3.8139020205405081</v>
      </c>
      <c r="N154" s="13">
        <f t="shared" si="19"/>
        <v>1.2608191611977455E-4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5"/>
        <v>3.2031649066945023</v>
      </c>
      <c r="H155" s="10">
        <f t="shared" si="20"/>
        <v>-3.7860110985504423</v>
      </c>
      <c r="I155">
        <f t="shared" si="16"/>
        <v>-45.432133182605305</v>
      </c>
      <c r="K155">
        <f t="shared" si="17"/>
        <v>-1.6464893739406687</v>
      </c>
      <c r="M155">
        <f t="shared" si="18"/>
        <v>-3.7743989288469506</v>
      </c>
      <c r="N155" s="13">
        <f t="shared" si="19"/>
        <v>1.3484248522268956E-4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5"/>
        <v>3.2115710356878964</v>
      </c>
      <c r="H156" s="10">
        <f t="shared" si="20"/>
        <v>-3.747198503955993</v>
      </c>
      <c r="I156">
        <f t="shared" si="16"/>
        <v>-44.966382047471917</v>
      </c>
      <c r="K156">
        <f t="shared" si="17"/>
        <v>-1.6314548626628937</v>
      </c>
      <c r="M156">
        <f t="shared" si="18"/>
        <v>-3.7352039648431568</v>
      </c>
      <c r="N156" s="13">
        <f t="shared" si="19"/>
        <v>1.4386896852935769E-4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5"/>
        <v>3.2199771646812905</v>
      </c>
      <c r="H157" s="10">
        <f t="shared" si="20"/>
        <v>-3.7086938756190446</v>
      </c>
      <c r="I157">
        <f t="shared" si="16"/>
        <v>-44.504326507428537</v>
      </c>
      <c r="K157">
        <f t="shared" si="17"/>
        <v>-1.616531932199661</v>
      </c>
      <c r="M157">
        <f t="shared" si="18"/>
        <v>-3.6963185166196615</v>
      </c>
      <c r="N157" s="13">
        <f t="shared" si="19"/>
        <v>1.5314951036361315E-4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5"/>
        <v>3.2283832936746846</v>
      </c>
      <c r="H158" s="10">
        <f t="shared" si="20"/>
        <v>-3.6704980560475686</v>
      </c>
      <c r="I158">
        <f t="shared" si="16"/>
        <v>-44.045976672570823</v>
      </c>
      <c r="K158">
        <f t="shared" si="17"/>
        <v>-1.6017208308289974</v>
      </c>
      <c r="M158">
        <f t="shared" si="18"/>
        <v>-3.6577437898574541</v>
      </c>
      <c r="N158" s="13">
        <f t="shared" si="19"/>
        <v>1.6267130604829909E-4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5"/>
        <v>3.2367894226680787</v>
      </c>
      <c r="H159" s="10">
        <f t="shared" si="20"/>
        <v>-3.6326117198190384</v>
      </c>
      <c r="I159">
        <f t="shared" si="16"/>
        <v>-43.591340637828459</v>
      </c>
      <c r="K159">
        <f t="shared" si="17"/>
        <v>-1.5870217525013495</v>
      </c>
      <c r="M159">
        <f t="shared" si="18"/>
        <v>-3.619480815541197</v>
      </c>
      <c r="N159" s="13">
        <f t="shared" si="19"/>
        <v>1.7242064715383254E-4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5"/>
        <v>3.2451955516614728</v>
      </c>
      <c r="H160" s="10">
        <f t="shared" si="20"/>
        <v>-3.5950353813021474</v>
      </c>
      <c r="I160">
        <f t="shared" si="16"/>
        <v>-43.140424575625772</v>
      </c>
      <c r="K160">
        <f t="shared" si="17"/>
        <v>-1.5724348393856533</v>
      </c>
      <c r="M160">
        <f t="shared" si="18"/>
        <v>-3.5815304573942512</v>
      </c>
      <c r="N160" s="13">
        <f t="shared" si="19"/>
        <v>1.82382969758065E-4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5"/>
        <v>3.2536016806548664</v>
      </c>
      <c r="H161" s="10">
        <f t="shared" si="20"/>
        <v>-3.5577694020884723</v>
      </c>
      <c r="I161">
        <f t="shared" si="16"/>
        <v>-42.693232825061671</v>
      </c>
      <c r="K161">
        <f t="shared" si="17"/>
        <v>-1.5579601843123723</v>
      </c>
      <c r="M161">
        <f t="shared" si="18"/>
        <v>-3.5438934190450935</v>
      </c>
      <c r="N161" s="13">
        <f t="shared" si="19"/>
        <v>1.9254290542013546E-4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5"/>
        <v>3.2620078096482605</v>
      </c>
      <c r="H162" s="10">
        <f t="shared" si="20"/>
        <v>-3.5208139981439937</v>
      </c>
      <c r="I162">
        <f t="shared" si="16"/>
        <v>-42.249767977727927</v>
      </c>
      <c r="K162">
        <f t="shared" si="17"/>
        <v>-1.5435978331175313</v>
      </c>
      <c r="M162">
        <f t="shared" si="18"/>
        <v>-3.5065702509343941</v>
      </c>
      <c r="N162" s="13">
        <f t="shared" si="19"/>
        <v>2.0288433457097449E-4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5"/>
        <v>3.2704139386416542</v>
      </c>
      <c r="H163" s="10">
        <f t="shared" si="20"/>
        <v>-3.4841692466900329</v>
      </c>
      <c r="I163">
        <f t="shared" si="16"/>
        <v>-41.810030960280393</v>
      </c>
      <c r="K163">
        <f t="shared" si="17"/>
        <v>-1.529347786891643</v>
      </c>
      <c r="M163">
        <f t="shared" si="18"/>
        <v>-3.4695613569717554</v>
      </c>
      <c r="N163" s="13">
        <f t="shared" si="19"/>
        <v>2.1339044202135847E-4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5"/>
        <v>3.2788200676350487</v>
      </c>
      <c r="H164" s="10">
        <f t="shared" si="20"/>
        <v>-3.447835092822892</v>
      </c>
      <c r="I164">
        <f t="shared" si="16"/>
        <v>-41.374021113874704</v>
      </c>
      <c r="K164">
        <f t="shared" si="17"/>
        <v>-1.5152100041372321</v>
      </c>
      <c r="M164">
        <f t="shared" si="18"/>
        <v>-3.4328670009506959</v>
      </c>
      <c r="N164" s="13">
        <f t="shared" si="19"/>
        <v>2.2404377429450489E-4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5"/>
        <v>3.2872261966284424</v>
      </c>
      <c r="H165" s="10">
        <f t="shared" si="20"/>
        <v>-3.4118113558811674</v>
      </c>
      <c r="I165">
        <f t="shared" si="16"/>
        <v>-40.941736270574012</v>
      </c>
      <c r="K165">
        <f t="shared" si="17"/>
        <v>-1.501184402838573</v>
      </c>
      <c r="M165">
        <f t="shared" si="18"/>
        <v>-3.3964873127303248</v>
      </c>
      <c r="N165" s="13">
        <f t="shared" si="19"/>
        <v>2.3482629848888508E-4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5"/>
        <v>3.2956323256218365</v>
      </c>
      <c r="H166" s="10">
        <f t="shared" si="20"/>
        <v>-3.3760977355694206</v>
      </c>
      <c r="I166">
        <f t="shared" si="16"/>
        <v>-40.513172826833049</v>
      </c>
      <c r="K166">
        <f t="shared" si="17"/>
        <v>-1.4872708624470454</v>
      </c>
      <c r="M166">
        <f t="shared" si="18"/>
        <v>-3.3604222941916855</v>
      </c>
      <c r="N166" s="13">
        <f t="shared" si="19"/>
        <v>2.4571946238681073E-4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5"/>
        <v>3.3040384546152306</v>
      </c>
      <c r="H167" s="10">
        <f t="shared" si="20"/>
        <v>-3.3406938178466268</v>
      </c>
      <c r="I167">
        <f t="shared" si="16"/>
        <v>-40.088325814159518</v>
      </c>
      <c r="K167">
        <f t="shared" si="17"/>
        <v>-1.4734692257854578</v>
      </c>
      <c r="M167">
        <f t="shared" si="18"/>
        <v>-3.3246718249766518</v>
      </c>
      <c r="N167" s="13">
        <f t="shared" si="19"/>
        <v>2.5670425552552865E-4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5"/>
        <v>3.3124445836086243</v>
      </c>
      <c r="H168" s="10">
        <f t="shared" si="20"/>
        <v>-3.3055990805875264</v>
      </c>
      <c r="I168">
        <f t="shared" si="16"/>
        <v>-39.667188967050315</v>
      </c>
      <c r="K168">
        <f t="shared" si="17"/>
        <v>-1.4597793008744933</v>
      </c>
      <c r="M168">
        <f t="shared" si="18"/>
        <v>-3.2892356680168646</v>
      </c>
      <c r="N168" s="13">
        <f t="shared" si="19"/>
        <v>2.6776127095769138E-4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5"/>
        <v>3.3208507126020184</v>
      </c>
      <c r="H169" s="10">
        <f t="shared" si="20"/>
        <v>-3.2708128990247678</v>
      </c>
      <c r="I169">
        <f t="shared" si="16"/>
        <v>-39.24975478829721</v>
      </c>
      <c r="K169">
        <f t="shared" si="17"/>
        <v>-1.446200862684347</v>
      </c>
      <c r="M169">
        <f t="shared" si="18"/>
        <v>-3.2541134748599725</v>
      </c>
      <c r="N169" s="13">
        <f t="shared" si="19"/>
        <v>2.7887076743574941E-4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5"/>
        <v>3.3292568415954125</v>
      </c>
      <c r="H170" s="10">
        <f t="shared" si="20"/>
        <v>-3.2363345509794565</v>
      </c>
      <c r="I170">
        <f t="shared" si="16"/>
        <v>-38.836014611753477</v>
      </c>
      <c r="K170">
        <f t="shared" si="17"/>
        <v>-1.4327336548144947</v>
      </c>
      <c r="M170">
        <f t="shared" si="18"/>
        <v>-3.2193047908002574</v>
      </c>
      <c r="N170" s="13">
        <f t="shared" si="19"/>
        <v>2.9001273176103553E-4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5"/>
        <v>3.3376629705888066</v>
      </c>
      <c r="H171" s="10">
        <f t="shared" si="20"/>
        <v>-3.2021632218874978</v>
      </c>
      <c r="I171">
        <f t="shared" si="16"/>
        <v>-38.425958662649975</v>
      </c>
      <c r="K171">
        <f t="shared" si="17"/>
        <v>-1.4193773911044134</v>
      </c>
      <c r="M171">
        <f t="shared" si="18"/>
        <v>-3.1848090598203709</v>
      </c>
      <c r="N171" s="13">
        <f t="shared" si="19"/>
        <v>3.0116694105210696E-4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5"/>
        <v>3.3460690995822007</v>
      </c>
      <c r="H172" s="10">
        <f t="shared" si="20"/>
        <v>-3.1682980096288516</v>
      </c>
      <c r="I172">
        <f t="shared" si="16"/>
        <v>-38.019576115546215</v>
      </c>
      <c r="K172">
        <f t="shared" si="17"/>
        <v>-1.4061317571779672</v>
      </c>
      <c r="M172">
        <f t="shared" si="18"/>
        <v>-3.1506256293507819</v>
      </c>
      <c r="N172" s="13">
        <f t="shared" si="19"/>
        <v>3.1231302469270371E-4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5"/>
        <v>3.3544752285755948</v>
      </c>
      <c r="H173" s="10">
        <f t="shared" si="20"/>
        <v>-3.1347379291666284</v>
      </c>
      <c r="I173">
        <f t="shared" si="16"/>
        <v>-37.616855149999537</v>
      </c>
      <c r="K173">
        <f t="shared" si="17"/>
        <v>-1.3929964119240763</v>
      </c>
      <c r="M173">
        <f t="shared" si="18"/>
        <v>-3.1167537548532458</v>
      </c>
      <c r="N173" s="13">
        <f t="shared" si="19"/>
        <v>3.2343052573413113E-4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5"/>
        <v>3.3628813575689889</v>
      </c>
      <c r="H174" s="10">
        <f t="shared" si="20"/>
        <v>-3.101481917002689</v>
      </c>
      <c r="I174">
        <f t="shared" si="16"/>
        <v>-37.21778300403227</v>
      </c>
      <c r="K174">
        <f t="shared" si="17"/>
        <v>-1.3799709889161649</v>
      </c>
      <c r="M174">
        <f t="shared" si="18"/>
        <v>-3.0831926042344175</v>
      </c>
      <c r="N174" s="13">
        <f t="shared" si="19"/>
        <v>3.3449896153565906E-4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5"/>
        <v>3.371287486562383</v>
      </c>
      <c r="H175" s="10">
        <f t="shared" si="20"/>
        <v>-3.0685288354562235</v>
      </c>
      <c r="I175">
        <f t="shared" si="16"/>
        <v>-36.82234602547468</v>
      </c>
      <c r="K175">
        <f t="shared" si="17"/>
        <v>-1.3670550977728104</v>
      </c>
      <c r="M175">
        <f t="shared" si="18"/>
        <v>-3.0499412620955191</v>
      </c>
      <c r="N175" s="13">
        <f t="shared" si="19"/>
        <v>3.4549788343956711E-4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5"/>
        <v>3.3796936155557771</v>
      </c>
      <c r="H176" s="10">
        <f t="shared" si="20"/>
        <v>-3.0358774767715535</v>
      </c>
      <c r="I176">
        <f t="shared" si="16"/>
        <v>-36.430529721258644</v>
      </c>
      <c r="K176">
        <f t="shared" si="17"/>
        <v>-1.3542483254618989</v>
      </c>
      <c r="M176">
        <f t="shared" si="18"/>
        <v>-3.016998733823764</v>
      </c>
      <c r="N176" s="13">
        <f t="shared" si="19"/>
        <v>3.5640693528871033E-4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5"/>
        <v>3.3880997445491707</v>
      </c>
      <c r="H177" s="10">
        <f t="shared" si="20"/>
        <v>-3.0035265670612192</v>
      </c>
      <c r="I177">
        <f t="shared" si="16"/>
        <v>-36.042318804734634</v>
      </c>
      <c r="K177">
        <f t="shared" si="17"/>
        <v>-1.3415502375505186</v>
      </c>
      <c r="M177">
        <f t="shared" si="18"/>
        <v>-2.9843639495310463</v>
      </c>
      <c r="N177" s="13">
        <f t="shared" si="19"/>
        <v>3.6720591060768968E-4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5"/>
        <v>3.3965058735425644</v>
      </c>
      <c r="H178" s="10">
        <f t="shared" si="20"/>
        <v>-2.9714747700901847</v>
      </c>
      <c r="I178">
        <f t="shared" si="16"/>
        <v>-35.657697241082218</v>
      </c>
      <c r="K178">
        <f t="shared" si="17"/>
        <v>-1.3289603794027343</v>
      </c>
      <c r="M178">
        <f t="shared" si="18"/>
        <v>-2.9520357678452225</v>
      </c>
      <c r="N178" s="13">
        <f t="shared" si="19"/>
        <v>3.7787480827964547E-4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5"/>
        <v>3.4049120025359589</v>
      </c>
      <c r="H179" s="10">
        <f t="shared" si="20"/>
        <v>-2.9397206909068361</v>
      </c>
      <c r="I179">
        <f t="shared" si="16"/>
        <v>-35.276648290882036</v>
      </c>
      <c r="K179">
        <f t="shared" si="17"/>
        <v>-1.3164782773272863</v>
      </c>
      <c r="M179">
        <f t="shared" si="18"/>
        <v>-2.9200129795591212</v>
      </c>
      <c r="N179" s="13">
        <f t="shared" si="19"/>
        <v>3.8839388656484959E-4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5"/>
        <v>3.4133181315293526</v>
      </c>
      <c r="H180" s="10">
        <f t="shared" si="20"/>
        <v>-2.9082628793262311</v>
      </c>
      <c r="I180">
        <f t="shared" si="16"/>
        <v>-34.899154551914776</v>
      </c>
      <c r="K180">
        <f t="shared" si="17"/>
        <v>-1.3041034396772138</v>
      </c>
      <c r="M180">
        <f t="shared" si="18"/>
        <v>-2.8882943111422779</v>
      </c>
      <c r="N180" s="13">
        <f t="shared" si="19"/>
        <v>3.9874371531718825E-4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5"/>
        <v>3.4217242605227471</v>
      </c>
      <c r="H181" s="10">
        <f t="shared" si="20"/>
        <v>-2.8770998332709041</v>
      </c>
      <c r="I181">
        <f t="shared" si="16"/>
        <v>-34.52519799925085</v>
      </c>
      <c r="K181">
        <f t="shared" si="17"/>
        <v>-1.2918353579032653</v>
      </c>
      <c r="M181">
        <f t="shared" si="18"/>
        <v>-2.8568784281201083</v>
      </c>
      <c r="N181" s="13">
        <f t="shared" si="19"/>
        <v>4.0890522627263278E-4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5"/>
        <v>3.4301303895161408</v>
      </c>
      <c r="H182" s="10">
        <f t="shared" si="20"/>
        <v>-2.8462300019743347</v>
      </c>
      <c r="I182">
        <f t="shared" si="16"/>
        <v>-34.15476002369202</v>
      </c>
      <c r="K182">
        <f t="shared" si="17"/>
        <v>-1.2796735075629648</v>
      </c>
      <c r="M182">
        <f t="shared" si="18"/>
        <v>-2.8257639383252733</v>
      </c>
      <c r="N182" s="13">
        <f t="shared" si="19"/>
        <v>4.1885976128743445E-4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5"/>
        <v>3.4385365185095349</v>
      </c>
      <c r="H183" s="10">
        <f t="shared" si="20"/>
        <v>-2.8156517890520307</v>
      </c>
      <c r="I183">
        <f t="shared" si="16"/>
        <v>-33.787821468624372</v>
      </c>
      <c r="K183">
        <f t="shared" si="17"/>
        <v>-1.2676173492870455</v>
      </c>
      <c r="M183">
        <f t="shared" si="18"/>
        <v>-2.7949493950255806</v>
      </c>
      <c r="N183" s="13">
        <f t="shared" si="19"/>
        <v>4.2858911842639814E-4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5"/>
        <v>3.4469426475029286</v>
      </c>
      <c r="H184" s="10">
        <f t="shared" si="20"/>
        <v>-2.7853635554450134</v>
      </c>
      <c r="I184">
        <f t="shared" si="16"/>
        <v>-33.424362665340162</v>
      </c>
      <c r="K184">
        <f t="shared" si="17"/>
        <v>-1.2556663297049739</v>
      </c>
      <c r="M184">
        <f t="shared" si="18"/>
        <v>-2.764433299932858</v>
      </c>
      <c r="N184" s="13">
        <f t="shared" si="19"/>
        <v>4.3807559580410842E-4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5"/>
        <v>3.4553487764963227</v>
      </c>
      <c r="H185" s="10">
        <f t="shared" si="20"/>
        <v>-2.7553636222403219</v>
      </c>
      <c r="I185">
        <f t="shared" si="16"/>
        <v>-33.064363466883862</v>
      </c>
      <c r="K185">
        <f t="shared" si="17"/>
        <v>-1.2438198823311557</v>
      </c>
      <c r="M185">
        <f t="shared" si="18"/>
        <v>-2.7342141060968839</v>
      </c>
      <c r="N185" s="13">
        <f t="shared" si="19"/>
        <v>4.4730203310154772E-4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5"/>
        <v>3.4637549054897168</v>
      </c>
      <c r="H186" s="10">
        <f t="shared" si="20"/>
        <v>-2.7256502733730161</v>
      </c>
      <c r="I186">
        <f t="shared" si="16"/>
        <v>-32.707803280476192</v>
      </c>
      <c r="K186">
        <f t="shared" si="17"/>
        <v>-1.2320774284134017</v>
      </c>
      <c r="M186">
        <f t="shared" si="18"/>
        <v>-2.7042902206884678</v>
      </c>
      <c r="N186" s="13">
        <f t="shared" si="19"/>
        <v>4.5625185068668014E-4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5"/>
        <v>3.4721610344831109</v>
      </c>
      <c r="H187" s="10">
        <f t="shared" si="20"/>
        <v>-2.696221758213988</v>
      </c>
      <c r="I187">
        <f t="shared" si="16"/>
        <v>-32.35466109856786</v>
      </c>
      <c r="K187">
        <f t="shared" si="17"/>
        <v>-1.2204383777451309</v>
      </c>
      <c r="M187">
        <f t="shared" si="18"/>
        <v>-2.6746600076755214</v>
      </c>
      <c r="N187" s="13">
        <f t="shared" si="19"/>
        <v>4.649090862830669E-4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5"/>
        <v>3.480567163476505</v>
      </c>
      <c r="H188" s="10">
        <f t="shared" si="20"/>
        <v>-2.6670762940477784</v>
      </c>
      <c r="I188">
        <f t="shared" si="16"/>
        <v>-32.004915528573342</v>
      </c>
      <c r="K188">
        <f t="shared" si="17"/>
        <v>-1.208902129442768</v>
      </c>
      <c r="M188">
        <f t="shared" si="18"/>
        <v>-2.6453217903959274</v>
      </c>
      <c r="N188" s="13">
        <f t="shared" si="19"/>
        <v>4.7325842913839599E-4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5"/>
        <v>3.4889732924698986</v>
      </c>
      <c r="H189" s="10">
        <f t="shared" si="20"/>
        <v>-2.6382120684444059</v>
      </c>
      <c r="I189">
        <f t="shared" si="16"/>
        <v>-31.658544821332871</v>
      </c>
      <c r="K189">
        <f t="shared" si="17"/>
        <v>-1.1974680726897033</v>
      </c>
      <c r="M189">
        <f t="shared" si="18"/>
        <v>-2.6162738540308004</v>
      </c>
      <c r="N189" s="13">
        <f t="shared" si="19"/>
        <v>4.8128525165733031E-4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5"/>
        <v>3.4973794214632932</v>
      </c>
      <c r="H190" s="10">
        <f t="shared" si="20"/>
        <v>-2.6096272415291493</v>
      </c>
      <c r="I190">
        <f t="shared" si="16"/>
        <v>-31.315526898349791</v>
      </c>
      <c r="K190">
        <f t="shared" si="17"/>
        <v>-1.1861355874481461</v>
      </c>
      <c r="M190">
        <f t="shared" si="18"/>
        <v>-2.5875144479816568</v>
      </c>
      <c r="N190" s="13">
        <f t="shared" si="19"/>
        <v>4.8897563847402658E-4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5"/>
        <v>3.5057855504566864</v>
      </c>
      <c r="H191" s="10">
        <f t="shared" si="20"/>
        <v>-2.5813199481540092</v>
      </c>
      <c r="I191">
        <f t="shared" si="16"/>
        <v>-30.975839377848111</v>
      </c>
      <c r="K191">
        <f t="shared" si="17"/>
        <v>-1.1749040451401611</v>
      </c>
      <c r="M191">
        <f t="shared" si="18"/>
        <v>-2.559041788154917</v>
      </c>
      <c r="N191" s="13">
        <f t="shared" si="19"/>
        <v>4.9631641294515258E-4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5"/>
        <v>3.5141916794500805</v>
      </c>
      <c r="H192" s="10">
        <f t="shared" si="20"/>
        <v>-2.5532882999745317</v>
      </c>
      <c r="I192">
        <f t="shared" si="16"/>
        <v>-30.63945959969438</v>
      </c>
      <c r="K192">
        <f t="shared" si="17"/>
        <v>-1.1637728092990831</v>
      </c>
      <c r="M192">
        <f t="shared" si="18"/>
        <v>-2.5308540591569133</v>
      </c>
      <c r="N192" s="13">
        <f t="shared" si="19"/>
        <v>5.0329516106289356E-4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5"/>
        <v>3.5225978084434746</v>
      </c>
      <c r="H193" s="10">
        <f t="shared" si="20"/>
        <v>-2.5255303874354835</v>
      </c>
      <c r="I193">
        <f t="shared" si="16"/>
        <v>-30.306364649225802</v>
      </c>
      <c r="K193">
        <f t="shared" si="17"/>
        <v>-1.1527412361925289</v>
      </c>
      <c r="M193">
        <f t="shared" si="18"/>
        <v>-2.5029494164026933</v>
      </c>
      <c r="N193" s="13">
        <f t="shared" si="19"/>
        <v>5.0990025278371104E-4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5"/>
        <v>3.5310039374368687</v>
      </c>
      <c r="H194" s="10">
        <f t="shared" si="20"/>
        <v>-2.4980442816688</v>
      </c>
      <c r="I194">
        <f t="shared" si="16"/>
        <v>-29.976531380025598</v>
      </c>
      <c r="K194">
        <f t="shared" si="17"/>
        <v>-1.1418086754181089</v>
      </c>
      <c r="M194">
        <f t="shared" si="18"/>
        <v>-2.4753259881415555</v>
      </c>
      <c r="N194" s="13">
        <f t="shared" si="19"/>
        <v>5.161208607900405E-4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5"/>
        <v>3.5394100664302628</v>
      </c>
      <c r="H195" s="10">
        <f t="shared" si="20"/>
        <v>-2.4708280363070778</v>
      </c>
      <c r="I195">
        <f t="shared" si="16"/>
        <v>-29.649936435684936</v>
      </c>
      <c r="K195">
        <f t="shared" si="17"/>
        <v>-1.1309744704729363</v>
      </c>
      <c r="M195">
        <f t="shared" si="18"/>
        <v>-2.4479818774023268</v>
      </c>
      <c r="N195" s="13">
        <f t="shared" si="19"/>
        <v>5.21946976701136E-4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5"/>
        <v>3.5478161954236569</v>
      </c>
      <c r="H196" s="10">
        <f t="shared" si="20"/>
        <v>-2.4438796892157928</v>
      </c>
      <c r="I196">
        <f t="shared" si="16"/>
        <v>-29.326556270589514</v>
      </c>
      <c r="K196">
        <f t="shared" si="17"/>
        <v>-1.1202379592979883</v>
      </c>
      <c r="M196">
        <f t="shared" si="18"/>
        <v>-2.4209151638612023</v>
      </c>
      <c r="N196" s="13">
        <f t="shared" si="19"/>
        <v>5.2736942476162905E-4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5"/>
        <v>3.556222324417051</v>
      </c>
      <c r="H197" s="10">
        <f t="shared" si="20"/>
        <v>-2.4171972641473003</v>
      </c>
      <c r="I197">
        <f t="shared" si="16"/>
        <v>-29.006367169767604</v>
      </c>
      <c r="K197">
        <f t="shared" si="17"/>
        <v>-1.1095984747983056</v>
      </c>
      <c r="M197">
        <f t="shared" si="18"/>
        <v>-2.3941239056349026</v>
      </c>
      <c r="N197" s="13">
        <f t="shared" si="19"/>
        <v>5.3237987304163392E-4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5"/>
        <v>3.5646284534104451</v>
      </c>
      <c r="H198" s="10">
        <f t="shared" si="20"/>
        <v>-2.3907787723195884</v>
      </c>
      <c r="I198">
        <f t="shared" si="16"/>
        <v>-28.689345267835058</v>
      </c>
      <c r="K198">
        <f t="shared" si="17"/>
        <v>-1.0990553453400211</v>
      </c>
      <c r="M198">
        <f t="shared" si="18"/>
        <v>-2.3676061410017932</v>
      </c>
      <c r="N198" s="13">
        <f t="shared" si="19"/>
        <v>5.369708421904593E-4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5"/>
        <v>3.5730345824038392</v>
      </c>
      <c r="H199" s="10">
        <f t="shared" si="20"/>
        <v>-2.3646222139226287</v>
      </c>
      <c r="I199">
        <f t="shared" si="16"/>
        <v>-28.375466567071545</v>
      </c>
      <c r="K199">
        <f t="shared" si="17"/>
        <v>-1.0886078952251224</v>
      </c>
      <c r="M199">
        <f t="shared" si="18"/>
        <v>-2.3413598900535439</v>
      </c>
      <c r="N199" s="13">
        <f t="shared" si="19"/>
        <v>5.4113571179019134E-4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5"/>
        <v>3.5814407113972329</v>
      </c>
      <c r="H200" s="10">
        <f t="shared" si="20"/>
        <v>-2.3387255795550983</v>
      </c>
      <c r="I200">
        <f t="shared" si="16"/>
        <v>-28.06470695466118</v>
      </c>
      <c r="K200">
        <f t="shared" si="17"/>
        <v>-1.0782554451448543</v>
      </c>
      <c r="M200">
        <f t="shared" si="18"/>
        <v>-2.3153831562797733</v>
      </c>
      <c r="N200" s="13">
        <f t="shared" si="19"/>
        <v>5.4486872436443367E-4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5"/>
        <v>3.589846840390627</v>
      </c>
      <c r="H201" s="10">
        <f t="shared" si="20"/>
        <v>-2.3130868515941261</v>
      </c>
      <c r="I201">
        <f t="shared" si="16"/>
        <v>-27.757042219129513</v>
      </c>
      <c r="K201">
        <f t="shared" si="17"/>
        <v>-1.0679973126126168</v>
      </c>
      <c r="M201">
        <f t="shared" si="18"/>
        <v>-2.2896739280881104</v>
      </c>
      <c r="N201" s="13">
        <f t="shared" si="19"/>
        <v>5.4816498709854002E-4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5"/>
        <v>3.5982529693840211</v>
      </c>
      <c r="H202" s="10">
        <f t="shared" si="20"/>
        <v>-2.2877040055006477</v>
      </c>
      <c r="I202">
        <f t="shared" si="16"/>
        <v>-27.452448066007772</v>
      </c>
      <c r="K202">
        <f t="shared" si="17"/>
        <v>-1.0578328123771765</v>
      </c>
      <c r="M202">
        <f t="shared" si="18"/>
        <v>-2.2642301802619276</v>
      </c>
      <c r="N202" s="13">
        <f t="shared" si="19"/>
        <v>5.5102047133797293E-4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5"/>
        <v>3.6066590983774152</v>
      </c>
      <c r="H203" s="10">
        <f t="shared" si="20"/>
        <v>-2.2625750110628378</v>
      </c>
      <c r="I203">
        <f t="shared" si="16"/>
        <v>-27.150900132754053</v>
      </c>
      <c r="K203">
        <f t="shared" si="17"/>
        <v>-1.0477612568169881</v>
      </c>
      <c r="M203">
        <f t="shared" si="18"/>
        <v>-2.2390498753580199</v>
      </c>
      <c r="N203" s="13">
        <f t="shared" si="19"/>
        <v>5.5343200993009545E-4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5"/>
        <v>3.6150652273708088</v>
      </c>
      <c r="H204" s="10">
        <f t="shared" si="20"/>
        <v>-2.237697833580031</v>
      </c>
      <c r="I204">
        <f t="shared" si="16"/>
        <v>-26.852374002960374</v>
      </c>
      <c r="K204">
        <f t="shared" si="17"/>
        <v>-1.0377819563163875</v>
      </c>
      <c r="M204">
        <f t="shared" si="18"/>
        <v>-2.2141309650463512</v>
      </c>
      <c r="N204" s="13">
        <f t="shared" si="19"/>
        <v>5.5539729248374903E-4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5"/>
        <v>3.6234713563642034</v>
      </c>
      <c r="H205" s="10">
        <f t="shared" si="20"/>
        <v>-2.2130704349894406</v>
      </c>
      <c r="I205">
        <f t="shared" si="16"/>
        <v>-26.556845219873288</v>
      </c>
      <c r="K205">
        <f t="shared" si="17"/>
        <v>-1.0278942196243779</v>
      </c>
      <c r="M205">
        <f t="shared" si="18"/>
        <v>-2.1894713913939516</v>
      </c>
      <c r="N205" s="13">
        <f t="shared" si="19"/>
        <v>5.5691485862178667E-4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5"/>
        <v>3.631877485357597</v>
      </c>
      <c r="H206" s="10">
        <f t="shared" si="20"/>
        <v>-2.1886907749379021</v>
      </c>
      <c r="I206">
        <f t="shared" si="16"/>
        <v>-26.264289299254827</v>
      </c>
      <c r="K206">
        <f t="shared" si="17"/>
        <v>-1.0180973541967304</v>
      </c>
      <c r="M206">
        <f t="shared" si="18"/>
        <v>-2.1650690880949952</v>
      </c>
      <c r="N206" s="13">
        <f t="shared" si="19"/>
        <v>5.5798408930436032E-4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5"/>
        <v>3.6402836143509911</v>
      </c>
      <c r="H207" s="10">
        <f t="shared" si="20"/>
        <v>-2.1645568118008076</v>
      </c>
      <c r="I207">
        <f t="shared" si="16"/>
        <v>-25.974681741609693</v>
      </c>
      <c r="K207">
        <f t="shared" si="17"/>
        <v>-1.0083906665220457</v>
      </c>
      <c r="M207">
        <f t="shared" si="18"/>
        <v>-2.1409219816489324</v>
      </c>
      <c r="N207" s="13">
        <f t="shared" si="19"/>
        <v>5.5860519630798787E-4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5"/>
        <v>3.6486897433443848</v>
      </c>
      <c r="H208" s="10">
        <f t="shared" si="20"/>
        <v>-2.1406665036502961</v>
      </c>
      <c r="I208">
        <f t="shared" si="16"/>
        <v>-25.687998043803553</v>
      </c>
      <c r="K208">
        <f t="shared" si="17"/>
        <v>-0.99877346243245702</v>
      </c>
      <c r="M208">
        <f t="shared" si="18"/>
        <v>-2.117027992488635</v>
      </c>
      <c r="N208" s="13">
        <f t="shared" si="19"/>
        <v>5.5877920993997385E-4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5"/>
        <v>3.6570958723377789</v>
      </c>
      <c r="H209" s="10">
        <f t="shared" si="20"/>
        <v>-2.1170178091747194</v>
      </c>
      <c r="I209">
        <f t="shared" si="16"/>
        <v>-25.404213710096634</v>
      </c>
      <c r="K209">
        <f t="shared" si="17"/>
        <v>-0.9892450473995682</v>
      </c>
      <c r="M209">
        <f t="shared" si="18"/>
        <v>-2.0933850360602748</v>
      </c>
      <c r="N209" s="13">
        <f t="shared" si="19"/>
        <v>5.5850796507881371E-4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5"/>
        <v>3.665502001331173</v>
      </c>
      <c r="H210" s="10">
        <f t="shared" si="20"/>
        <v>-2.0936086885513143</v>
      </c>
      <c r="I210">
        <f t="shared" si="16"/>
        <v>-25.123304262615772</v>
      </c>
      <c r="K210">
        <f t="shared" si="17"/>
        <v>-0.97980472681624853</v>
      </c>
      <c r="M210">
        <f t="shared" si="18"/>
        <v>-2.0699910238567347</v>
      </c>
      <c r="N210" s="13">
        <f t="shared" si="19"/>
        <v>5.577940856255916E-4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ref="G211:G274" si="22">$E$11*(D211/$E$12+1)</f>
        <v>3.6739081303245671</v>
      </c>
      <c r="H211" s="10">
        <f t="shared" si="20"/>
        <v>-2.0704371042739398</v>
      </c>
      <c r="I211">
        <f t="shared" si="16"/>
        <v>-24.845245251287277</v>
      </c>
      <c r="K211">
        <f t="shared" si="17"/>
        <v>-0.9704518062648444</v>
      </c>
      <c r="M211">
        <f t="shared" si="18"/>
        <v>-2.0468438644062137</v>
      </c>
      <c r="N211" s="13">
        <f t="shared" si="19"/>
        <v>5.5664096745606031E-4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si="22"/>
        <v>3.6823142593179612</v>
      </c>
      <c r="H212" s="10">
        <f t="shared" si="20"/>
        <v>-2.0475010219376881</v>
      </c>
      <c r="I212">
        <f t="shared" ref="I212:I275" si="23">H212*$E$6</f>
        <v>-24.570012263252259</v>
      </c>
      <c r="K212">
        <f t="shared" ref="K212:K275" si="24">($L$9/2)*$L$4*EXP(-$L$6*(G212/$L$10-1))+($L$9/2)*$L$4*EXP(-$L$6*(($H$4/$E$4)*G212/$L$10-1))+($L$9/2)*$L$4*EXP(-$L$6*(SQRT(4/3+$H$11^2/4)*G212/$L$10-1))-SQRT(($L$9/2)*$L$5^2*EXP(-2*$L$7*(G212/$L$10-1))+($L$9/2)*$L$5^2*EXP(-2*$L$7*(($H$4/$E$4)*G212/$L$10-1))+($L$9/2)*$L$5^2*EXP(-2*$L$7*(SQRT(4/3+$H$11^2/4)*G212/$L$10-1)))</f>
        <v>-0.96118559177236518</v>
      </c>
      <c r="M212">
        <f t="shared" ref="M212:M275" si="25">($L$9/2)*$O$6*EXP(-$O$4*(G212/$L$10-1))+($L$9/2)*$O$6*EXP(-$O$4*(($H$4/$E$4)*G212/$L$10-1))+($L$9/2)*$O$6*EXP(-$O$4*(SQRT(4/3+$H$11^2/4)*($H$4/$E$4)*G212/$L$10-1))-SQRT(($L$9/2)*$O$7^2*EXP(-2*$O$5*(G212/$L$10-1))+($L$9/2)*$O$7^2*EXP(-2*$O$5*(($H$4/$E$4)*G212/$L$10-1))+($L$9/2)*$O$7^2*EXP(-2*$O$5*(SQRT(4/3+$H$11^2/4)*($H$4/$E$4)*G212/$L$10-1)))</f>
        <v>-2.0239414642176441</v>
      </c>
      <c r="N212" s="13">
        <f t="shared" ref="N212:N275" si="26">(M212-H212)^2*O212</f>
        <v>5.5505275996408645E-4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2"/>
        <v>3.6907203883113553</v>
      </c>
      <c r="H213" s="10">
        <f t="shared" ref="H213:H276" si="27">-(-$B$4)*(1+D213+$E$5*D213^3)*EXP(-D213)</f>
        <v>-2.0247984109821098</v>
      </c>
      <c r="I213">
        <f t="shared" si="23"/>
        <v>-24.297580931785319</v>
      </c>
      <c r="K213">
        <f t="shared" si="24"/>
        <v>-0.95200539005317697</v>
      </c>
      <c r="M213">
        <f t="shared" si="25"/>
        <v>-2.0012817286845102</v>
      </c>
      <c r="N213" s="13">
        <f t="shared" si="26"/>
        <v>5.5303434628623546E-4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2"/>
        <v>3.6991265173047494</v>
      </c>
      <c r="H214" s="10">
        <f t="shared" si="27"/>
        <v>-2.0023272453947132</v>
      </c>
      <c r="I214">
        <f t="shared" si="23"/>
        <v>-24.027926944736556</v>
      </c>
      <c r="K214">
        <f t="shared" si="24"/>
        <v>-0.94291050873971172</v>
      </c>
      <c r="M214">
        <f t="shared" si="25"/>
        <v>-1.978862562948563</v>
      </c>
      <c r="N214" s="13">
        <f t="shared" si="26"/>
        <v>5.5059132229866867E-4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2"/>
        <v>3.7075326462981426</v>
      </c>
      <c r="H215" s="10">
        <f t="shared" si="27"/>
        <v>-1.9800855043763621</v>
      </c>
      <c r="I215">
        <f t="shared" si="23"/>
        <v>-23.761026052516346</v>
      </c>
      <c r="K215">
        <f t="shared" si="24"/>
        <v>-0.9339002566016803</v>
      </c>
      <c r="M215">
        <f t="shared" si="25"/>
        <v>-1.9566818727249089</v>
      </c>
      <c r="N215" s="13">
        <f t="shared" si="26"/>
        <v>5.4772997447690222E-4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2"/>
        <v>3.7159387752915376</v>
      </c>
      <c r="H216" s="10">
        <f t="shared" si="27"/>
        <v>-1.9580711729701337</v>
      </c>
      <c r="I216">
        <f t="shared" si="23"/>
        <v>-23.496854075641604</v>
      </c>
      <c r="K216">
        <f t="shared" si="24"/>
        <v>-0.9249739437542609</v>
      </c>
      <c r="M216">
        <f t="shared" si="25"/>
        <v>-1.9347375650898626</v>
      </c>
      <c r="N216" s="13">
        <f t="shared" si="26"/>
        <v>5.444572567102476E-4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2"/>
        <v>3.7243449042849308</v>
      </c>
      <c r="H217" s="10">
        <f t="shared" si="27"/>
        <v>-1.9362822426551176</v>
      </c>
      <c r="I217">
        <f t="shared" si="23"/>
        <v>-23.235386911861411</v>
      </c>
      <c r="K217">
        <f t="shared" si="24"/>
        <v>-0.91613088185572489</v>
      </c>
      <c r="M217">
        <f t="shared" si="25"/>
        <v>-1.9130275492329698</v>
      </c>
      <c r="N217" s="13">
        <f t="shared" si="26"/>
        <v>5.407807661580846E-4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2"/>
        <v>3.7327510332783254</v>
      </c>
      <c r="H218" s="10">
        <f t="shared" si="27"/>
        <v>-1.9147167119066257</v>
      </c>
      <c r="I218">
        <f t="shared" si="23"/>
        <v>-22.97660054287951</v>
      </c>
      <c r="K218">
        <f t="shared" si="24"/>
        <v>-0.90737038429490924</v>
      </c>
      <c r="M218">
        <f t="shared" si="25"/>
        <v>-1.8915497371744432</v>
      </c>
      <c r="N218" s="13">
        <f t="shared" si="26"/>
        <v>5.3670871824158448E-4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2"/>
        <v>3.741157162271719</v>
      </c>
      <c r="H219" s="10">
        <f t="shared" si="27"/>
        <v>-1.8933725867241868</v>
      </c>
      <c r="I219">
        <f t="shared" si="23"/>
        <v>-22.720471040690242</v>
      </c>
      <c r="K219">
        <f t="shared" si="24"/>
        <v>-0.89869176636899029</v>
      </c>
      <c r="M219">
        <f t="shared" si="25"/>
        <v>-1.8703020444493728</v>
      </c>
      <c r="N219" s="13">
        <f t="shared" si="26"/>
        <v>5.3224992085398393E-4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2"/>
        <v>3.7495632912651131</v>
      </c>
      <c r="H220" s="10">
        <f t="shared" si="27"/>
        <v>-1.8722478811286813</v>
      </c>
      <c r="I220">
        <f t="shared" si="23"/>
        <v>-22.466974573544178</v>
      </c>
      <c r="K220">
        <f t="shared" si="24"/>
        <v>-0.89009434545192001</v>
      </c>
      <c r="M220">
        <f t="shared" si="25"/>
        <v>-1.8492823907598461</v>
      </c>
      <c r="N220" s="13">
        <f t="shared" si="26"/>
        <v>5.2741374788106308E-4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2"/>
        <v>3.7579694202585072</v>
      </c>
      <c r="H221" s="10">
        <f t="shared" si="27"/>
        <v>-1.8513406176299041</v>
      </c>
      <c r="I221">
        <f t="shared" si="23"/>
        <v>-22.216087411558849</v>
      </c>
      <c r="K221">
        <f t="shared" si="24"/>
        <v>-0.8815774411539461</v>
      </c>
      <c r="M221">
        <f t="shared" si="25"/>
        <v>-1.8284887005962396</v>
      </c>
      <c r="N221" s="13">
        <f t="shared" si="26"/>
        <v>5.2221011211348641E-4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2"/>
        <v>3.7663755492519013</v>
      </c>
      <c r="H222" s="10">
        <f t="shared" si="27"/>
        <v>-1.8306488276658055</v>
      </c>
      <c r="I222">
        <f t="shared" si="23"/>
        <v>-21.967785931989667</v>
      </c>
      <c r="K222">
        <f t="shared" si="24"/>
        <v>-0.87314037547255663</v>
      </c>
      <c r="M222">
        <f t="shared" si="25"/>
        <v>-1.8079189038287629</v>
      </c>
      <c r="N222" s="13">
        <f t="shared" si="26"/>
        <v>5.1664943763775936E-4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2"/>
        <v>3.7747816782452954</v>
      </c>
      <c r="H223" s="10">
        <f t="shared" si="27"/>
        <v>-1.8101705520146061</v>
      </c>
      <c r="I223">
        <f t="shared" si="23"/>
        <v>-21.722046624175274</v>
      </c>
      <c r="K223">
        <f t="shared" si="24"/>
        <v>-0.86478247293522548</v>
      </c>
      <c r="M223">
        <f t="shared" si="25"/>
        <v>-1.7875709362703978</v>
      </c>
      <c r="N223" s="13">
        <f t="shared" si="26"/>
        <v>5.1074263178586875E-4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2"/>
        <v>3.7831878072386891</v>
      </c>
      <c r="H224" s="10">
        <f t="shared" si="27"/>
        <v>-1.7899038411809511</v>
      </c>
      <c r="I224">
        <f t="shared" si="23"/>
        <v>-21.478846094171413</v>
      </c>
      <c r="K224">
        <f t="shared" si="24"/>
        <v>-0.85650306073428917</v>
      </c>
      <c r="M224">
        <f t="shared" si="25"/>
        <v>-1.7674427402122799</v>
      </c>
      <c r="N224" s="13">
        <f t="shared" si="26"/>
        <v>5.0450105672484528E-4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2"/>
        <v>3.7915939362320832</v>
      </c>
      <c r="H225" s="10">
        <f t="shared" si="27"/>
        <v>-1.7698467557572055</v>
      </c>
      <c r="I225">
        <f t="shared" si="23"/>
        <v>-21.238161069086466</v>
      </c>
      <c r="K225">
        <f t="shared" si="24"/>
        <v>-0.84830146885428503</v>
      </c>
      <c r="M225">
        <f t="shared" si="25"/>
        <v>-1.74753226493255</v>
      </c>
      <c r="N225" s="13">
        <f t="shared" si="26"/>
        <v>4.9793650076363589E-4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2"/>
        <v>3.8000000652254773</v>
      </c>
      <c r="H226" s="10">
        <f t="shared" si="27"/>
        <v>-1.7499973667609758</v>
      </c>
      <c r="I226">
        <f t="shared" si="23"/>
        <v>-20.99996840113171</v>
      </c>
      <c r="K226">
        <f t="shared" si="24"/>
        <v>-0.84017703019207224</v>
      </c>
      <c r="M226">
        <f t="shared" si="25"/>
        <v>-1.7278374671796777</v>
      </c>
      <c r="N226" s="13">
        <f t="shared" si="26"/>
        <v>4.9106114945321835E-4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2"/>
        <v>3.8084061942188714</v>
      </c>
      <c r="H227" s="10">
        <f t="shared" si="27"/>
        <v>-1.7303537559498807</v>
      </c>
      <c r="I227">
        <f t="shared" si="23"/>
        <v>-20.76424507139857</v>
      </c>
      <c r="K227">
        <f t="shared" si="24"/>
        <v>-0.83212908067002667</v>
      </c>
      <c r="M227">
        <f t="shared" si="25"/>
        <v>-1.7083563116311968</v>
      </c>
      <c r="N227" s="13">
        <f t="shared" si="26"/>
        <v>4.8388755655359814E-4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2"/>
        <v>3.816812323212265</v>
      </c>
      <c r="H228" s="10">
        <f t="shared" si="27"/>
        <v>-1.7109140161145711</v>
      </c>
      <c r="I228">
        <f t="shared" si="23"/>
        <v>-20.530968193374854</v>
      </c>
      <c r="K228">
        <f t="shared" si="24"/>
        <v>-0.82415695934261179</v>
      </c>
      <c r="M228">
        <f t="shared" si="25"/>
        <v>-1.6890867713287938</v>
      </c>
      <c r="N228" s="13">
        <f t="shared" si="26"/>
        <v>4.7642861493823991E-4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2"/>
        <v>3.8252184522056596</v>
      </c>
      <c r="H229" s="10">
        <f t="shared" si="27"/>
        <v>-1.6916762513509533</v>
      </c>
      <c r="I229">
        <f t="shared" si="23"/>
        <v>-20.300115016211439</v>
      </c>
      <c r="K229">
        <f t="shared" si="24"/>
        <v>-0.81626000849659552</v>
      </c>
      <c r="M229">
        <f t="shared" si="25"/>
        <v>-1.6700268280906256</v>
      </c>
      <c r="N229" s="13">
        <f t="shared" si="26"/>
        <v>4.6869752750481827E-4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2"/>
        <v>3.8336245811990532</v>
      </c>
      <c r="H230" s="10">
        <f t="shared" si="27"/>
        <v>-1.6726385773125343</v>
      </c>
      <c r="I230">
        <f t="shared" si="23"/>
        <v>-20.07166292775041</v>
      </c>
      <c r="K230">
        <f t="shared" si="24"/>
        <v>-0.80843757374519509</v>
      </c>
      <c r="M230">
        <f t="shared" si="25"/>
        <v>-1.6511744729017515</v>
      </c>
      <c r="N230" s="13">
        <f t="shared" si="26"/>
        <v>4.6070777815698718E-4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2"/>
        <v>3.8420307101924478</v>
      </c>
      <c r="H231" s="10">
        <f t="shared" si="27"/>
        <v>-1.6537991214437842</v>
      </c>
      <c r="I231">
        <f t="shared" si="23"/>
        <v>-19.84558945732541</v>
      </c>
      <c r="K231">
        <f t="shared" si="24"/>
        <v>-0.80068900411638255</v>
      </c>
      <c r="M231">
        <f t="shared" si="25"/>
        <v>-1.632527706283462</v>
      </c>
      <c r="N231" s="13">
        <f t="shared" si="26"/>
        <v>4.5247310292278342E-4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2"/>
        <v>3.850436839185841</v>
      </c>
      <c r="H232" s="10">
        <f t="shared" si="27"/>
        <v>-1.6351560231953559</v>
      </c>
      <c r="I232">
        <f t="shared" si="23"/>
        <v>-19.62187227834427</v>
      </c>
      <c r="K232">
        <f t="shared" si="24"/>
        <v>-0.79301365213563191</v>
      </c>
      <c r="M232">
        <f t="shared" si="25"/>
        <v>-1.6140845386423763</v>
      </c>
      <c r="N232" s="13">
        <f t="shared" si="26"/>
        <v>4.4400746126645706E-4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2"/>
        <v>3.8588429681792351</v>
      </c>
      <c r="H233" s="10">
        <f t="shared" si="27"/>
        <v>-1.6167074342219887</v>
      </c>
      <c r="I233">
        <f t="shared" si="23"/>
        <v>-19.400489210663864</v>
      </c>
      <c r="K233">
        <f t="shared" si="24"/>
        <v>-0.78541087390331166</v>
      </c>
      <c r="M233">
        <f t="shared" si="25"/>
        <v>-1.5958429905999991</v>
      </c>
      <c r="N233" s="13">
        <f t="shared" si="26"/>
        <v>4.3532500765518174E-4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2"/>
        <v>3.8672490971726292</v>
      </c>
      <c r="H234" s="10">
        <f t="shared" si="27"/>
        <v>-1.5984515185638895</v>
      </c>
      <c r="I234">
        <f t="shared" si="23"/>
        <v>-19.181418222766673</v>
      </c>
      <c r="K234">
        <f t="shared" si="24"/>
        <v>-0.77788002916697896</v>
      </c>
      <c r="M234">
        <f t="shared" si="25"/>
        <v>-1.5778010933035627</v>
      </c>
      <c r="N234" s="13">
        <f t="shared" si="26"/>
        <v>4.264400634323427E-4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2"/>
        <v>3.8756552261660233</v>
      </c>
      <c r="H235" s="10">
        <f t="shared" si="27"/>
        <v>-1.5803864528123361</v>
      </c>
      <c r="I235">
        <f t="shared" si="23"/>
        <v>-18.964637433748035</v>
      </c>
      <c r="K235">
        <f t="shared" si="24"/>
        <v>-0.7704204813887755</v>
      </c>
      <c r="M235">
        <f t="shared" si="25"/>
        <v>-1.559956888718814</v>
      </c>
      <c r="N235" s="13">
        <f t="shared" si="26"/>
        <v>4.1736708905132933E-4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2"/>
        <v>3.8840613551594174</v>
      </c>
      <c r="H236" s="10">
        <f t="shared" si="27"/>
        <v>-1.5625104262602494</v>
      </c>
      <c r="I236">
        <f t="shared" si="23"/>
        <v>-18.750125115122991</v>
      </c>
      <c r="K236">
        <f t="shared" si="24"/>
        <v>-0.76303159780814467</v>
      </c>
      <c r="M236">
        <f t="shared" si="25"/>
        <v>-1.5423084299054728</v>
      </c>
      <c r="N236" s="13">
        <f t="shared" si="26"/>
        <v>4.0812065671840691E-4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2"/>
        <v>3.8924674841528115</v>
      </c>
      <c r="H237" s="10">
        <f t="shared" si="27"/>
        <v>-1.5448216410384203</v>
      </c>
      <c r="I237">
        <f t="shared" si="23"/>
        <v>-18.537859692461044</v>
      </c>
      <c r="K237">
        <f t="shared" si="24"/>
        <v>-0.75571274950007028</v>
      </c>
      <c r="M237">
        <f t="shared" si="25"/>
        <v>-1.5248537812760232</v>
      </c>
      <c r="N237" s="13">
        <f t="shared" si="26"/>
        <v>3.9871542349075804E-4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2"/>
        <v>3.9008736131462056</v>
      </c>
      <c r="H238" s="10">
        <f t="shared" si="27"/>
        <v>-1.527318312238074</v>
      </c>
      <c r="I238">
        <f t="shared" si="23"/>
        <v>-18.327819746856889</v>
      </c>
      <c r="K238">
        <f t="shared" si="24"/>
        <v>-0.74846331142903089</v>
      </c>
      <c r="M238">
        <f t="shared" si="25"/>
        <v>-1.5075910188384809</v>
      </c>
      <c r="N238" s="13">
        <f t="shared" si="26"/>
        <v>3.8916610487363011E-4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2"/>
        <v>3.9092797421395988</v>
      </c>
      <c r="H239" s="10">
        <f t="shared" si="27"/>
        <v>-1.5099986680204167</v>
      </c>
      <c r="I239">
        <f t="shared" si="23"/>
        <v>-18.119984016244999</v>
      </c>
      <c r="K239">
        <f t="shared" si="24"/>
        <v>-0.74128266249885366</v>
      </c>
      <c r="M239">
        <f t="shared" si="25"/>
        <v>-1.4905182304237705</v>
      </c>
      <c r="N239" s="13">
        <f t="shared" si="26"/>
        <v>3.7948744895682654E-4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2"/>
        <v>3.9176858711329934</v>
      </c>
      <c r="H240" s="10">
        <f t="shared" si="27"/>
        <v>-1.4928609497137899</v>
      </c>
      <c r="I240">
        <f t="shared" si="23"/>
        <v>-17.91433139656548</v>
      </c>
      <c r="K240">
        <f t="shared" si="24"/>
        <v>-0.7341701855986501</v>
      </c>
      <c r="M240">
        <f t="shared" si="25"/>
        <v>-1.4736335158982974</v>
      </c>
      <c r="N240" s="13">
        <f t="shared" si="26"/>
        <v>3.6969421112914536E-4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2"/>
        <v>3.926092000126387</v>
      </c>
      <c r="H241" s="10">
        <f t="shared" si="27"/>
        <v>-1.4759034118990215</v>
      </c>
      <c r="I241">
        <f t="shared" si="23"/>
        <v>-17.710840942788259</v>
      </c>
      <c r="K241">
        <f t="shared" si="24"/>
        <v>-0.72712526764500784</v>
      </c>
      <c r="M241">
        <f t="shared" si="25"/>
        <v>-1.4569349873623259</v>
      </c>
      <c r="N241" s="13">
        <f t="shared" si="26"/>
        <v>3.598011294043184E-4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2"/>
        <v>3.9344981291197816</v>
      </c>
      <c r="H242" s="10">
        <f t="shared" si="27"/>
        <v>-1.4591243224835653</v>
      </c>
      <c r="I242">
        <f t="shared" si="23"/>
        <v>-17.509491869802783</v>
      </c>
      <c r="K242">
        <f t="shared" si="24"/>
        <v>-0.72014729962058988</v>
      </c>
      <c r="M242">
        <f t="shared" si="25"/>
        <v>-1.4404207693346756</v>
      </c>
      <c r="N242" s="13">
        <f t="shared" si="26"/>
        <v>3.4982290039334247E-4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2"/>
        <v>3.9429042581131752</v>
      </c>
      <c r="H243" s="10">
        <f t="shared" si="27"/>
        <v>-1.4425219627649557</v>
      </c>
      <c r="I243">
        <f t="shared" si="23"/>
        <v>-17.310263553179468</v>
      </c>
      <c r="K243">
        <f t="shared" si="24"/>
        <v>-0.71323567660932297</v>
      </c>
      <c r="M243">
        <f t="shared" si="25"/>
        <v>-1.424088998924337</v>
      </c>
      <c r="N243" s="13">
        <f t="shared" si="26"/>
        <v>3.397741559495548E-4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2"/>
        <v>3.9513103871065698</v>
      </c>
      <c r="H244" s="10">
        <f t="shared" si="27"/>
        <v>-1.4260946274841326</v>
      </c>
      <c r="I244">
        <f t="shared" si="23"/>
        <v>-17.11313552980959</v>
      </c>
      <c r="K244">
        <f t="shared" si="24"/>
        <v>-0.70638979782829836</v>
      </c>
      <c r="M244">
        <f t="shared" si="25"/>
        <v>-1.4079378259894622</v>
      </c>
      <c r="N244" s="13">
        <f t="shared" si="26"/>
        <v>3.2966944051686787E-4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2"/>
        <v>3.9597165160999634</v>
      </c>
      <c r="H245" s="10">
        <f t="shared" si="27"/>
        <v>-1.4098406248691275</v>
      </c>
      <c r="I245">
        <f t="shared" si="23"/>
        <v>-16.918087498429529</v>
      </c>
      <c r="K245">
        <f t="shared" si="24"/>
        <v>-0.69960906665656253</v>
      </c>
      <c r="M245">
        <f t="shared" si="25"/>
        <v>-1.3919654132843005</v>
      </c>
      <c r="N245" s="13">
        <f t="shared" si="26"/>
        <v>3.1952318920233614E-4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2"/>
        <v>3.9681226450933575</v>
      </c>
      <c r="H246" s="10">
        <f t="shared" si="27"/>
        <v>-1.3937582766696071</v>
      </c>
      <c r="I246">
        <f t="shared" si="23"/>
        <v>-16.725099320035284</v>
      </c>
      <c r="K246">
        <f t="shared" si="24"/>
        <v>-0.69289289066090498</v>
      </c>
      <c r="M246">
        <f t="shared" si="25"/>
        <v>-1.3761699365944959</v>
      </c>
      <c r="N246" s="13">
        <f t="shared" si="26"/>
        <v>3.0934970659775984E-4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2"/>
        <v>3.9765287740867512</v>
      </c>
      <c r="H247" s="10">
        <f t="shared" si="27"/>
        <v>-1.3778459181827367</v>
      </c>
      <c r="I247">
        <f t="shared" si="23"/>
        <v>-16.534151018192841</v>
      </c>
      <c r="K247">
        <f t="shared" si="24"/>
        <v>-0.68624068161880769</v>
      </c>
      <c r="M247">
        <f t="shared" si="25"/>
        <v>-1.3605495848612772</v>
      </c>
      <c r="N247" s="13">
        <f t="shared" si="26"/>
        <v>2.9916314636703099E-4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2"/>
        <v>3.9849349030801453</v>
      </c>
      <c r="H248" s="10">
        <f t="shared" si="27"/>
        <v>-1.3621018982708204</v>
      </c>
      <c r="I248">
        <f t="shared" si="23"/>
        <v>-16.345222779249845</v>
      </c>
      <c r="K248">
        <f t="shared" si="24"/>
        <v>-0.67965185553866425</v>
      </c>
      <c r="M248">
        <f t="shared" si="25"/>
        <v>-1.3451025602949473</v>
      </c>
      <c r="N248" s="13">
        <f t="shared" si="26"/>
        <v>2.8897749161795972E-4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2"/>
        <v>3.9933410320735394</v>
      </c>
      <c r="H249" s="10">
        <f t="shared" si="27"/>
        <v>-1.3465245793711433</v>
      </c>
      <c r="I249">
        <f t="shared" si="23"/>
        <v>-16.158294952453719</v>
      </c>
      <c r="K249">
        <f t="shared" si="24"/>
        <v>-0.67312583267740167</v>
      </c>
      <c r="M249">
        <f t="shared" si="25"/>
        <v>-1.3298270784781239</v>
      </c>
      <c r="N249" s="13">
        <f t="shared" si="26"/>
        <v>2.788065360723859E-4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2"/>
        <v>4.001747161066934</v>
      </c>
      <c r="H250" s="10">
        <f t="shared" si="27"/>
        <v>-1.3311123374984297</v>
      </c>
      <c r="I250">
        <f t="shared" si="23"/>
        <v>-15.973348049981157</v>
      </c>
      <c r="K250">
        <f t="shared" si="24"/>
        <v>-0.6666620375556237</v>
      </c>
      <c r="M250">
        <f t="shared" si="25"/>
        <v>-1.3147213684591541</v>
      </c>
      <c r="N250" s="13">
        <f t="shared" si="26"/>
        <v>2.6866386604649178E-4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2"/>
        <v>4.0101532900603276</v>
      </c>
      <c r="H251" s="10">
        <f t="shared" si="27"/>
        <v>-1.315863562240315</v>
      </c>
      <c r="I251">
        <f t="shared" si="23"/>
        <v>-15.79036274688378</v>
      </c>
      <c r="K251">
        <f t="shared" si="24"/>
        <v>-0.66025989897038673</v>
      </c>
      <c r="M251">
        <f t="shared" si="25"/>
        <v>-1.2997836728361001</v>
      </c>
      <c r="N251" s="13">
        <f t="shared" si="26"/>
        <v>2.5856284325178252E-4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2"/>
        <v>4.0185594190537213</v>
      </c>
      <c r="H252" s="10">
        <f t="shared" si="27"/>
        <v>-1.3007766567462098</v>
      </c>
      <c r="I252">
        <f t="shared" si="23"/>
        <v>-15.609319880954518</v>
      </c>
      <c r="K252">
        <f t="shared" si="24"/>
        <v>-0.65391885000571792</v>
      </c>
      <c r="M252">
        <f t="shared" si="25"/>
        <v>-1.2850122478316859</v>
      </c>
      <c r="N252" s="13">
        <f t="shared" si="26"/>
        <v>2.4851658842432088E-4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2"/>
        <v>4.0269655480471158</v>
      </c>
      <c r="H253" s="10">
        <f t="shared" si="27"/>
        <v>-1.2858500377099245</v>
      </c>
      <c r="I253">
        <f t="shared" si="23"/>
        <v>-15.430200452519093</v>
      </c>
      <c r="K253">
        <f t="shared" si="24"/>
        <v>-0.64763832804098609</v>
      </c>
      <c r="M253">
        <f t="shared" si="25"/>
        <v>-1.27040536335959</v>
      </c>
      <c r="N253" s="13">
        <f t="shared" si="26"/>
        <v>2.3853796578787964E-4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2"/>
        <v>4.0353716770405095</v>
      </c>
      <c r="H254" s="10">
        <f t="shared" si="27"/>
        <v>-1.2710821353463946</v>
      </c>
      <c r="I254">
        <f t="shared" si="23"/>
        <v>-15.252985624156736</v>
      </c>
      <c r="K254">
        <f t="shared" si="24"/>
        <v>-0.64141777475721884</v>
      </c>
      <c r="M254">
        <f t="shared" si="25"/>
        <v>-1.2559613030824377</v>
      </c>
      <c r="N254" s="13">
        <f t="shared" si="26"/>
        <v>2.2863956835471948E-4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2"/>
        <v>4.043777806033904</v>
      </c>
      <c r="H255" s="10">
        <f t="shared" si="27"/>
        <v>-1.2564713933628502</v>
      </c>
      <c r="I255">
        <f t="shared" si="23"/>
        <v>-15.077656720354202</v>
      </c>
      <c r="K255">
        <f t="shared" si="24"/>
        <v>-0.63525663614146555</v>
      </c>
      <c r="M255">
        <f t="shared" si="25"/>
        <v>-1.2416783644618417</v>
      </c>
      <c r="N255" s="13">
        <f t="shared" si="26"/>
        <v>2.1883370406607368E-4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2"/>
        <v>4.0521839350272977</v>
      </c>
      <c r="H256" s="10">
        <f t="shared" si="27"/>
        <v>-1.2420162689247434</v>
      </c>
      <c r="I256">
        <f t="shared" si="23"/>
        <v>-14.90419522709692</v>
      </c>
      <c r="K256">
        <f t="shared" si="24"/>
        <v>-0.62915436248930334</v>
      </c>
      <c r="M256">
        <f t="shared" si="25"/>
        <v>-1.2275548588008411</v>
      </c>
      <c r="N256" s="13">
        <f t="shared" si="26"/>
        <v>2.091323827717019E-4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2"/>
        <v>4.0605900640206913</v>
      </c>
      <c r="H257" s="10">
        <f t="shared" si="27"/>
        <v>-1.2277152326167426</v>
      </c>
      <c r="I257">
        <f t="shared" si="23"/>
        <v>-14.732582791400912</v>
      </c>
      <c r="K257">
        <f t="shared" si="24"/>
        <v>-0.62311040840556609</v>
      </c>
      <c r="M257">
        <f t="shared" si="25"/>
        <v>-1.2135891112790438</v>
      </c>
      <c r="N257" s="13">
        <f t="shared" si="26"/>
        <v>1.9954730404739103E-4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2"/>
        <v>4.0689961930140859</v>
      </c>
      <c r="H258" s="10">
        <f t="shared" si="27"/>
        <v>-1.2135667683990865</v>
      </c>
      <c r="I258">
        <f t="shared" si="23"/>
        <v>-14.562801220789037</v>
      </c>
      <c r="K258">
        <f t="shared" si="24"/>
        <v>-0.61712423280339035</v>
      </c>
      <c r="M258">
        <f t="shared" si="25"/>
        <v>-1.1997794609807997</v>
      </c>
      <c r="N258" s="13">
        <f t="shared" si="26"/>
        <v>1.900898458463468E-4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2"/>
        <v>4.0774023220074795</v>
      </c>
      <c r="H259" s="10">
        <f t="shared" si="27"/>
        <v>-1.1995693735595785</v>
      </c>
      <c r="I259">
        <f t="shared" si="23"/>
        <v>-14.394832482714943</v>
      </c>
      <c r="K259">
        <f t="shared" si="24"/>
        <v>-0.61119529890165769</v>
      </c>
      <c r="M259">
        <f t="shared" si="25"/>
        <v>-1.1861242609167084</v>
      </c>
      <c r="N259" s="13">
        <f t="shared" si="26"/>
        <v>1.8077105397946465E-4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2"/>
        <v>4.0858084510008732</v>
      </c>
      <c r="H260" s="10">
        <f t="shared" si="27"/>
        <v>-1.1857215586614889</v>
      </c>
      <c r="I260">
        <f t="shared" si="23"/>
        <v>-14.228658703937867</v>
      </c>
      <c r="K260">
        <f t="shared" si="24"/>
        <v>-0.60532307422090748</v>
      </c>
      <c r="M260">
        <f t="shared" si="25"/>
        <v>-1.172621878038739</v>
      </c>
      <c r="N260" s="13">
        <f t="shared" si="26"/>
        <v>1.7160163241804947E-4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2"/>
        <v>4.0942145799942677</v>
      </c>
      <c r="H261" s="10">
        <f t="shared" si="27"/>
        <v>-1.1720218474876245</v>
      </c>
      <c r="I261">
        <f t="shared" si="23"/>
        <v>-14.064262169851494</v>
      </c>
      <c r="K261">
        <f t="shared" si="24"/>
        <v>-0.59950703057780086</v>
      </c>
      <c r="M261">
        <f t="shared" si="25"/>
        <v>-1.1592706932492454</v>
      </c>
      <c r="N261" s="13">
        <f t="shared" si="26"/>
        <v>1.6259193441093422E-4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2"/>
        <v>4.1026207089876614</v>
      </c>
      <c r="H262" s="10">
        <f t="shared" si="27"/>
        <v>-1.1584687769808069</v>
      </c>
      <c r="I262">
        <f t="shared" si="23"/>
        <v>-13.901625323769682</v>
      </c>
      <c r="K262">
        <f t="shared" si="24"/>
        <v>-0.59374664407821176</v>
      </c>
      <c r="M262">
        <f t="shared" si="25"/>
        <v>-1.1460691014041737</v>
      </c>
      <c r="N262" s="13">
        <f t="shared" si="26"/>
        <v>1.5375195440575211E-4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2"/>
        <v>4.1110268379810551</v>
      </c>
      <c r="H263" s="10">
        <f t="shared" si="27"/>
        <v>-1.1450608971809959</v>
      </c>
      <c r="I263">
        <f t="shared" si="23"/>
        <v>-13.74073076617195</v>
      </c>
      <c r="K263">
        <f t="shared" si="24"/>
        <v>-0.58804139510899966</v>
      </c>
      <c r="M263">
        <f t="shared" si="25"/>
        <v>-1.1330155113106697</v>
      </c>
      <c r="N263" s="13">
        <f t="shared" si="26"/>
        <v>1.4509132076505454E-4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2"/>
        <v>4.1194329669744496</v>
      </c>
      <c r="H264" s="10">
        <f t="shared" si="27"/>
        <v>-1.131796771159286</v>
      </c>
      <c r="I264">
        <f t="shared" si="23"/>
        <v>-13.581561253911431</v>
      </c>
      <c r="K264">
        <f t="shared" si="24"/>
        <v>-0.58239076832854675</v>
      </c>
      <c r="M264">
        <f t="shared" si="25"/>
        <v>-1.1201083457193854</v>
      </c>
      <c r="N264" s="13">
        <f t="shared" si="26"/>
        <v>1.3661928926411466E-4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2"/>
        <v>4.1278390959678433</v>
      </c>
      <c r="H265" s="10">
        <f t="shared" si="27"/>
        <v>-1.1186749749489828</v>
      </c>
      <c r="I265">
        <f t="shared" si="23"/>
        <v>-13.424099699387794</v>
      </c>
      <c r="K265">
        <f t="shared" si="24"/>
        <v>-0.57679425265611783</v>
      </c>
      <c r="M265">
        <f t="shared" si="25"/>
        <v>-1.1073460413117131</v>
      </c>
      <c r="N265" s="13">
        <f t="shared" si="26"/>
        <v>1.2834473735766138E-4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2"/>
        <v>4.1362452249612378</v>
      </c>
      <c r="H266" s="10">
        <f t="shared" si="27"/>
        <v>-1.10569409747397</v>
      </c>
      <c r="I266">
        <f t="shared" si="23"/>
        <v>-13.26832916968764</v>
      </c>
      <c r="K266">
        <f t="shared" si="24"/>
        <v>-0.57125134126009547</v>
      </c>
      <c r="M266">
        <f t="shared" si="25"/>
        <v>-1.0947270486821505</v>
      </c>
      <c r="N266" s="13">
        <f t="shared" si="26"/>
        <v>1.2027615920214786E-4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2"/>
        <v>4.1446513539546315</v>
      </c>
      <c r="H267" s="10">
        <f t="shared" si="27"/>
        <v>-1.0928527404745574</v>
      </c>
      <c r="I267">
        <f t="shared" si="23"/>
        <v>-13.114232885694689</v>
      </c>
      <c r="K267">
        <f t="shared" si="24"/>
        <v>-0.56576153154516617</v>
      </c>
      <c r="M267">
        <f t="shared" si="25"/>
        <v>-1.0822498323160767</v>
      </c>
      <c r="N267" s="13">
        <f t="shared" si="26"/>
        <v>1.124216614171753E-4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2"/>
        <v>4.153057482948026</v>
      </c>
      <c r="H268" s="10">
        <f t="shared" si="27"/>
        <v>-1.0801495184310015</v>
      </c>
      <c r="I268">
        <f t="shared" si="23"/>
        <v>-12.961794221172017</v>
      </c>
      <c r="K268">
        <f t="shared" si="24"/>
        <v>-0.56032432513849484</v>
      </c>
      <c r="M268">
        <f t="shared" si="25"/>
        <v>-1.0699128705630923</v>
      </c>
      <c r="N268" s="13">
        <f t="shared" si="26"/>
        <v>1.0478895957157063E-4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2"/>
        <v>4.1614636119414197</v>
      </c>
      <c r="H269" s="10">
        <f t="shared" si="27"/>
        <v>-1.0675830584848711</v>
      </c>
      <c r="I269">
        <f t="shared" si="23"/>
        <v>-12.810996701818453</v>
      </c>
      <c r="K269">
        <f t="shared" si="24"/>
        <v>-0.55493922787495942</v>
      </c>
      <c r="M269">
        <f t="shared" si="25"/>
        <v>-1.0577146556061907</v>
      </c>
      <c r="N269" s="13">
        <f t="shared" si="26"/>
        <v>9.7385375375947696E-5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2"/>
        <v>4.1698697409348133</v>
      </c>
      <c r="H270" s="10">
        <f t="shared" si="27"/>
        <v>-1.0551520003584303</v>
      </c>
      <c r="I270">
        <f t="shared" si="23"/>
        <v>-12.661824004301163</v>
      </c>
      <c r="K270">
        <f t="shared" si="24"/>
        <v>-0.54960574978148002</v>
      </c>
      <c r="M270">
        <f t="shared" si="25"/>
        <v>-1.0456536934269094</v>
      </c>
      <c r="N270" s="13">
        <f t="shared" si="26"/>
        <v>9.0217834565377452E-5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2"/>
        <v>4.1782758699282079</v>
      </c>
      <c r="H271" s="10">
        <f t="shared" si="27"/>
        <v>-1.0428549962721971</v>
      </c>
      <c r="I271">
        <f t="shared" si="23"/>
        <v>-12.514259955266365</v>
      </c>
      <c r="K271">
        <f t="shared" si="24"/>
        <v>-0.54432340506050725</v>
      </c>
      <c r="M271">
        <f t="shared" si="25"/>
        <v>-1.033728503766693</v>
      </c>
      <c r="N271" s="13">
        <f t="shared" si="26"/>
        <v>8.3292865453022955E-5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2"/>
        <v>4.1866819989216015</v>
      </c>
      <c r="H272" s="10">
        <f t="shared" si="27"/>
        <v>-1.0306907108608396</v>
      </c>
      <c r="I272">
        <f t="shared" si="23"/>
        <v>-12.368288530330076</v>
      </c>
      <c r="K272">
        <f t="shared" si="24"/>
        <v>-0.53909171207270801</v>
      </c>
      <c r="M272">
        <f t="shared" si="25"/>
        <v>-1.0219376200846337</v>
      </c>
      <c r="N272" s="13">
        <f t="shared" si="26"/>
        <v>7.6616598136500737E-5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2"/>
        <v>4.1950881279149961</v>
      </c>
      <c r="H273" s="10">
        <f t="shared" si="27"/>
        <v>-1.0186578210875425</v>
      </c>
      <c r="I273">
        <f t="shared" si="23"/>
        <v>-12.223893853050511</v>
      </c>
      <c r="K273">
        <f t="shared" si="24"/>
        <v>-0.53391019331889567</v>
      </c>
      <c r="M273">
        <f t="shared" si="25"/>
        <v>-1.0102795895117673</v>
      </c>
      <c r="N273" s="13">
        <f t="shared" si="26"/>
        <v>7.0194764337316908E-5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2"/>
        <v>4.2034942569083888</v>
      </c>
      <c r="H274" s="10">
        <f t="shared" si="27"/>
        <v>-1.0067550161569974</v>
      </c>
      <c r="I274">
        <f t="shared" si="23"/>
        <v>-12.081060193883967</v>
      </c>
      <c r="K274">
        <f t="shared" si="24"/>
        <v>-0.52877837542125106</v>
      </c>
      <c r="M274">
        <f t="shared" si="25"/>
        <v>-0.99875297280211239</v>
      </c>
      <c r="N274" s="13">
        <f t="shared" si="26"/>
        <v>6.4032697853458695E-5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ref="G275:G338" si="29">$E$11*(D275/$E$12+1)</f>
        <v>4.2119003859017834</v>
      </c>
      <c r="H275" s="10">
        <f t="shared" si="27"/>
        <v>-0.99498099742713941</v>
      </c>
      <c r="I275">
        <f t="shared" si="23"/>
        <v>-11.939771969125673</v>
      </c>
      <c r="K275">
        <f t="shared" si="24"/>
        <v>-0.52369578910386994</v>
      </c>
      <c r="M275">
        <f t="shared" si="25"/>
        <v>-0.98735634428059105</v>
      </c>
      <c r="N275" s="13">
        <f t="shared" si="26"/>
        <v>5.8135335605169894E-5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si="29"/>
        <v>4.2203065148951771</v>
      </c>
      <c r="H276" s="10">
        <f t="shared" si="27"/>
        <v>-0.98333447831976395</v>
      </c>
      <c r="I276">
        <f t="shared" ref="I276:I339" si="30">H276*$E$6</f>
        <v>-11.800013739837167</v>
      </c>
      <c r="K276">
        <f t="shared" ref="K276:K339" si="31">($L$9/2)*$L$4*EXP(-$L$6*(G276/$L$10-1))+($L$9/2)*$L$4*EXP(-$L$6*(($H$4/$E$4)*G276/$L$10-1))+($L$9/2)*$L$4*EXP(-$L$6*(SQRT(4/3+$H$11^2/4)*G276/$L$10-1))-SQRT(($L$9/2)*$L$5^2*EXP(-2*$L$7*(G276/$L$10-1))+($L$9/2)*$L$5^2*EXP(-2*$L$7*(($H$4/$E$4)*G276/$L$10-1))+($L$9/2)*$L$5^2*EXP(-2*$L$7*(SQRT(4/3+$H$11^2/4)*G276/$L$10-1)))</f>
        <v>-0.51866196917268914</v>
      </c>
      <c r="M276">
        <f t="shared" ref="M276:M339" si="32">($L$9/2)*$O$6*EXP(-$O$4*(G276/$L$10-1))+($L$9/2)*$O$6*EXP(-$O$4*(($H$4/$E$4)*G276/$L$10-1))+($L$9/2)*$O$6*EXP(-$O$4*(SQRT(4/3+$H$11^2/4)*($H$4/$E$4)*G276/$L$10-1))-SQRT(($L$9/2)*$O$7^2*EXP(-2*$O$5*(G276/$L$10-1))+($L$9/2)*$O$7^2*EXP(-2*$O$5*(($H$4/$E$4)*G276/$L$10-1))+($L$9/2)*$O$7^2*EXP(-2*$O$5*(SQRT(4/3+$H$11^2/4)*($H$4/$E$4)*G276/$L$10-1)))</f>
        <v>-0.9760882917880318</v>
      </c>
      <c r="N276" s="13">
        <f t="shared" ref="N276:N339" si="33">(M276-H276)^2*O276</f>
        <v>5.2507219252656352E-5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29"/>
        <v>4.2287126438885716</v>
      </c>
      <c r="H277" s="10">
        <f t="shared" ref="H277:H340" si="34">-(-$B$4)*(1+D277+$E$5*D277^3)*EXP(-D277)</f>
        <v>-0.97181418423013366</v>
      </c>
      <c r="I277">
        <f t="shared" si="30"/>
        <v>-11.661770210761604</v>
      </c>
      <c r="K277">
        <f t="shared" si="31"/>
        <v>-0.51367645449481159</v>
      </c>
      <c r="M277">
        <f t="shared" si="32"/>
        <v>-0.96494741662335792</v>
      </c>
      <c r="N277" s="13">
        <f t="shared" si="33"/>
        <v>4.7152497365464574E-5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29"/>
        <v>4.2371187728819697</v>
      </c>
      <c r="H278" s="10">
        <f t="shared" si="34"/>
        <v>-0.9604188524356968</v>
      </c>
      <c r="I278">
        <f t="shared" si="30"/>
        <v>-11.525026229228361</v>
      </c>
      <c r="K278">
        <f t="shared" si="31"/>
        <v>-0.50873878797728289</v>
      </c>
      <c r="M278">
        <f t="shared" si="32"/>
        <v>-0.95393233348315065</v>
      </c>
      <c r="N278" s="13">
        <f t="shared" si="33"/>
        <v>4.2074928121740402E-5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29"/>
        <v>4.2455249018753598</v>
      </c>
      <c r="H279" s="10">
        <f t="shared" si="34"/>
        <v>-0.94914723200405204</v>
      </c>
      <c r="I279">
        <f t="shared" si="30"/>
        <v>-11.389766784048625</v>
      </c>
      <c r="K279">
        <f t="shared" si="31"/>
        <v>-0.50384851654535479</v>
      </c>
      <c r="M279">
        <f t="shared" si="32"/>
        <v>-0.94304167039872566</v>
      </c>
      <c r="N279" s="13">
        <f t="shared" si="33"/>
        <v>3.7277882516435664E-5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29"/>
        <v>4.2539310308687535</v>
      </c>
      <c r="H280" s="10">
        <f t="shared" si="34"/>
        <v>-0.93799808370015147</v>
      </c>
      <c r="I280">
        <f t="shared" si="30"/>
        <v>-11.255977004401817</v>
      </c>
      <c r="K280">
        <f t="shared" si="31"/>
        <v>-0.49900519112023473</v>
      </c>
      <c r="M280">
        <f t="shared" si="32"/>
        <v>-0.93227406867078721</v>
      </c>
      <c r="N280" s="13">
        <f t="shared" si="33"/>
        <v>3.2764348056387931E-5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29"/>
        <v>4.262337159862148</v>
      </c>
      <c r="H281" s="10">
        <f t="shared" si="34"/>
        <v>-0.92697017989303465</v>
      </c>
      <c r="I281">
        <f t="shared" si="30"/>
        <v>-11.123642158716416</v>
      </c>
      <c r="K281">
        <f t="shared" si="31"/>
        <v>-0.49420836659642065</v>
      </c>
      <c r="M281">
        <f t="shared" si="32"/>
        <v>-0.92162818280193459</v>
      </c>
      <c r="N281" s="13">
        <f t="shared" si="33"/>
        <v>2.8536932921321493E-5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29"/>
        <v>4.2707432888555461</v>
      </c>
      <c r="H282" s="10">
        <f t="shared" si="34"/>
        <v>-0.91606230446198522</v>
      </c>
      <c r="I282">
        <f t="shared" si="30"/>
        <v>-10.992747653543823</v>
      </c>
      <c r="K282">
        <f t="shared" si="31"/>
        <v>-0.48945760181858461</v>
      </c>
      <c r="M282">
        <f t="shared" si="32"/>
        <v>-0.91110268042700637</v>
      </c>
      <c r="N282" s="13">
        <f t="shared" si="33"/>
        <v>2.4597870568339878E-5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29"/>
        <v>4.2791494178489362</v>
      </c>
      <c r="H283" s="10">
        <f t="shared" si="34"/>
        <v>-0.90527325270234427</v>
      </c>
      <c r="I283">
        <f t="shared" si="30"/>
        <v>-10.863279032428132</v>
      </c>
      <c r="K283">
        <f t="shared" si="31"/>
        <v>-0.48475245955808083</v>
      </c>
      <c r="M283">
        <f t="shared" si="32"/>
        <v>-0.90069624224147649</v>
      </c>
      <c r="N283" s="13">
        <f t="shared" si="33"/>
        <v>2.0949024758893095E-5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29"/>
        <v>4.2875555468423299</v>
      </c>
      <c r="H284" s="10">
        <f t="shared" si="34"/>
        <v>-0.89460183123092807</v>
      </c>
      <c r="I284">
        <f t="shared" si="30"/>
        <v>-10.735221974771136</v>
      </c>
      <c r="K284">
        <f t="shared" si="31"/>
        <v>-0.48009250648905788</v>
      </c>
      <c r="M284">
        <f t="shared" si="32"/>
        <v>-0.89040756192792103</v>
      </c>
      <c r="N284" s="13">
        <f t="shared" si="33"/>
        <v>1.7591894986147132E-5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29"/>
        <v>4.2959616758357244</v>
      </c>
      <c r="H285" s="10">
        <f t="shared" si="34"/>
        <v>-0.88404685789130111</v>
      </c>
      <c r="I285">
        <f t="shared" si="30"/>
        <v>-10.608562294695613</v>
      </c>
      <c r="K285">
        <f t="shared" si="31"/>
        <v>-0.47547731316427516</v>
      </c>
      <c r="M285">
        <f t="shared" si="32"/>
        <v>-0.8802353460808231</v>
      </c>
      <c r="N285" s="13">
        <f t="shared" si="33"/>
        <v>1.4527622281413341E-5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29"/>
        <v>4.3043678048291225</v>
      </c>
      <c r="H286" s="10">
        <f t="shared" si="34"/>
        <v>-0.87360716165880603</v>
      </c>
      <c r="I286">
        <f t="shared" si="30"/>
        <v>-10.483285939905672</v>
      </c>
      <c r="K286">
        <f t="shared" si="31"/>
        <v>-0.47090645399057235</v>
      </c>
      <c r="M286">
        <f t="shared" si="32"/>
        <v>-0.87017831412965674</v>
      </c>
      <c r="N286" s="13">
        <f t="shared" si="33"/>
        <v>1.1756995378153208E-5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29"/>
        <v>4.3127739338225117</v>
      </c>
      <c r="H287" s="10">
        <f t="shared" si="34"/>
        <v>-0.86328158254554965</v>
      </c>
      <c r="I287">
        <f t="shared" si="30"/>
        <v>-10.359378990546595</v>
      </c>
      <c r="K287">
        <f t="shared" si="31"/>
        <v>-0.46637950720407412</v>
      </c>
      <c r="M287">
        <f t="shared" si="32"/>
        <v>-0.860235198260483</v>
      </c>
      <c r="N287" s="13">
        <f t="shared" si="33"/>
        <v>9.2804572123010437E-6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29"/>
        <v>4.3211800628159063</v>
      </c>
      <c r="H288" s="10">
        <f t="shared" si="34"/>
        <v>-0.85306897150528449</v>
      </c>
      <c r="I288">
        <f t="shared" si="30"/>
        <v>-10.236827658063413</v>
      </c>
      <c r="K288">
        <f t="shared" si="31"/>
        <v>-0.46189605484509688</v>
      </c>
      <c r="M288">
        <f t="shared" si="32"/>
        <v>-0.85040474333602634</v>
      </c>
      <c r="N288" s="13">
        <f t="shared" si="33"/>
        <v>7.0981117378686539E-6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29"/>
        <v>4.3295861918092999</v>
      </c>
      <c r="H289" s="10">
        <f t="shared" si="34"/>
        <v>-0.84296819033841375</v>
      </c>
      <c r="I289">
        <f t="shared" si="30"/>
        <v>-10.115618284060965</v>
      </c>
      <c r="K289">
        <f t="shared" si="31"/>
        <v>-0.45745568273285908</v>
      </c>
      <c r="M289">
        <f t="shared" si="32"/>
        <v>-0.84068570681450772</v>
      </c>
      <c r="N289" s="13">
        <f t="shared" si="33"/>
        <v>5.2097310369024956E-6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29"/>
        <v>4.337992320802698</v>
      </c>
      <c r="H290" s="10">
        <f t="shared" si="34"/>
        <v>-0.83297811159701163</v>
      </c>
      <c r="I290">
        <f t="shared" si="30"/>
        <v>-9.9957373391641404</v>
      </c>
      <c r="K290">
        <f t="shared" si="31"/>
        <v>-0.45305798043993145</v>
      </c>
      <c r="M290">
        <f t="shared" si="32"/>
        <v>-0.83107685866713354</v>
      </c>
      <c r="N290" s="13">
        <f t="shared" si="33"/>
        <v>3.6147627033699963E-6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29"/>
        <v>4.3463984497960881</v>
      </c>
      <c r="H291" s="10">
        <f t="shared" si="34"/>
        <v>-0.82309761849004137</v>
      </c>
      <c r="I291">
        <f t="shared" si="30"/>
        <v>-9.8771714218804973</v>
      </c>
      <c r="K291">
        <f t="shared" si="31"/>
        <v>-0.44870254126651571</v>
      </c>
      <c r="M291">
        <f t="shared" si="32"/>
        <v>-0.82157698129448731</v>
      </c>
      <c r="N291" s="13">
        <f t="shared" si="33"/>
        <v>2.3123374805025297E-6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29"/>
        <v>4.3548045787894818</v>
      </c>
      <c r="H292" s="10">
        <f t="shared" si="34"/>
        <v>-0.81332560478869664</v>
      </c>
      <c r="I292">
        <f t="shared" si="30"/>
        <v>-9.7599072574643593</v>
      </c>
      <c r="K292">
        <f t="shared" si="31"/>
        <v>-0.44438896221451091</v>
      </c>
      <c r="M292">
        <f t="shared" si="32"/>
        <v>-0.81218486944176038</v>
      </c>
      <c r="N292" s="13">
        <f t="shared" si="33"/>
        <v>1.3012771317497926E-6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29"/>
        <v>4.3632107077828763</v>
      </c>
      <c r="H293" s="10">
        <f t="shared" si="34"/>
        <v>-0.80366097473207876</v>
      </c>
      <c r="I293">
        <f t="shared" si="30"/>
        <v>-9.6439316967849447</v>
      </c>
      <c r="K293">
        <f t="shared" si="31"/>
        <v>-0.44011684396145345</v>
      </c>
      <c r="M293">
        <f t="shared" si="32"/>
        <v>-0.8028993301130708</v>
      </c>
      <c r="N293" s="13">
        <f t="shared" si="33"/>
        <v>5.8010252566378321E-7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29"/>
        <v>4.3716168367762744</v>
      </c>
      <c r="H294" s="10">
        <f t="shared" si="34"/>
        <v>-0.79410264293309252</v>
      </c>
      <c r="I294">
        <f t="shared" si="30"/>
        <v>-9.5292317151971098</v>
      </c>
      <c r="K294">
        <f t="shared" si="31"/>
        <v>-0.43588579083428824</v>
      </c>
      <c r="M294">
        <f t="shared" si="32"/>
        <v>-0.79371918248479734</v>
      </c>
      <c r="N294" s="13">
        <f t="shared" si="33"/>
        <v>1.470419154067411E-7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29"/>
        <v>4.3800229657696637</v>
      </c>
      <c r="H295" s="10">
        <f t="shared" si="34"/>
        <v>-0.78464953428472572</v>
      </c>
      <c r="I295">
        <f t="shared" si="30"/>
        <v>-9.4157944114167087</v>
      </c>
      <c r="K295">
        <f t="shared" si="31"/>
        <v>-0.43169541078303236</v>
      </c>
      <c r="M295">
        <f t="shared" si="32"/>
        <v>-0.78464325781811295</v>
      </c>
      <c r="N295" s="13">
        <f t="shared" si="33"/>
        <v>3.9394033141288065E-11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29"/>
        <v>4.3884290947630582</v>
      </c>
      <c r="H296" s="10">
        <f t="shared" si="34"/>
        <v>-0.77530058386663092</v>
      </c>
      <c r="I296">
        <f t="shared" si="30"/>
        <v>-9.3036070063995702</v>
      </c>
      <c r="K296">
        <f t="shared" si="31"/>
        <v>-0.42754531535429424</v>
      </c>
      <c r="M296">
        <f t="shared" si="32"/>
        <v>-0.77567039937067095</v>
      </c>
      <c r="N296" s="13">
        <f t="shared" si="33"/>
        <v>1.3676350702837961E-7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29"/>
        <v>4.3968352237564519</v>
      </c>
      <c r="H297" s="10">
        <f t="shared" si="34"/>
        <v>-0.76605473685221082</v>
      </c>
      <c r="I297">
        <f t="shared" si="30"/>
        <v>-9.1926568422265298</v>
      </c>
      <c r="K297">
        <f t="shared" si="31"/>
        <v>-0.42343511966474695</v>
      </c>
      <c r="M297">
        <f t="shared" si="32"/>
        <v>-0.76679946230768725</v>
      </c>
      <c r="N297" s="13">
        <f t="shared" si="33"/>
        <v>5.5461600403458508E-7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29"/>
        <v>4.40524135274985</v>
      </c>
      <c r="H298" s="10">
        <f t="shared" si="34"/>
        <v>-0.75691094841606787</v>
      </c>
      <c r="I298">
        <f t="shared" si="30"/>
        <v>-9.0829313809928145</v>
      </c>
      <c r="K298">
        <f t="shared" si="31"/>
        <v>-0.41936444237447901</v>
      </c>
      <c r="M298">
        <f t="shared" si="32"/>
        <v>-0.75802931361229575</v>
      </c>
      <c r="N298" s="13">
        <f t="shared" si="33"/>
        <v>1.2507407121338185E-6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29"/>
        <v>4.4136474817432401</v>
      </c>
      <c r="H299" s="10">
        <f t="shared" si="34"/>
        <v>-0.74786818364199581</v>
      </c>
      <c r="I299">
        <f t="shared" si="30"/>
        <v>-8.9744182037039497</v>
      </c>
      <c r="K299">
        <f t="shared" si="31"/>
        <v>-0.41533290566030978</v>
      </c>
      <c r="M299">
        <f t="shared" si="32"/>
        <v>-0.74935883199539421</v>
      </c>
      <c r="N299" s="13">
        <f t="shared" si="33"/>
        <v>2.222032513489376E-6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29"/>
        <v>4.4220536107366337</v>
      </c>
      <c r="H300" s="10">
        <f t="shared" si="34"/>
        <v>-0.73892541743139595</v>
      </c>
      <c r="I300">
        <f t="shared" si="30"/>
        <v>-8.8671050091767505</v>
      </c>
      <c r="K300">
        <f t="shared" si="31"/>
        <v>-0.41134013518901985</v>
      </c>
      <c r="M300">
        <f t="shared" si="32"/>
        <v>-0.74078690780490042</v>
      </c>
      <c r="N300" s="13">
        <f t="shared" si="33"/>
        <v>3.4651464106498141E-6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29"/>
        <v>4.4304597397300327</v>
      </c>
      <c r="H301" s="10">
        <f t="shared" si="34"/>
        <v>-0.73008163441232343</v>
      </c>
      <c r="I301">
        <f t="shared" si="30"/>
        <v>-8.7609796129478816</v>
      </c>
      <c r="K301">
        <f t="shared" si="31"/>
        <v>-0.40738576009057681</v>
      </c>
      <c r="M301">
        <f t="shared" si="32"/>
        <v>-0.73231244293463182</v>
      </c>
      <c r="N301" s="13">
        <f t="shared" si="33"/>
        <v>4.9765066632037502E-6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29"/>
        <v>4.4388658687234264</v>
      </c>
      <c r="H302" s="10">
        <f t="shared" si="34"/>
        <v>-0.72133582884904268</v>
      </c>
      <c r="I302">
        <f t="shared" si="30"/>
        <v>-8.6560299461885126</v>
      </c>
      <c r="K302">
        <f t="shared" si="31"/>
        <v>-0.40346941293131894</v>
      </c>
      <c r="M302">
        <f t="shared" si="32"/>
        <v>-0.72393435073275114</v>
      </c>
      <c r="N302" s="13">
        <f t="shared" si="33"/>
        <v>6.752315980111764E-6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29"/>
        <v>4.4472719977168209</v>
      </c>
      <c r="H303" s="10">
        <f t="shared" si="34"/>
        <v>-0.71268700455215273</v>
      </c>
      <c r="I303">
        <f t="shared" si="30"/>
        <v>-8.5522440546258327</v>
      </c>
      <c r="K303">
        <f t="shared" si="31"/>
        <v>-0.39959072968710979</v>
      </c>
      <c r="M303">
        <f t="shared" si="32"/>
        <v>-0.71565155590983709</v>
      </c>
      <c r="N303" s="13">
        <f t="shared" si="33"/>
        <v>8.7885647523482068E-6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29"/>
        <v>4.4556781267102101</v>
      </c>
      <c r="H304" s="10">
        <f t="shared" si="34"/>
        <v>-0.70413417478936513</v>
      </c>
      <c r="I304">
        <f t="shared" si="30"/>
        <v>-8.449610097472382</v>
      </c>
      <c r="K304">
        <f t="shared" si="31"/>
        <v>-0.39574934971651243</v>
      </c>
      <c r="M304">
        <f t="shared" si="32"/>
        <v>-0.70746299444670935</v>
      </c>
      <c r="N304" s="13">
        <f t="shared" si="33"/>
        <v>1.1081040311121274E-5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29"/>
        <v>4.4640842557036091</v>
      </c>
      <c r="H305" s="10">
        <f t="shared" si="34"/>
        <v>-0.69567636219685791</v>
      </c>
      <c r="I305">
        <f t="shared" si="30"/>
        <v>-8.3481163463622945</v>
      </c>
      <c r="K305">
        <f t="shared" si="31"/>
        <v>-0.39194491573394674</v>
      </c>
      <c r="M305">
        <f t="shared" si="32"/>
        <v>-0.69936761350196053</v>
      </c>
      <c r="N305" s="13">
        <f t="shared" si="33"/>
        <v>1.3625336197421769E-5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29"/>
        <v>4.4724903846970019</v>
      </c>
      <c r="H306" s="10">
        <f t="shared" si="34"/>
        <v>-0.68731259869134664</v>
      </c>
      <c r="I306">
        <f t="shared" si="30"/>
        <v>-8.2477511842961597</v>
      </c>
      <c r="K306">
        <f t="shared" si="31"/>
        <v>-0.38817707378289495</v>
      </c>
      <c r="M306">
        <f t="shared" si="32"/>
        <v>-0.69136437131935735</v>
      </c>
      <c r="N306" s="13">
        <f t="shared" si="33"/>
        <v>1.64168614290968E-5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29"/>
        <v>4.4808965136903955</v>
      </c>
      <c r="H307" s="10">
        <f t="shared" si="34"/>
        <v>-0.67904192538272923</v>
      </c>
      <c r="I307">
        <f t="shared" si="30"/>
        <v>-8.1485031045927503</v>
      </c>
      <c r="K307">
        <f t="shared" si="31"/>
        <v>-0.38444547320909001</v>
      </c>
      <c r="M307">
        <f t="shared" si="32"/>
        <v>-0.68345223713499326</v>
      </c>
      <c r="N307" s="13">
        <f t="shared" si="33"/>
        <v>1.9450849752158211E-5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29"/>
        <v>4.4893026426837856</v>
      </c>
      <c r="H308" s="10">
        <f t="shared" si="34"/>
        <v>-0.6708633924874785</v>
      </c>
      <c r="I308">
        <f t="shared" si="30"/>
        <v>-8.0503607098497412</v>
      </c>
      <c r="K308">
        <f t="shared" si="31"/>
        <v>-0.38074976663377835</v>
      </c>
      <c r="M308">
        <f t="shared" si="32"/>
        <v>-0.67563019108441702</v>
      </c>
      <c r="N308" s="13">
        <f t="shared" si="33"/>
        <v>2.2722368863774998E-5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29"/>
        <v>4.4977087716771837</v>
      </c>
      <c r="H309" s="10">
        <f t="shared" si="34"/>
        <v>-0.6627760592426778</v>
      </c>
      <c r="I309">
        <f t="shared" si="30"/>
        <v>-7.9533127109121331</v>
      </c>
      <c r="K309">
        <f t="shared" si="31"/>
        <v>-0.37708960992699447</v>
      </c>
      <c r="M309">
        <f t="shared" si="32"/>
        <v>-0.66789722410962471</v>
      </c>
      <c r="N309" s="13">
        <f t="shared" si="33"/>
        <v>2.6226329594451408E-5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29"/>
        <v>4.5061149006705783</v>
      </c>
      <c r="H310" s="10">
        <f t="shared" si="34"/>
        <v>-0.65477899382081839</v>
      </c>
      <c r="I310">
        <f t="shared" si="30"/>
        <v>-7.8573479258498207</v>
      </c>
      <c r="K310">
        <f t="shared" si="31"/>
        <v>-0.37346466218092234</v>
      </c>
      <c r="M310">
        <f t="shared" si="32"/>
        <v>-0.66025233786609161</v>
      </c>
      <c r="N310" s="13">
        <f t="shared" si="33"/>
        <v>2.9957495037927823E-5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29"/>
        <v>4.514521029663972</v>
      </c>
      <c r="H311" s="10">
        <f t="shared" si="34"/>
        <v>-0.64687127324524063</v>
      </c>
      <c r="I311">
        <f t="shared" si="30"/>
        <v>-7.7624552789428876</v>
      </c>
      <c r="K311">
        <f t="shared" si="31"/>
        <v>-0.36987458568327808</v>
      </c>
      <c r="M311">
        <f t="shared" si="32"/>
        <v>-0.65269454462973553</v>
      </c>
      <c r="N311" s="13">
        <f t="shared" si="33"/>
        <v>3.3910489617477142E-5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29"/>
        <v>4.5229271586573621</v>
      </c>
      <c r="H312" s="10">
        <f t="shared" si="34"/>
        <v>-0.6390519833063546</v>
      </c>
      <c r="I312">
        <f t="shared" si="30"/>
        <v>-7.6686237996762552</v>
      </c>
      <c r="K312">
        <f t="shared" si="31"/>
        <v>-0.36631904589078734</v>
      </c>
      <c r="M312">
        <f t="shared" si="32"/>
        <v>-0.64522286720397715</v>
      </c>
      <c r="N312" s="13">
        <f t="shared" si="33"/>
        <v>3.8079808077937246E-5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29"/>
        <v>4.5313332876507602</v>
      </c>
      <c r="H313" s="10">
        <f t="shared" si="34"/>
        <v>-0.63132021847855457</v>
      </c>
      <c r="I313">
        <f t="shared" si="30"/>
        <v>-7.5758426217426553</v>
      </c>
      <c r="K313">
        <f t="shared" si="31"/>
        <v>-0.36279771140271905</v>
      </c>
      <c r="M313">
        <f t="shared" si="32"/>
        <v>-0.63783633882684432</v>
      </c>
      <c r="N313" s="13">
        <f t="shared" si="33"/>
        <v>4.2459824393395659E-5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29"/>
        <v>4.5397394166441547</v>
      </c>
      <c r="H314" s="10">
        <f t="shared" si="34"/>
        <v>-0.62367508183792819</v>
      </c>
      <c r="I314">
        <f t="shared" si="30"/>
        <v>-7.4841009820551383</v>
      </c>
      <c r="K314">
        <f t="shared" si="31"/>
        <v>-0.35931025393452165</v>
      </c>
      <c r="M314">
        <f t="shared" si="32"/>
        <v>-0.6305340030782306</v>
      </c>
      <c r="N314" s="13">
        <f t="shared" si="33"/>
        <v>4.7044800580671505E-5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29"/>
        <v>4.5481455456375484</v>
      </c>
      <c r="H315" s="10">
        <f t="shared" si="34"/>
        <v>-0.61611568498064373</v>
      </c>
      <c r="I315">
        <f t="shared" si="30"/>
        <v>-7.3933882197677248</v>
      </c>
      <c r="K315">
        <f t="shared" si="31"/>
        <v>-0.35585634829151969</v>
      </c>
      <c r="M315">
        <f t="shared" si="32"/>
        <v>-0.62331491378723924</v>
      </c>
      <c r="N315" s="13">
        <f t="shared" si="33"/>
        <v>5.1828895409714676E-5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29"/>
        <v>4.5565516746309385</v>
      </c>
      <c r="H316" s="10">
        <f t="shared" si="34"/>
        <v>-0.60864114794214286</v>
      </c>
      <c r="I316">
        <f t="shared" si="30"/>
        <v>-7.3036937753057138</v>
      </c>
      <c r="K316">
        <f t="shared" si="31"/>
        <v>-0.35243567234272039</v>
      </c>
      <c r="M316">
        <f t="shared" si="32"/>
        <v>-0.61617813493973628</v>
      </c>
      <c r="N316" s="13">
        <f t="shared" si="33"/>
        <v>5.6806173001892276E-5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29"/>
        <v>4.5649578036243366</v>
      </c>
      <c r="H317" s="10">
        <f t="shared" si="34"/>
        <v>-0.60125059911705314</v>
      </c>
      <c r="I317">
        <f t="shared" si="30"/>
        <v>-7.2150071894046377</v>
      </c>
      <c r="K317">
        <f t="shared" si="31"/>
        <v>-0.34904790699470911</v>
      </c>
      <c r="M317">
        <f t="shared" si="32"/>
        <v>-0.6091227405860814</v>
      </c>
      <c r="N317" s="13">
        <f t="shared" si="33"/>
        <v>6.1970611308394412E-5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29"/>
        <v>4.5733639326177311</v>
      </c>
      <c r="H318" s="10">
        <f t="shared" si="34"/>
        <v>-0.59394317517991213</v>
      </c>
      <c r="I318">
        <f t="shared" si="30"/>
        <v>-7.1273181021589451</v>
      </c>
      <c r="K318">
        <f t="shared" si="31"/>
        <v>-0.3456927361656667</v>
      </c>
      <c r="M318">
        <f t="shared" si="32"/>
        <v>-0.60214781474912238</v>
      </c>
      <c r="N318" s="13">
        <f t="shared" si="33"/>
        <v>6.7316110460650518E-5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29"/>
        <v>4.5817700616111248</v>
      </c>
      <c r="H319" s="10">
        <f t="shared" si="34"/>
        <v>-0.58671802100658699</v>
      </c>
      <c r="I319">
        <f t="shared" si="30"/>
        <v>-7.0406162520790438</v>
      </c>
      <c r="K319">
        <f t="shared" si="31"/>
        <v>-0.34236984675946763</v>
      </c>
      <c r="M319">
        <f t="shared" si="32"/>
        <v>-0.59525245133238547</v>
      </c>
      <c r="N319" s="13">
        <f t="shared" si="33"/>
        <v>7.2836500985908769E-5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29"/>
        <v>4.590176190604514</v>
      </c>
      <c r="H320" s="10">
        <f t="shared" si="34"/>
        <v>-0.57957428959651358</v>
      </c>
      <c r="I320">
        <f t="shared" si="30"/>
        <v>-6.9548914751581634</v>
      </c>
      <c r="K320">
        <f t="shared" si="31"/>
        <v>-0.33907892863991485</v>
      </c>
      <c r="M320">
        <f t="shared" si="32"/>
        <v>-0.58843575402858983</v>
      </c>
      <c r="N320" s="13">
        <f t="shared" si="33"/>
        <v>7.8525551880952448E-5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29"/>
        <v>4.5985823195979121</v>
      </c>
      <c r="H321" s="10">
        <f t="shared" si="34"/>
        <v>-0.57251114199565956</v>
      </c>
      <c r="I321">
        <f t="shared" si="30"/>
        <v>-6.8701337039479142</v>
      </c>
      <c r="K321">
        <f t="shared" si="31"/>
        <v>-0.33581967460507323</v>
      </c>
      <c r="M321">
        <f t="shared" si="32"/>
        <v>-0.58169683622842194</v>
      </c>
      <c r="N321" s="13">
        <f t="shared" si="33"/>
        <v>8.4376978537804178E-5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29"/>
        <v>4.6069884485913066</v>
      </c>
      <c r="H322" s="10">
        <f t="shared" si="34"/>
        <v>-0.56552774722031152</v>
      </c>
      <c r="I322">
        <f t="shared" si="30"/>
        <v>-6.7863329666437382</v>
      </c>
      <c r="K322">
        <f t="shared" si="31"/>
        <v>-0.33259178036175446</v>
      </c>
      <c r="M322">
        <f t="shared" si="32"/>
        <v>-0.57503482092969016</v>
      </c>
      <c r="N322" s="13">
        <f t="shared" si="33"/>
        <v>9.0384450515558609E-5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29"/>
        <v>4.6153945775847003</v>
      </c>
      <c r="H323" s="10">
        <f t="shared" si="34"/>
        <v>-0.55862328218155477</v>
      </c>
      <c r="I323">
        <f t="shared" si="30"/>
        <v>-6.7034793861786568</v>
      </c>
      <c r="K323">
        <f t="shared" si="31"/>
        <v>-0.32939494450009171</v>
      </c>
      <c r="M323">
        <f t="shared" si="32"/>
        <v>-0.5684488406467525</v>
      </c>
      <c r="N323" s="13">
        <f t="shared" si="33"/>
        <v>9.6541599153018685E-5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29"/>
        <v>4.6238007065780904</v>
      </c>
      <c r="H324" s="10">
        <f t="shared" si="34"/>
        <v>-0.55179693161057541</v>
      </c>
      <c r="I324">
        <f t="shared" si="30"/>
        <v>-6.6215631793269054</v>
      </c>
      <c r="K324">
        <f t="shared" si="31"/>
        <v>-0.32622886846826893</v>
      </c>
      <c r="M324">
        <f t="shared" si="32"/>
        <v>-0.56193803732035252</v>
      </c>
      <c r="N324" s="13">
        <f t="shared" si="33"/>
        <v>1.028420250168739E-4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29"/>
        <v>4.6322068355714885</v>
      </c>
      <c r="H325" s="10">
        <f t="shared" si="34"/>
        <v>-0.54504788798468529</v>
      </c>
      <c r="I325">
        <f t="shared" si="30"/>
        <v>-6.5405746558162239</v>
      </c>
      <c r="K325">
        <f t="shared" si="31"/>
        <v>-0.3230932565473697</v>
      </c>
      <c r="M325">
        <f t="shared" si="32"/>
        <v>-0.55550156222781322</v>
      </c>
      <c r="N325" s="13">
        <f t="shared" si="33"/>
        <v>1.0927930518143631E-4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29"/>
        <v>4.640612964564883</v>
      </c>
      <c r="H326" s="10">
        <f t="shared" si="34"/>
        <v>-0.53837535145416149</v>
      </c>
      <c r="I326">
        <f t="shared" si="30"/>
        <v>-6.4605042174499374</v>
      </c>
      <c r="K326">
        <f t="shared" si="31"/>
        <v>-0.31998781582638192</v>
      </c>
      <c r="M326">
        <f t="shared" si="32"/>
        <v>-0.54913857589366732</v>
      </c>
      <c r="N326" s="13">
        <f t="shared" si="33"/>
        <v>1.1584700033517573E-4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29"/>
        <v>4.6490190935582767</v>
      </c>
      <c r="H327" s="10">
        <f t="shared" si="34"/>
        <v>-0.53177852976977713</v>
      </c>
      <c r="I327">
        <f t="shared" si="30"/>
        <v>-6.381342357237326</v>
      </c>
      <c r="K327">
        <f t="shared" si="31"/>
        <v>-0.3169122561773135</v>
      </c>
      <c r="M327">
        <f t="shared" si="32"/>
        <v>-0.54284824800064779</v>
      </c>
      <c r="N327" s="13">
        <f t="shared" si="33"/>
        <v>1.2253866171087031E-4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29"/>
        <v>4.6574252225516704</v>
      </c>
      <c r="H328" s="10">
        <f t="shared" si="34"/>
        <v>-0.52525663821113666</v>
      </c>
      <c r="I328">
        <f t="shared" si="30"/>
        <v>-6.3030796585336404</v>
      </c>
      <c r="K328">
        <f t="shared" si="31"/>
        <v>-0.31386629023047335</v>
      </c>
      <c r="M328">
        <f t="shared" si="32"/>
        <v>-0.53662975730115536</v>
      </c>
      <c r="N328" s="13">
        <f t="shared" si="33"/>
        <v>1.2934783783574784E-4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29"/>
        <v>4.665831351545064</v>
      </c>
      <c r="H329" s="10">
        <f t="shared" si="34"/>
        <v>-0.5188088995157466</v>
      </c>
      <c r="I329">
        <f t="shared" si="30"/>
        <v>-6.2257067941889588</v>
      </c>
      <c r="K329">
        <f t="shared" si="31"/>
        <v>-0.31084963334988663</v>
      </c>
      <c r="M329">
        <f t="shared" si="32"/>
        <v>-0.53048229152915405</v>
      </c>
      <c r="N329" s="13">
        <f t="shared" si="33"/>
        <v>1.3626808109868475E-4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29"/>
        <v>4.6742374805384586</v>
      </c>
      <c r="H330" s="10">
        <f t="shared" si="34"/>
        <v>-0.51243454380883291</v>
      </c>
      <c r="I330">
        <f t="shared" si="30"/>
        <v>-6.1492145257059949</v>
      </c>
      <c r="K330">
        <f t="shared" si="31"/>
        <v>-0.30786200360886096</v>
      </c>
      <c r="M330">
        <f t="shared" si="32"/>
        <v>-0.52440504731253379</v>
      </c>
      <c r="N330" s="13">
        <f t="shared" si="33"/>
        <v>1.4329295413211506E-4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29"/>
        <v>4.6826436095318522</v>
      </c>
      <c r="H331" s="10">
        <f t="shared" si="34"/>
        <v>-0.50613280853390619</v>
      </c>
      <c r="I331">
        <f t="shared" si="30"/>
        <v>-6.0735937024068747</v>
      </c>
      <c r="K331">
        <f t="shared" si="31"/>
        <v>-0.30490312176570139</v>
      </c>
      <c r="M331">
        <f t="shared" si="32"/>
        <v>-0.51839723008594663</v>
      </c>
      <c r="N331" s="13">
        <f t="shared" si="33"/>
        <v>1.5041603600615401E-4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29"/>
        <v>4.6910497385252468</v>
      </c>
      <c r="H332" s="10">
        <f t="shared" si="34"/>
        <v>-0.49990293838406236</v>
      </c>
      <c r="I332">
        <f t="shared" si="30"/>
        <v>-5.9988352606087485</v>
      </c>
      <c r="K332">
        <f t="shared" si="31"/>
        <v>-0.30197271123957531</v>
      </c>
      <c r="M332">
        <f t="shared" si="32"/>
        <v>-0.51245805400412781</v>
      </c>
      <c r="N332" s="13">
        <f t="shared" si="33"/>
        <v>1.5763092823321143E-4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29"/>
        <v>4.6994558675186404</v>
      </c>
      <c r="H333" s="10">
        <f t="shared" si="34"/>
        <v>-0.49374418523401825</v>
      </c>
      <c r="I333">
        <f t="shared" si="30"/>
        <v>-5.9249302228082188</v>
      </c>
      <c r="K333">
        <f t="shared" si="31"/>
        <v>-0.29907049808653485</v>
      </c>
      <c r="M333">
        <f t="shared" si="32"/>
        <v>-0.50658674185572317</v>
      </c>
      <c r="N333" s="13">
        <f t="shared" si="33"/>
        <v>1.6493126058169676E-4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29"/>
        <v>4.707861996512035</v>
      </c>
      <c r="H334" s="10">
        <f t="shared" si="34"/>
        <v>-0.48765580807287684</v>
      </c>
      <c r="I334">
        <f t="shared" si="30"/>
        <v>-5.8518696968745223</v>
      </c>
      <c r="K334">
        <f t="shared" si="31"/>
        <v>-0.29619621097569021</v>
      </c>
      <c r="M334">
        <f t="shared" si="32"/>
        <v>-0.50078252497761766</v>
      </c>
      <c r="N334" s="13">
        <f t="shared" si="33"/>
        <v>1.7231069669720842E-4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29"/>
        <v>4.7162681255054286</v>
      </c>
      <c r="H335" s="10">
        <f t="shared" si="34"/>
        <v>-0.48163707293761182</v>
      </c>
      <c r="I335">
        <f t="shared" si="30"/>
        <v>-5.7796448752513419</v>
      </c>
      <c r="K335">
        <f t="shared" si="31"/>
        <v>-0.29334958116554477</v>
      </c>
      <c r="M335">
        <f t="shared" si="32"/>
        <v>-0.49504464316979507</v>
      </c>
      <c r="N335" s="13">
        <f t="shared" si="33"/>
        <v>1.7976293953092648E-4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29"/>
        <v>4.7246742544988232</v>
      </c>
      <c r="H336" s="10">
        <f t="shared" si="34"/>
        <v>-0.47568725284727242</v>
      </c>
      <c r="I336">
        <f t="shared" si="30"/>
        <v>-5.7082470341672691</v>
      </c>
      <c r="K336">
        <f t="shared" si="31"/>
        <v>-0.29053034248048387</v>
      </c>
      <c r="M336">
        <f t="shared" si="32"/>
        <v>-0.48937234461071905</v>
      </c>
      <c r="N336" s="13">
        <f t="shared" si="33"/>
        <v>1.8728173657395458E-4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29"/>
        <v>4.7330803834922159</v>
      </c>
      <c r="H337" s="10">
        <f t="shared" si="34"/>
        <v>-0.46980562773789486</v>
      </c>
      <c r="I337">
        <f t="shared" si="30"/>
        <v>-5.6376675328547385</v>
      </c>
      <c r="K337">
        <f t="shared" si="31"/>
        <v>-0.28773823128742937</v>
      </c>
      <c r="M337">
        <f t="shared" si="32"/>
        <v>-0.48376488577326388</v>
      </c>
      <c r="N337" s="13">
        <f t="shared" si="33"/>
        <v>1.9486088489801442E-4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29"/>
        <v>4.7414865124856105</v>
      </c>
      <c r="H338" s="10">
        <f t="shared" si="34"/>
        <v>-0.46399148439812177</v>
      </c>
      <c r="I338">
        <f t="shared" si="30"/>
        <v>-5.5678978127774617</v>
      </c>
      <c r="K338">
        <f t="shared" si="31"/>
        <v>-0.28497298647264802</v>
      </c>
      <c r="M338">
        <f t="shared" si="32"/>
        <v>-0.47822153134118173</v>
      </c>
      <c r="N338" s="13">
        <f t="shared" si="33"/>
        <v>2.0249423600169009E-4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ref="G339:G402" si="36">$E$11*(D339/$E$12+1)</f>
        <v>4.7498926414790041</v>
      </c>
      <c r="H339" s="10">
        <f t="shared" si="34"/>
        <v>-0.45824411640551477</v>
      </c>
      <c r="I339">
        <f t="shared" si="30"/>
        <v>-5.4989293968661777</v>
      </c>
      <c r="K339">
        <f t="shared" si="31"/>
        <v>-0.2822343494187306</v>
      </c>
      <c r="M339">
        <f t="shared" si="32"/>
        <v>-0.47274155412613983</v>
      </c>
      <c r="N339" s="13">
        <f t="shared" si="33"/>
        <v>2.1017570046340237E-4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si="36"/>
        <v>4.7582987704723987</v>
      </c>
      <c r="H340" s="10">
        <f t="shared" si="34"/>
        <v>-0.45256282406356163</v>
      </c>
      <c r="I340">
        <f t="shared" ref="I340:I403" si="37">H340*$E$6</f>
        <v>-5.4307538887627391</v>
      </c>
      <c r="K340">
        <f t="shared" ref="K340:K403" si="38">($L$9/2)*$L$4*EXP(-$L$6*(G340/$L$10-1))+($L$9/2)*$L$4*EXP(-$L$6*(($H$4/$E$4)*G340/$L$10-1))+($L$9/2)*$L$4*EXP(-$L$6*(SQRT(4/3+$H$11^2/4)*G340/$L$10-1))-SQRT(($L$9/2)*$L$5^2*EXP(-2*$L$7*(G340/$L$10-1))+($L$9/2)*$L$5^2*EXP(-2*$L$7*(($H$4/$E$4)*G340/$L$10-1))+($L$9/2)*$L$5^2*EXP(-2*$L$7*(SQRT(4/3+$H$11^2/4)*G340/$L$10-1)))</f>
        <v>-0.27952206398172769</v>
      </c>
      <c r="M340">
        <f t="shared" ref="M340:M403" si="39">($L$9/2)*$O$6*EXP(-$O$4*(G340/$L$10-1))+($L$9/2)*$O$6*EXP(-$O$4*(($H$4/$E$4)*G340/$L$10-1))+($L$9/2)*$O$6*EXP(-$O$4*(SQRT(4/3+$H$11^2/4)*($H$4/$E$4)*G340/$L$10-1))-SQRT(($L$9/2)*$O$7^2*EXP(-2*$O$5*(G340/$L$10-1))+($L$9/2)*$O$7^2*EXP(-2*$O$5*(($H$4/$E$4)*G340/$L$10-1))+($L$9/2)*$O$7^2*EXP(-2*$O$5*(SQRT(4/3+$H$11^2/4)*($H$4/$E$4)*G340/$L$10-1)))</f>
        <v>-0.46732423498531084</v>
      </c>
      <c r="N340" s="13">
        <f t="shared" ref="N340:N403" si="40">(M340-H340)^2*O340</f>
        <v>2.1789925240073678E-4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6"/>
        <v>4.7667048994657923</v>
      </c>
      <c r="H341" s="10">
        <f t="shared" ref="H341:H404" si="41">-(-$B$4)*(1+D341+$E$5*D341^3)*EXP(-D341)</f>
        <v>-0.4469469143393629</v>
      </c>
      <c r="I341">
        <f t="shared" si="37"/>
        <v>-5.3633629720723546</v>
      </c>
      <c r="K341">
        <f t="shared" si="38"/>
        <v>-0.27683587646845254</v>
      </c>
      <c r="M341">
        <f t="shared" si="39"/>
        <v>-0.46196886273953797</v>
      </c>
      <c r="N341" s="13">
        <f t="shared" si="40"/>
        <v>2.2565893373752225E-4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6"/>
        <v>4.7751110284591869</v>
      </c>
      <c r="H342" s="10">
        <f t="shared" si="41"/>
        <v>-0.44139570080199875</v>
      </c>
      <c r="I342">
        <f t="shared" si="37"/>
        <v>-5.2967484096239854</v>
      </c>
      <c r="K342">
        <f t="shared" si="38"/>
        <v>-0.27417553561394886</v>
      </c>
      <c r="M342">
        <f t="shared" si="39"/>
        <v>-0.45667473409207648</v>
      </c>
      <c r="N342" s="13">
        <f t="shared" si="40"/>
        <v>2.3344885827930373E-4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6"/>
        <v>4.7835171574525805</v>
      </c>
      <c r="H343" s="10">
        <f t="shared" si="41"/>
        <v>-0.43590850356156141</v>
      </c>
      <c r="I343">
        <f t="shared" si="37"/>
        <v>-5.2309020427387374</v>
      </c>
      <c r="K343">
        <f t="shared" si="38"/>
        <v>-0.27154079255912444</v>
      </c>
      <c r="M343">
        <f t="shared" si="39"/>
        <v>-0.45144115354791997</v>
      </c>
      <c r="N343" s="13">
        <f t="shared" si="40"/>
        <v>2.4126321559872458E-4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6"/>
        <v>4.7919232864459751</v>
      </c>
      <c r="H344" s="10">
        <f t="shared" si="41"/>
        <v>-0.4304846492088531</v>
      </c>
      <c r="I344">
        <f t="shared" si="37"/>
        <v>-5.1658157905062367</v>
      </c>
      <c r="K344">
        <f t="shared" si="38"/>
        <v>-0.26893140082854855</v>
      </c>
      <c r="M344">
        <f t="shared" si="39"/>
        <v>-0.44626743333370661</v>
      </c>
      <c r="N344" s="13">
        <f t="shared" si="40"/>
        <v>2.4909627473172801E-4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6"/>
        <v>4.8003294154393688</v>
      </c>
      <c r="H345" s="10">
        <f t="shared" si="41"/>
        <v>-0.42512347075573387</v>
      </c>
      <c r="I345">
        <f t="shared" si="37"/>
        <v>-5.1014816490688064</v>
      </c>
      <c r="K345">
        <f t="shared" si="38"/>
        <v>-0.26634711630842089</v>
      </c>
      <c r="M345">
        <f t="shared" si="39"/>
        <v>-0.4411528933182306</v>
      </c>
      <c r="N345" s="13">
        <f t="shared" si="40"/>
        <v>2.5694238768707929E-4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6"/>
        <v>4.8087355444327624</v>
      </c>
      <c r="H346" s="10">
        <f t="shared" si="41"/>
        <v>-0.41982430757612066</v>
      </c>
      <c r="I346">
        <f t="shared" si="37"/>
        <v>-5.0378916909134475</v>
      </c>
      <c r="K346">
        <f t="shared" si="38"/>
        <v>-0.26378769722470224</v>
      </c>
      <c r="M346">
        <f t="shared" si="39"/>
        <v>-0.43609686093353711</v>
      </c>
      <c r="N346" s="13">
        <f t="shared" si="40"/>
        <v>2.6479599276996548E-4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6"/>
        <v>4.817141673426157</v>
      </c>
      <c r="H347" s="10">
        <f t="shared" si="41"/>
        <v>-0.41458650534762165</v>
      </c>
      <c r="I347">
        <f t="shared" si="37"/>
        <v>-4.9750380641714598</v>
      </c>
      <c r="K347">
        <f t="shared" si="38"/>
        <v>-0.26125290412141644</v>
      </c>
      <c r="M347">
        <f t="shared" si="39"/>
        <v>-0.43109867109662825</v>
      </c>
      <c r="N347" s="13">
        <f t="shared" si="40"/>
        <v>2.7265161772266675E-4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6"/>
        <v>4.8255478024195506</v>
      </c>
      <c r="H348" s="10">
        <f t="shared" si="41"/>
        <v>-0.40940941599380526</v>
      </c>
      <c r="I348">
        <f t="shared" si="37"/>
        <v>-4.9129129919256629</v>
      </c>
      <c r="K348">
        <f t="shared" si="38"/>
        <v>-0.25874249983912007</v>
      </c>
      <c r="M348">
        <f t="shared" si="39"/>
        <v>-0.42615766613177047</v>
      </c>
      <c r="N348" s="13">
        <f t="shared" si="40"/>
        <v>2.8050388268385183E-4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6"/>
        <v>4.8339539314129452</v>
      </c>
      <c r="H349" s="10">
        <f t="shared" si="41"/>
        <v>-0.40429239762708907</v>
      </c>
      <c r="I349">
        <f t="shared" si="37"/>
        <v>-4.8515087715250687</v>
      </c>
      <c r="K349">
        <f t="shared" si="38"/>
        <v>-0.25625624949353543</v>
      </c>
      <c r="M349">
        <f t="shared" si="39"/>
        <v>-0.42127319569340482</v>
      </c>
      <c r="N349" s="13">
        <f t="shared" si="40"/>
        <v>2.8834750296899273E-4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6"/>
        <v>4.8423600604063388</v>
      </c>
      <c r="H350" s="10">
        <f t="shared" si="41"/>
        <v>-0.39923481449224901</v>
      </c>
      <c r="I350">
        <f t="shared" si="37"/>
        <v>-4.7908177739069879</v>
      </c>
      <c r="K350">
        <f t="shared" si="38"/>
        <v>-0.25379392045435811</v>
      </c>
      <c r="M350">
        <f t="shared" si="39"/>
        <v>-0.41644461668967636</v>
      </c>
      <c r="N350" s="13">
        <f t="shared" si="40"/>
        <v>2.9617729167457518E-4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6"/>
        <v>4.8507661893997334</v>
      </c>
      <c r="H351" s="10">
        <f t="shared" si="41"/>
        <v>-0.39423603691053216</v>
      </c>
      <c r="I351">
        <f t="shared" si="37"/>
        <v>-4.7308324429263857</v>
      </c>
      <c r="K351">
        <f t="shared" si="38"/>
        <v>-0.25135528232422621</v>
      </c>
      <c r="M351">
        <f t="shared" si="39"/>
        <v>-0.41167129320656637</v>
      </c>
      <c r="N351" s="13">
        <f t="shared" si="40"/>
        <v>3.0398816210840048E-4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6"/>
        <v>4.8591723183931261</v>
      </c>
      <c r="H352" s="10">
        <f t="shared" si="41"/>
        <v>-0.38929544122437426</v>
      </c>
      <c r="I352">
        <f t="shared" si="37"/>
        <v>-4.6715452946924909</v>
      </c>
      <c r="K352">
        <f t="shared" si="38"/>
        <v>-0.2489401069178635</v>
      </c>
      <c r="M352">
        <f t="shared" si="39"/>
        <v>-0.40695259643265036</v>
      </c>
      <c r="N352" s="13">
        <f t="shared" si="40"/>
        <v>3.1177513004915176E-4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6"/>
        <v>4.8675784473865216</v>
      </c>
      <c r="H353" s="10">
        <f t="shared" si="41"/>
        <v>-0.38441240974270474</v>
      </c>
      <c r="I353">
        <f t="shared" si="37"/>
        <v>-4.6129489169124565</v>
      </c>
      <c r="K353">
        <f t="shared" si="38"/>
        <v>-0.24654816824138295</v>
      </c>
      <c r="M353">
        <f t="shared" si="39"/>
        <v>-0.40228790458445823</v>
      </c>
      <c r="N353" s="13">
        <f t="shared" si="40"/>
        <v>3.195333158375557E-4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6"/>
        <v>4.8759845763799143</v>
      </c>
      <c r="H354" s="10">
        <f t="shared" si="41"/>
        <v>-0.37958633068684117</v>
      </c>
      <c r="I354">
        <f t="shared" si="37"/>
        <v>-4.5550359682420938</v>
      </c>
      <c r="K354">
        <f t="shared" si="38"/>
        <v>-0.24417924247176737</v>
      </c>
      <c r="M354">
        <f t="shared" si="39"/>
        <v>-0.39767660283247119</v>
      </c>
      <c r="N354" s="13">
        <f t="shared" si="40"/>
        <v>3.2725794630295761E-4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6"/>
        <v>4.8843907053733089</v>
      </c>
      <c r="H355" s="10">
        <f t="shared" si="41"/>
        <v>-0.37481659813695639</v>
      </c>
      <c r="I355">
        <f t="shared" si="37"/>
        <v>-4.4977991776434765</v>
      </c>
      <c r="K355">
        <f t="shared" si="38"/>
        <v>-0.24183310793650661</v>
      </c>
      <c r="M355">
        <f t="shared" si="39"/>
        <v>-0.39311808322771541</v>
      </c>
      <c r="N355" s="13">
        <f t="shared" si="40"/>
        <v>3.3494435652727461E-4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6"/>
        <v>4.8927968343667025</v>
      </c>
      <c r="H356" s="10">
        <f t="shared" si="41"/>
        <v>-0.37010261197911781</v>
      </c>
      <c r="I356">
        <f t="shared" si="37"/>
        <v>-4.441231343749414</v>
      </c>
      <c r="K356">
        <f t="shared" si="38"/>
        <v>-0.23950954509341138</v>
      </c>
      <c r="M356">
        <f t="shared" si="39"/>
        <v>-0.38861174462899617</v>
      </c>
      <c r="N356" s="13">
        <f t="shared" si="40"/>
        <v>3.4258799145079304E-4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6"/>
        <v>4.9012029633600962</v>
      </c>
      <c r="H357" s="10">
        <f t="shared" si="41"/>
        <v>-0.36544377785288518</v>
      </c>
      <c r="I357">
        <f t="shared" si="37"/>
        <v>-4.3853253342346221</v>
      </c>
      <c r="K357">
        <f t="shared" si="38"/>
        <v>-0.23720833651058817</v>
      </c>
      <c r="M357">
        <f t="shared" si="39"/>
        <v>-0.38415699263073788</v>
      </c>
      <c r="N357" s="13">
        <f t="shared" si="40"/>
        <v>3.5018440732204487E-4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6"/>
        <v>4.9096090923534907</v>
      </c>
      <c r="H358" s="10">
        <f t="shared" si="41"/>
        <v>-0.36083950709946366</v>
      </c>
      <c r="I358">
        <f t="shared" si="37"/>
        <v>-4.330074085193564</v>
      </c>
      <c r="K358">
        <f t="shared" si="38"/>
        <v>-0.23492926684658186</v>
      </c>
      <c r="M358">
        <f t="shared" si="39"/>
        <v>-0.37975323949145079</v>
      </c>
      <c r="N358" s="13">
        <f t="shared" si="40"/>
        <v>3.5772927299570302E-4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6"/>
        <v>4.9180152213468844</v>
      </c>
      <c r="H359" s="10">
        <f t="shared" si="41"/>
        <v>-0.35628921671040226</v>
      </c>
      <c r="I359">
        <f t="shared" si="37"/>
        <v>-4.2754706005248266</v>
      </c>
      <c r="K359">
        <f t="shared" si="38"/>
        <v>-0.23267212283068545</v>
      </c>
      <c r="M359">
        <f t="shared" si="39"/>
        <v>-0.37539990406281804</v>
      </c>
      <c r="N359" s="13">
        <f t="shared" si="40"/>
        <v>3.6521837108178439E-4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6"/>
        <v>4.9264213503402789</v>
      </c>
      <c r="H360" s="10">
        <f t="shared" si="41"/>
        <v>-0.35179232927682885</v>
      </c>
      <c r="I360">
        <f t="shared" si="37"/>
        <v>-4.2215079513219465</v>
      </c>
      <c r="K360">
        <f t="shared" si="38"/>
        <v>-0.23043669324341329</v>
      </c>
      <c r="M360">
        <f t="shared" si="39"/>
        <v>-0.37109641171940044</v>
      </c>
      <c r="N360" s="13">
        <f t="shared" si="40"/>
        <v>3.7264759894960073E-4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6"/>
        <v>4.9348274793336726</v>
      </c>
      <c r="H361" s="10">
        <f t="shared" si="41"/>
        <v>-0.34734827293921822</v>
      </c>
      <c r="I361">
        <f t="shared" si="37"/>
        <v>-4.168179275270619</v>
      </c>
      <c r="K361">
        <f t="shared" si="38"/>
        <v>-0.22822276889714074</v>
      </c>
      <c r="M361">
        <f t="shared" si="39"/>
        <v>-0.36684219428896347</v>
      </c>
      <c r="N361" s="13">
        <f t="shared" si="40"/>
        <v>3.8001296959005396E-4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6"/>
        <v>4.9432336083270672</v>
      </c>
      <c r="H362" s="10">
        <f t="shared" si="41"/>
        <v>-0.34295648133767992</v>
      </c>
      <c r="I362">
        <f t="shared" si="37"/>
        <v>-4.1154777760521588</v>
      </c>
      <c r="K362">
        <f t="shared" si="38"/>
        <v>-0.2260301426169074</v>
      </c>
      <c r="M362">
        <f t="shared" si="39"/>
        <v>-0.36263668998342197</v>
      </c>
      <c r="N362" s="13">
        <f t="shared" si="40"/>
        <v>3.8731061233994007E-4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6"/>
        <v>4.9516397373204608</v>
      </c>
      <c r="H363" s="10">
        <f t="shared" si="41"/>
        <v>-0.33861639356276474</v>
      </c>
      <c r="I363">
        <f t="shared" si="37"/>
        <v>-4.0633967227531773</v>
      </c>
      <c r="K363">
        <f t="shared" si="38"/>
        <v>-0.22385860922138523</v>
      </c>
      <c r="M363">
        <f t="shared" si="39"/>
        <v>-0.35847934333040499</v>
      </c>
      <c r="N363" s="13">
        <f t="shared" si="40"/>
        <v>3.9453677347179976E-4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6"/>
        <v>4.9600458663138554</v>
      </c>
      <c r="H364" s="10">
        <f t="shared" si="41"/>
        <v>-0.33432745410677545</v>
      </c>
      <c r="I364">
        <f t="shared" si="37"/>
        <v>-4.0119294492813058</v>
      </c>
      <c r="K364">
        <f t="shared" si="38"/>
        <v>-0.22170796550400712</v>
      </c>
      <c r="M364">
        <f t="shared" si="39"/>
        <v>-0.35436960510543253</v>
      </c>
      <c r="N364" s="13">
        <f t="shared" si="40"/>
        <v>4.0168781665297107E-4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6"/>
        <v>4.968451995307249</v>
      </c>
      <c r="H365" s="10">
        <f t="shared" si="41"/>
        <v>-0.33008911281558168</v>
      </c>
      <c r="I365">
        <f t="shared" si="37"/>
        <v>-3.9610693537869803</v>
      </c>
      <c r="K365">
        <f t="shared" si="38"/>
        <v>-0.21957801021426207</v>
      </c>
      <c r="M365">
        <f t="shared" si="39"/>
        <v>-0.35030693226471649</v>
      </c>
      <c r="N365" s="13">
        <f t="shared" si="40"/>
        <v>4.0876022327781381E-4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6"/>
        <v>4.9768581243006436</v>
      </c>
      <c r="H366" s="10">
        <f t="shared" si="41"/>
        <v>-0.32590082484092514</v>
      </c>
      <c r="I366">
        <f t="shared" si="37"/>
        <v>-3.9108098980911015</v>
      </c>
      <c r="K366">
        <f t="shared" si="38"/>
        <v>-0.21746854403914753</v>
      </c>
      <c r="M366">
        <f t="shared" si="39"/>
        <v>-0.34629078787856649</v>
      </c>
      <c r="N366" s="13">
        <f t="shared" si="40"/>
        <v>4.157505926763803E-4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6"/>
        <v>4.9852642532940372</v>
      </c>
      <c r="H367" s="10">
        <f t="shared" si="41"/>
        <v>-0.32176205059321294</v>
      </c>
      <c r="I367">
        <f t="shared" si="37"/>
        <v>-3.8611446071185553</v>
      </c>
      <c r="K367">
        <f t="shared" si="38"/>
        <v>-0.2153793695847874</v>
      </c>
      <c r="M367">
        <f t="shared" si="39"/>
        <v>-0.34232064106541699</v>
      </c>
      <c r="N367" s="13">
        <f t="shared" si="40"/>
        <v>4.2265564220379879E-4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6"/>
        <v>4.9936703822874318</v>
      </c>
      <c r="H368" s="10">
        <f t="shared" si="41"/>
        <v>-0.31767225569478813</v>
      </c>
      <c r="I368">
        <f t="shared" si="37"/>
        <v>-3.8120670683374573</v>
      </c>
      <c r="K368">
        <f t="shared" si="38"/>
        <v>-0.21331029135820637</v>
      </c>
      <c r="M368">
        <f t="shared" si="39"/>
        <v>-0.33839596692645851</v>
      </c>
      <c r="N368" s="13">
        <f t="shared" si="40"/>
        <v>4.2947220721366118E-4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6"/>
        <v>5.0020765112808245</v>
      </c>
      <c r="H369" s="10">
        <f t="shared" si="41"/>
        <v>-0.31363091093367307</v>
      </c>
      <c r="I369">
        <f t="shared" si="37"/>
        <v>-3.763570931204077</v>
      </c>
      <c r="K369">
        <f t="shared" si="38"/>
        <v>-0.21126111574926637</v>
      </c>
      <c r="M369">
        <f t="shared" si="39"/>
        <v>-0.33451624648088168</v>
      </c>
      <c r="N369" s="13">
        <f t="shared" si="40"/>
        <v>4.3619724091949587E-4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6"/>
        <v>5.0104826402742182</v>
      </c>
      <c r="H370" s="10">
        <f t="shared" si="41"/>
        <v>-0.30963749221777725</v>
      </c>
      <c r="I370">
        <f t="shared" si="37"/>
        <v>-3.7156499066133271</v>
      </c>
      <c r="K370">
        <f t="shared" si="38"/>
        <v>-0.20923165101276056</v>
      </c>
      <c r="M370">
        <f t="shared" si="39"/>
        <v>-0.3306809666017263</v>
      </c>
      <c r="N370" s="13">
        <f t="shared" si="40"/>
        <v>4.4282781414791967E-4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6"/>
        <v>5.0188887692676127</v>
      </c>
      <c r="H371" s="10">
        <f t="shared" si="41"/>
        <v>-0.30569148052956335</v>
      </c>
      <c r="I371">
        <f t="shared" si="37"/>
        <v>-3.66829776635476</v>
      </c>
      <c r="K371">
        <f t="shared" si="38"/>
        <v>-0.20722170725066522</v>
      </c>
      <c r="M371">
        <f t="shared" si="39"/>
        <v>-0.32688961995233412</v>
      </c>
      <c r="N371" s="13">
        <f t="shared" si="40"/>
        <v>4.4936111498722819E-4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6"/>
        <v>5.0272948982610073</v>
      </c>
      <c r="H372" s="10">
        <f t="shared" si="41"/>
        <v>-0.30179236188116293</v>
      </c>
      <c r="I372">
        <f t="shared" si="37"/>
        <v>-3.6215083425739554</v>
      </c>
      <c r="K372">
        <f t="shared" si="38"/>
        <v>-0.20523109639455059</v>
      </c>
      <c r="M372">
        <f t="shared" si="39"/>
        <v>-0.32314170492340866</v>
      </c>
      <c r="N372" s="13">
        <f t="shared" si="40"/>
        <v>4.5579444833548607E-4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6"/>
        <v>5.0357010272544009</v>
      </c>
      <c r="H373" s="10">
        <f t="shared" si="41"/>
        <v>-0.29793962726993911</v>
      </c>
      <c r="I373">
        <f t="shared" si="37"/>
        <v>-3.5752755272392696</v>
      </c>
      <c r="K373">
        <f t="shared" si="38"/>
        <v>-0.20325963218814491</v>
      </c>
      <c r="M373">
        <f t="shared" si="39"/>
        <v>-0.31943672557066771</v>
      </c>
      <c r="N373" s="13">
        <f t="shared" si="40"/>
        <v>4.6212523535118849E-4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6"/>
        <v>5.0441071562477946</v>
      </c>
      <c r="H374" s="10">
        <f t="shared" si="41"/>
        <v>-0.2941327726344844</v>
      </c>
      <c r="I374">
        <f t="shared" si="37"/>
        <v>-3.5295932716138125</v>
      </c>
      <c r="K374">
        <f t="shared" si="38"/>
        <v>-0.20130713017005547</v>
      </c>
      <c r="M374">
        <f t="shared" si="39"/>
        <v>-0.31577419155309566</v>
      </c>
      <c r="N374" s="13">
        <f t="shared" si="40"/>
        <v>4.6835101281082563E-4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6"/>
        <v>5.0525132852411891</v>
      </c>
      <c r="H375" s="10">
        <f t="shared" si="41"/>
        <v>-0.29037129881105139</v>
      </c>
      <c r="I375">
        <f t="shared" si="37"/>
        <v>-3.4844555857326167</v>
      </c>
      <c r="K375">
        <f t="shared" si="38"/>
        <v>-0.19937340765664399</v>
      </c>
      <c r="M375">
        <f t="shared" si="39"/>
        <v>-0.31215361807179132</v>
      </c>
      <c r="N375" s="13">
        <f t="shared" si="40"/>
        <v>4.7446943237680145E-4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6"/>
        <v>5.0609194142345837</v>
      </c>
      <c r="H376" s="10">
        <f t="shared" si="41"/>
        <v>-0.28665471149040728</v>
      </c>
      <c r="I376">
        <f t="shared" si="37"/>
        <v>-3.4398565378848875</v>
      </c>
      <c r="K376">
        <f t="shared" si="38"/>
        <v>-0.19745828372505628</v>
      </c>
      <c r="M376">
        <f t="shared" si="39"/>
        <v>-0.30857452580940614</v>
      </c>
      <c r="N376" s="13">
        <f t="shared" si="40"/>
        <v>4.8047825977938767E-4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6"/>
        <v>5.0693255432279773</v>
      </c>
      <c r="H377" s="10">
        <f t="shared" si="41"/>
        <v>-0.2829825211751078</v>
      </c>
      <c r="I377">
        <f t="shared" si="37"/>
        <v>-3.3957902541012936</v>
      </c>
      <c r="K377">
        <f t="shared" si="38"/>
        <v>-0.19556157919640249</v>
      </c>
      <c r="M377">
        <f t="shared" si="39"/>
        <v>-0.30503644087017046</v>
      </c>
      <c r="N377" s="13">
        <f t="shared" si="40"/>
        <v>4.8637537391627234E-4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6"/>
        <v>5.077731672221371</v>
      </c>
      <c r="H378" s="10">
        <f t="shared" si="41"/>
        <v>-0.27935424313718166</v>
      </c>
      <c r="I378">
        <f t="shared" si="37"/>
        <v>-3.3522509176461801</v>
      </c>
      <c r="K378">
        <f t="shared" si="38"/>
        <v>-0.1936831166190903</v>
      </c>
      <c r="M378">
        <f t="shared" si="39"/>
        <v>-0.30153889472050349</v>
      </c>
      <c r="N378" s="13">
        <f t="shared" si="40"/>
        <v>4.9215876587338394E-4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6"/>
        <v>5.0861378012147647</v>
      </c>
      <c r="H379" s="10">
        <f t="shared" si="41"/>
        <v>-0.27576939737622325</v>
      </c>
      <c r="I379">
        <f t="shared" si="37"/>
        <v>-3.3092327685146792</v>
      </c>
      <c r="K379">
        <f t="shared" si="38"/>
        <v>-0.1918227202523087</v>
      </c>
      <c r="M379">
        <f t="shared" si="39"/>
        <v>-0.29808142413020794</v>
      </c>
      <c r="N379" s="13">
        <f t="shared" si="40"/>
        <v>4.9782653787052876E-4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6"/>
        <v>5.0945439302081601</v>
      </c>
      <c r="H380" s="10">
        <f t="shared" si="41"/>
        <v>-0.27222750857788286</v>
      </c>
      <c r="I380">
        <f t="shared" si="37"/>
        <v>-3.2667301029345941</v>
      </c>
      <c r="K380">
        <f t="shared" si="38"/>
        <v>-0.18998021604966156</v>
      </c>
      <c r="M380">
        <f t="shared" si="39"/>
        <v>-0.29466357111424268</v>
      </c>
      <c r="N380" s="13">
        <f t="shared" si="40"/>
        <v>5.0337690213544885E-4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6"/>
        <v>5.1029500592015538</v>
      </c>
      <c r="H381" s="10">
        <f t="shared" si="41"/>
        <v>-0.26872810607275377</v>
      </c>
      <c r="I381">
        <f t="shared" si="37"/>
        <v>-3.2247372728730452</v>
      </c>
      <c r="K381">
        <f t="shared" si="38"/>
        <v>-0.18815543164294998</v>
      </c>
      <c r="M381">
        <f t="shared" si="39"/>
        <v>-0.29128488287507187</v>
      </c>
      <c r="N381" s="13">
        <f t="shared" si="40"/>
        <v>5.0880817970959608E-4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6"/>
        <v>5.1113561881949474</v>
      </c>
      <c r="H382" s="10">
        <f t="shared" si="41"/>
        <v>-0.26527072379564415</v>
      </c>
      <c r="I382">
        <f t="shared" si="37"/>
        <v>-3.1832486855477296</v>
      </c>
      <c r="K382">
        <f t="shared" si="38"/>
        <v>-0.18634819632610064</v>
      </c>
      <c r="M382">
        <f t="shared" si="39"/>
        <v>-0.28794491174558134</v>
      </c>
      <c r="N382" s="13">
        <f t="shared" si="40"/>
        <v>5.1411879918907715E-4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6"/>
        <v>5.1197623171883402</v>
      </c>
      <c r="H383" s="10">
        <f t="shared" si="41"/>
        <v>-0.26185490024523406</v>
      </c>
      <c r="I383">
        <f t="shared" si="37"/>
        <v>-3.1422588029428087</v>
      </c>
      <c r="K383">
        <f t="shared" si="38"/>
        <v>-0.18455834103924404</v>
      </c>
      <c r="M383">
        <f t="shared" si="39"/>
        <v>-0.28464321513257135</v>
      </c>
      <c r="N383" s="13">
        <f t="shared" si="40"/>
        <v>5.1930729540443843E-4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6"/>
        <v>5.1281684461817356</v>
      </c>
      <c r="H384" s="10">
        <f t="shared" si="41"/>
        <v>-0.25848017844410848</v>
      </c>
      <c r="I384">
        <f t="shared" si="37"/>
        <v>-3.1017621413293019</v>
      </c>
      <c r="K384">
        <f t="shared" si="38"/>
        <v>-0.18278569835293496</v>
      </c>
      <c r="M384">
        <f t="shared" si="39"/>
        <v>-0.28137935546080678</v>
      </c>
      <c r="N384" s="13">
        <f t="shared" si="40"/>
        <v>5.2437230804208376E-4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6"/>
        <v>5.1365745751751302</v>
      </c>
      <c r="H385" s="10">
        <f t="shared" si="41"/>
        <v>-0.25514610589916042</v>
      </c>
      <c r="I385">
        <f t="shared" si="37"/>
        <v>-3.0617532707899251</v>
      </c>
      <c r="K385">
        <f t="shared" si="38"/>
        <v>-0.18103010245252149</v>
      </c>
      <c r="M385">
        <f t="shared" si="39"/>
        <v>-0.27815290011763677</v>
      </c>
      <c r="N385" s="13">
        <f t="shared" si="40"/>
        <v>5.2931258021131659E-4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6"/>
        <v>5.1449807041685229</v>
      </c>
      <c r="H386" s="10">
        <f t="shared" si="41"/>
        <v>-0.25185223456236178</v>
      </c>
      <c r="I386">
        <f t="shared" si="37"/>
        <v>-3.0222268147483415</v>
      </c>
      <c r="K386">
        <f t="shared" si="38"/>
        <v>-0.1792913891226538</v>
      </c>
      <c r="M386">
        <f t="shared" si="39"/>
        <v>-0.27496342139816438</v>
      </c>
      <c r="N386" s="13">
        <f t="shared" si="40"/>
        <v>5.3412695695937535E-4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6"/>
        <v>5.1533868331619166</v>
      </c>
      <c r="H387" s="10">
        <f t="shared" si="41"/>
        <v>-0.248598120791892</v>
      </c>
      <c r="I387">
        <f t="shared" si="37"/>
        <v>-2.9831774495027039</v>
      </c>
      <c r="K387">
        <f t="shared" si="38"/>
        <v>-0.17756939573193778</v>
      </c>
      <c r="M387">
        <f t="shared" si="39"/>
        <v>-0.27181049645097527</v>
      </c>
      <c r="N387" s="13">
        <f t="shared" si="40"/>
        <v>5.3881438373840139E-4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6"/>
        <v>5.1617929621553102</v>
      </c>
      <c r="H388" s="10">
        <f t="shared" si="41"/>
        <v>-0.24538332531362503</v>
      </c>
      <c r="I388">
        <f t="shared" si="37"/>
        <v>-2.9445999037635002</v>
      </c>
      <c r="K388">
        <f t="shared" si="38"/>
        <v>-0.17586396121773026</v>
      </c>
      <c r="M388">
        <f t="shared" si="39"/>
        <v>-0.26869370722441538</v>
      </c>
      <c r="N388" s="13">
        <f t="shared" si="40"/>
        <v>5.4337390482690198E-4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6"/>
        <v>5.1701990911487057</v>
      </c>
      <c r="H389" s="10">
        <f t="shared" si="41"/>
        <v>-0.24220741318296238</v>
      </c>
      <c r="I389">
        <f t="shared" si="37"/>
        <v>-2.9064889581955486</v>
      </c>
      <c r="K389">
        <f t="shared" si="38"/>
        <v>-0.17417492607107365</v>
      </c>
      <c r="M389">
        <f t="shared" si="39"/>
        <v>-0.26561264041341515</v>
      </c>
      <c r="N389" s="13">
        <f t="shared" si="40"/>
        <v>5.4780466170912775E-4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6"/>
        <v>5.1786052201420993</v>
      </c>
      <c r="H390" s="10">
        <f t="shared" si="41"/>
        <v>-0.23906995374701542</v>
      </c>
      <c r="I390">
        <f t="shared" si="37"/>
        <v>-2.868839444964185</v>
      </c>
      <c r="K390">
        <f t="shared" si="38"/>
        <v>-0.17250213232177247</v>
      </c>
      <c r="M390">
        <f t="shared" si="39"/>
        <v>-0.26256688740685913</v>
      </c>
      <c r="N390" s="13">
        <f t="shared" si="40"/>
        <v>5.5210589141509614E-4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6"/>
        <v>5.187011349135493</v>
      </c>
      <c r="H391" s="10">
        <f t="shared" si="41"/>
        <v>-0.23597052060712317</v>
      </c>
      <c r="I391">
        <f t="shared" si="37"/>
        <v>-2.831646247285478</v>
      </c>
      <c r="K391">
        <f t="shared" si="38"/>
        <v>-0.17084542352360427</v>
      </c>
      <c r="M391">
        <f t="shared" si="39"/>
        <v>-0.25955604423548762</v>
      </c>
      <c r="N391" s="13">
        <f t="shared" si="40"/>
        <v>5.5627692482413738E-4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6"/>
        <v>5.1954174781288867</v>
      </c>
      <c r="H392" s="10">
        <f t="shared" si="41"/>
        <v>-0.23290869158170907</v>
      </c>
      <c r="I392">
        <f t="shared" si="37"/>
        <v>-2.7949042989805086</v>
      </c>
      <c r="K392">
        <f t="shared" si="38"/>
        <v>-0.16920464473967195</v>
      </c>
      <c r="M392">
        <f t="shared" si="39"/>
        <v>-0.25657971152034065</v>
      </c>
      <c r="N392" s="13">
        <f t="shared" si="40"/>
        <v>5.6031718493509367E-4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6"/>
        <v>5.2038236071222812</v>
      </c>
      <c r="H393" s="10">
        <f t="shared" si="41"/>
        <v>-0.22988404866946455</v>
      </c>
      <c r="I393">
        <f t="shared" si="37"/>
        <v>-2.7586085840335746</v>
      </c>
      <c r="K393">
        <f t="shared" si="38"/>
        <v>-0.16757964252789079</v>
      </c>
      <c r="M393">
        <f t="shared" si="39"/>
        <v>-0.25363749442173</v>
      </c>
      <c r="N393" s="13">
        <f t="shared" si="40"/>
        <v>5.6422618510581786E-4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6"/>
        <v>5.2122297361156757</v>
      </c>
      <c r="H394" s="10">
        <f t="shared" si="41"/>
        <v>-0.22689617801286169</v>
      </c>
      <c r="I394">
        <f t="shared" si="37"/>
        <v>-2.7227541361543404</v>
      </c>
      <c r="K394">
        <f t="shared" si="38"/>
        <v>-0.16597026492661013</v>
      </c>
      <c r="M394">
        <f t="shared" si="39"/>
        <v>-0.25072900258873676</v>
      </c>
      <c r="N394" s="13">
        <f t="shared" si="40"/>
        <v>5.6800352726443478E-4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6"/>
        <v>5.2206358651090694</v>
      </c>
      <c r="H395" s="10">
        <f t="shared" si="41"/>
        <v>-0.223944669861983</v>
      </c>
      <c r="I395">
        <f t="shared" si="37"/>
        <v>-2.6873360383437959</v>
      </c>
      <c r="K395">
        <f t="shared" si="38"/>
        <v>-0.16437636144037163</v>
      </c>
      <c r="M395">
        <f t="shared" si="39"/>
        <v>-0.24785385010923583</v>
      </c>
      <c r="N395" s="13">
        <f t="shared" si="40"/>
        <v>5.71648900095625E-4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6"/>
        <v>5.2290419941024631</v>
      </c>
      <c r="H396" s="10">
        <f t="shared" si="41"/>
        <v>-0.22102911853867158</v>
      </c>
      <c r="I396">
        <f t="shared" si="37"/>
        <v>-2.6523494224640589</v>
      </c>
      <c r="K396">
        <f t="shared" si="38"/>
        <v>-0.1627977830257967</v>
      </c>
      <c r="M396">
        <f t="shared" si="39"/>
        <v>-0.24501165546043316</v>
      </c>
      <c r="N396" s="13">
        <f t="shared" si="40"/>
        <v>5.7516207720365747E-4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6"/>
        <v>5.2374481230958576</v>
      </c>
      <c r="H397" s="10">
        <f t="shared" si="41"/>
        <v>-0.21814912240098977</v>
      </c>
      <c r="I397">
        <f t="shared" si="37"/>
        <v>-2.6177894688118775</v>
      </c>
      <c r="K397">
        <f t="shared" si="38"/>
        <v>-0.16123438207761068</v>
      </c>
      <c r="M397">
        <f t="shared" si="39"/>
        <v>-0.24220204145992527</v>
      </c>
      <c r="N397" s="13">
        <f t="shared" si="40"/>
        <v>5.7854291525570264E-4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6"/>
        <v>5.2458542520892522</v>
      </c>
      <c r="H398" s="10">
        <f t="shared" si="41"/>
        <v>-0.21530428380798872</v>
      </c>
      <c r="I398">
        <f t="shared" si="37"/>
        <v>-2.5836514056958646</v>
      </c>
      <c r="K398">
        <f t="shared" si="38"/>
        <v>-0.15968601241479499</v>
      </c>
      <c r="M398">
        <f t="shared" si="39"/>
        <v>-0.23942463521726465</v>
      </c>
      <c r="N398" s="13">
        <f t="shared" si="40"/>
        <v>5.8179135210695938E-4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6"/>
        <v>5.2542603810826458</v>
      </c>
      <c r="H399" s="10">
        <f t="shared" si="41"/>
        <v>-0.21249420908477895</v>
      </c>
      <c r="I399">
        <f t="shared" si="37"/>
        <v>-2.5499305090173472</v>
      </c>
      <c r="K399">
        <f t="shared" si="38"/>
        <v>-0.15815252926687076</v>
      </c>
      <c r="M399">
        <f t="shared" si="39"/>
        <v>-0.23667906808603359</v>
      </c>
      <c r="N399" s="13">
        <f t="shared" si="40"/>
        <v>5.8490740491056749E-4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6"/>
        <v>5.2626665100760386</v>
      </c>
      <c r="H400" s="10">
        <f t="shared" si="41"/>
        <v>-0.20971850848790224</v>
      </c>
      <c r="I400">
        <f t="shared" si="37"/>
        <v>-2.5166221018548267</v>
      </c>
      <c r="K400">
        <f t="shared" si="38"/>
        <v>-0.15663378926031007</v>
      </c>
      <c r="M400">
        <f t="shared" si="39"/>
        <v>-0.2339649756164196</v>
      </c>
      <c r="N400" s="13">
        <f t="shared" si="40"/>
        <v>5.878911682142727E-4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6"/>
        <v>5.2710726390694331</v>
      </c>
      <c r="H401" s="10">
        <f t="shared" si="41"/>
        <v>-0.20697679617099721</v>
      </c>
      <c r="I401">
        <f t="shared" si="37"/>
        <v>-2.4837215540519666</v>
      </c>
      <c r="K401">
        <f t="shared" si="38"/>
        <v>-0.15512965040507637</v>
      </c>
      <c r="M401">
        <f t="shared" si="39"/>
        <v>-0.23128199750829026</v>
      </c>
      <c r="N401" s="13">
        <f t="shared" si="40"/>
        <v>5.9074281204635204E-4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6"/>
        <v>5.2794787680628268</v>
      </c>
      <c r="H402" s="10">
        <f t="shared" si="41"/>
        <v>-0.20426869015075802</v>
      </c>
      <c r="I402">
        <f t="shared" si="37"/>
        <v>-2.4512242818090964</v>
      </c>
      <c r="K402">
        <f t="shared" si="38"/>
        <v>-0.15363997208129204</v>
      </c>
      <c r="M402">
        <f t="shared" si="39"/>
        <v>-0.22862977756476452</v>
      </c>
      <c r="N402" s="13">
        <f t="shared" si="40"/>
        <v>5.9346257999286591E-4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ref="G403:G469" si="43">$E$11*(D403/$E$12+1)</f>
        <v>5.2878848970562213</v>
      </c>
      <c r="H403" s="10">
        <f t="shared" si="41"/>
        <v>-0.20159381227317885</v>
      </c>
      <c r="I403">
        <f t="shared" si="37"/>
        <v>-2.4191257472781462</v>
      </c>
      <c r="K403">
        <f t="shared" si="38"/>
        <v>-0.15216461502603007</v>
      </c>
      <c r="M403">
        <f t="shared" si="39"/>
        <v>-0.22600796364626932</v>
      </c>
      <c r="N403" s="13">
        <f t="shared" si="40"/>
        <v>5.9605078726817533E-4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si="43"/>
        <v>5.296291026049615</v>
      </c>
      <c r="H404" s="10">
        <f t="shared" si="41"/>
        <v>-0.19895178818008344</v>
      </c>
      <c r="I404">
        <f t="shared" ref="I404:I467" si="44">H404*$E$6</f>
        <v>-2.3874214581610014</v>
      </c>
      <c r="K404">
        <f t="shared" ref="K404:K467" si="45">($L$9/2)*$L$4*EXP(-$L$6*(G404/$L$10-1))+($L$9/2)*$L$4*EXP(-$L$6*(($H$4/$E$4)*G404/$L$10-1))+($L$9/2)*$L$4*EXP(-$L$6*(SQRT(4/3+$H$11^2/4)*G404/$L$10-1))-SQRT(($L$9/2)*$L$5^2*EXP(-2*$L$7*(G404/$L$10-1))+($L$9/2)*$L$5^2*EXP(-2*$L$7*(($H$4/$E$4)*G404/$L$10-1))+($L$9/2)*$L$5^2*EXP(-2*$L$7*(SQRT(4/3+$H$11^2/4)*G404/$L$10-1)))</f>
        <v>-0.15070344132023211</v>
      </c>
      <c r="M404">
        <f t="shared" ref="M404:M467" si="46">($L$9/2)*$O$6*EXP(-$O$4*(G404/$L$10-1))+($L$9/2)*$O$6*EXP(-$O$4*(($H$4/$E$4)*G404/$L$10-1))+($L$9/2)*$O$6*EXP(-$O$4*(SQRT(4/3+$H$11^2/4)*($H$4/$E$4)*G404/$L$10-1))-SQRT(($L$9/2)*$O$7^2*EXP(-2*$O$5*(G404/$L$10-1))+($L$9/2)*$O$7^2*EXP(-2*$O$5*(($H$4/$E$4)*G404/$L$10-1))+($L$9/2)*$O$7^2*EXP(-2*$O$5*(SQRT(4/3+$H$11^2/4)*($H$4/$E$4)*G404/$L$10-1)))</f>
        <v>-0.22341620762508696</v>
      </c>
      <c r="N404" s="13">
        <f t="shared" ref="N404:N467" si="47">(M404-H404)^2*O404</f>
        <v>5.9850781878106635E-4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3"/>
        <v>5.3046971550430095</v>
      </c>
      <c r="H405" s="10">
        <f t="shared" ref="H405:H469" si="48">-(-$B$4)*(1+D405+$E$5*D405^3)*EXP(-D405)</f>
        <v>-0.19634224727593383</v>
      </c>
      <c r="I405">
        <f t="shared" si="44"/>
        <v>-2.3561069673112058</v>
      </c>
      <c r="K405">
        <f t="shared" si="45"/>
        <v>-0.1492563143757494</v>
      </c>
      <c r="M405">
        <f t="shared" si="46"/>
        <v>-0.22085416534038188</v>
      </c>
      <c r="N405" s="13">
        <f t="shared" si="47"/>
        <v>6.008341271982147E-4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3"/>
        <v>5.3131032840364032</v>
      </c>
      <c r="H406" s="10">
        <f t="shared" si="48"/>
        <v>-0.19376482269491616</v>
      </c>
      <c r="I406">
        <f t="shared" si="44"/>
        <v>-2.325177872338994</v>
      </c>
      <c r="K406">
        <f t="shared" si="45"/>
        <v>-0.14782309892250656</v>
      </c>
      <c r="M406">
        <f t="shared" si="46"/>
        <v>-0.21832149655370672</v>
      </c>
      <c r="N406" s="13">
        <f t="shared" si="47"/>
        <v>6.0303023100700807E-4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3"/>
        <v>5.3215094130297977</v>
      </c>
      <c r="H407" s="10">
        <f t="shared" si="48"/>
        <v>-0.19121915126829808</v>
      </c>
      <c r="I407">
        <f t="shared" si="44"/>
        <v>-2.2946298152195768</v>
      </c>
      <c r="K407">
        <f t="shared" si="45"/>
        <v>-0.14640366099578719</v>
      </c>
      <c r="M407">
        <f t="shared" si="46"/>
        <v>-0.215817864904981</v>
      </c>
      <c r="N407" s="13">
        <f t="shared" si="47"/>
        <v>6.0509671257953038E-4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3"/>
        <v>5.3299155420231914</v>
      </c>
      <c r="H408" s="10">
        <f t="shared" si="48"/>
        <v>-0.18870487349205695</v>
      </c>
      <c r="I408">
        <f t="shared" si="44"/>
        <v>-2.2644584819046836</v>
      </c>
      <c r="K408">
        <f t="shared" si="45"/>
        <v>-0.14499786792364025</v>
      </c>
      <c r="M408">
        <f t="shared" si="46"/>
        <v>-0.21334293786894076</v>
      </c>
      <c r="N408" s="13">
        <f t="shared" si="47"/>
        <v>6.0703421623947132E-4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3"/>
        <v>5.3383216710165851</v>
      </c>
      <c r="H409" s="10">
        <f t="shared" si="48"/>
        <v>-0.18622163349477336</v>
      </c>
      <c r="I409">
        <f t="shared" si="44"/>
        <v>-2.2346596019372802</v>
      </c>
      <c r="K409">
        <f t="shared" si="45"/>
        <v>-0.14360558831440495</v>
      </c>
      <c r="M409">
        <f t="shared" si="46"/>
        <v>-0.21089638671205133</v>
      </c>
      <c r="N409" s="13">
        <f t="shared" si="47"/>
        <v>6.0884344633356936E-4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3"/>
        <v>5.3467278000099796</v>
      </c>
      <c r="H410" s="10">
        <f t="shared" si="48"/>
        <v>-0.18376907900578646</v>
      </c>
      <c r="I410">
        <f t="shared" si="44"/>
        <v>-2.2052289480694376</v>
      </c>
      <c r="K410">
        <f t="shared" si="45"/>
        <v>-0.14222669204435526</v>
      </c>
      <c r="M410">
        <f t="shared" si="46"/>
        <v>-0.20847788644988358</v>
      </c>
      <c r="N410" s="13">
        <f t="shared" si="47"/>
        <v>6.1052516530946924E-4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3"/>
        <v>5.3551339290033741</v>
      </c>
      <c r="H411" s="10">
        <f t="shared" si="48"/>
        <v>-0.18134686132361058</v>
      </c>
      <c r="I411">
        <f t="shared" si="44"/>
        <v>-2.1761623358833271</v>
      </c>
      <c r="K411">
        <f t="shared" si="45"/>
        <v>-0.14086105024546214</v>
      </c>
      <c r="M411">
        <f t="shared" si="46"/>
        <v>-0.20608711580494746</v>
      </c>
      <c r="N411" s="13">
        <f t="shared" si="47"/>
        <v>6.1208019180130941E-4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3"/>
        <v>5.3635400579967678</v>
      </c>
      <c r="H412" s="10">
        <f t="shared" si="48"/>
        <v>-0.17895463528460573</v>
      </c>
      <c r="I412">
        <f t="shared" si="44"/>
        <v>-2.1474556234152686</v>
      </c>
      <c r="K412">
        <f t="shared" si="45"/>
        <v>-0.13950853529327123</v>
      </c>
      <c r="M412">
        <f t="shared" si="46"/>
        <v>-0.20372375716497682</v>
      </c>
      <c r="N412" s="13">
        <f t="shared" si="47"/>
        <v>6.1350939872467766E-4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3"/>
        <v>5.3719461869901615</v>
      </c>
      <c r="H413" s="10">
        <f t="shared" si="48"/>
        <v>-0.17659205923190327</v>
      </c>
      <c r="I413">
        <f t="shared" si="44"/>
        <v>-2.1191047107828394</v>
      </c>
      <c r="K413">
        <f t="shared" si="45"/>
        <v>-0.13816902079489618</v>
      </c>
      <c r="M413">
        <f t="shared" si="46"/>
        <v>-0.20138749654166332</v>
      </c>
      <c r="N413" s="13">
        <f t="shared" si="47"/>
        <v>6.1481371138224095E-4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3"/>
        <v>5.380352315983556</v>
      </c>
      <c r="H414" s="10">
        <f t="shared" si="48"/>
        <v>-0.17425879498458016</v>
      </c>
      <c r="I414">
        <f t="shared" si="44"/>
        <v>-2.0911055398149618</v>
      </c>
      <c r="K414">
        <f t="shared" si="45"/>
        <v>-0.13684238157712719</v>
      </c>
      <c r="M414">
        <f t="shared" si="46"/>
        <v>-0.19907802352983714</v>
      </c>
      <c r="N414" s="13">
        <f t="shared" si="47"/>
        <v>6.1599410558169879E-4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3"/>
        <v>5.3887584449769488</v>
      </c>
      <c r="H415" s="10">
        <f t="shared" si="48"/>
        <v>-0.17195450780708157</v>
      </c>
      <c r="I415">
        <f t="shared" si="44"/>
        <v>-2.063454093684979</v>
      </c>
      <c r="K415">
        <f t="shared" si="45"/>
        <v>-0.13552849367465308</v>
      </c>
      <c r="M415">
        <f t="shared" si="46"/>
        <v>-0.19679503126708739</v>
      </c>
      <c r="N415" s="13">
        <f t="shared" si="47"/>
        <v>6.1705160576709921E-4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3"/>
        <v>5.3971645739703442</v>
      </c>
      <c r="H416" s="10">
        <f t="shared" si="48"/>
        <v>-0.16967886637888596</v>
      </c>
      <c r="I416">
        <f t="shared" si="44"/>
        <v>-2.0361463965466315</v>
      </c>
      <c r="K416">
        <f t="shared" si="45"/>
        <v>-0.13422723431839387</v>
      </c>
      <c r="M416">
        <f t="shared" si="46"/>
        <v>-0.19453821639381694</v>
      </c>
      <c r="N416" s="13">
        <f t="shared" si="47"/>
        <v>6.1798728316484874E-4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3"/>
        <v>5.405570702963737</v>
      </c>
      <c r="H417" s="10">
        <f t="shared" si="48"/>
        <v>-0.16743154276441377</v>
      </c>
      <c r="I417">
        <f t="shared" si="44"/>
        <v>-2.0091785131729654</v>
      </c>
      <c r="K417">
        <f t="shared" si="45"/>
        <v>-0.1329384819239483</v>
      </c>
      <c r="M417">
        <f t="shared" si="46"/>
        <v>-0.19230727901373515</v>
      </c>
      <c r="N417" s="13">
        <f t="shared" si="47"/>
        <v>6.1880225394580167E-4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3"/>
        <v>5.4139768319571306</v>
      </c>
      <c r="H418" s="10">
        <f t="shared" si="48"/>
        <v>-0.16521221238317285</v>
      </c>
      <c r="I418">
        <f t="shared" si="44"/>
        <v>-1.9825465485980742</v>
      </c>
      <c r="K418">
        <f t="shared" si="45"/>
        <v>-0.1316621160801478</v>
      </c>
      <c r="M418">
        <f t="shared" si="46"/>
        <v>-0.19010192265477271</v>
      </c>
      <c r="N418" s="13">
        <f t="shared" si="47"/>
        <v>6.1949767740418374E-4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3"/>
        <v>5.4223829609505252</v>
      </c>
      <c r="H419" s="10">
        <f t="shared" si="48"/>
        <v>-0.16302055398014079</v>
      </c>
      <c r="I419">
        <f t="shared" si="44"/>
        <v>-1.9562466477616893</v>
      </c>
      <c r="K419">
        <f t="shared" si="45"/>
        <v>-0.13039801753772315</v>
      </c>
      <c r="M419">
        <f t="shared" si="46"/>
        <v>-0.18792185423042548</v>
      </c>
      <c r="N419" s="13">
        <f t="shared" si="47"/>
        <v>6.2007475415482873E-4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3"/>
        <v>5.4307890899439197</v>
      </c>
      <c r="H420" s="10">
        <f t="shared" si="48"/>
        <v>-0.16085624959638006</v>
      </c>
      <c r="I420">
        <f t="shared" si="44"/>
        <v>-1.9302749951565608</v>
      </c>
      <c r="K420">
        <f t="shared" si="45"/>
        <v>-0.12914606819807831</v>
      </c>
      <c r="M420">
        <f t="shared" si="46"/>
        <v>-0.18576678400151816</v>
      </c>
      <c r="N420" s="13">
        <f t="shared" si="47"/>
        <v>6.205347243495691E-4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3"/>
        <v>5.4391952189373134</v>
      </c>
      <c r="H421" s="10">
        <f t="shared" si="48"/>
        <v>-0.15871898453988437</v>
      </c>
      <c r="I421">
        <f t="shared" si="44"/>
        <v>-1.9046278144786124</v>
      </c>
      <c r="K421">
        <f t="shared" si="45"/>
        <v>-0.1279061511021716</v>
      </c>
      <c r="M421">
        <f t="shared" si="46"/>
        <v>-0.18363642553838228</v>
      </c>
      <c r="N421" s="13">
        <f t="shared" si="47"/>
        <v>6.208788659136245E-4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3"/>
        <v>5.447601347930707</v>
      </c>
      <c r="H422" s="10">
        <f t="shared" si="48"/>
        <v>-0.15660844735665247</v>
      </c>
      <c r="I422">
        <f t="shared" si="44"/>
        <v>-1.8793013682798296</v>
      </c>
      <c r="K422">
        <f t="shared" si="45"/>
        <v>-0.12667815041950384</v>
      </c>
      <c r="M422">
        <f t="shared" si="46"/>
        <v>-0.18153049568344901</v>
      </c>
      <c r="N422" s="13">
        <f t="shared" si="47"/>
        <v>6.2110849280318204E-4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3"/>
        <v>5.4560074769241016</v>
      </c>
      <c r="H423" s="10">
        <f t="shared" si="48"/>
        <v>-0.15452432980198849</v>
      </c>
      <c r="I423">
        <f t="shared" si="44"/>
        <v>-1.8542919576238619</v>
      </c>
      <c r="K423">
        <f t="shared" si="45"/>
        <v>-0.12546195143721184</v>
      </c>
      <c r="M423">
        <f t="shared" si="46"/>
        <v>-0.17944871451424885</v>
      </c>
      <c r="N423" s="13">
        <f t="shared" si="47"/>
        <v>6.2122495328475775E-4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3"/>
        <v>5.4644136059174961</v>
      </c>
      <c r="H424" s="10">
        <f t="shared" si="48"/>
        <v>-0.15246632681202474</v>
      </c>
      <c r="I424">
        <f t="shared" si="44"/>
        <v>-1.8295959217442967</v>
      </c>
      <c r="K424">
        <f t="shared" si="45"/>
        <v>-0.12425744054926732</v>
      </c>
      <c r="M424">
        <f t="shared" si="46"/>
        <v>-0.17739080530681767</v>
      </c>
      <c r="N424" s="13">
        <f t="shared" si="47"/>
        <v>6.2122962823739521E-4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3"/>
        <v>5.4728197349108898</v>
      </c>
      <c r="H425" s="10">
        <f t="shared" si="48"/>
        <v>-0.15043413647546641</v>
      </c>
      <c r="I425">
        <f t="shared" si="44"/>
        <v>-1.8052096377055968</v>
      </c>
      <c r="K425">
        <f t="shared" si="45"/>
        <v>-0.12306450524577837</v>
      </c>
      <c r="M425">
        <f t="shared" si="46"/>
        <v>-0.17535649449950141</v>
      </c>
      <c r="N425" s="13">
        <f t="shared" si="47"/>
        <v>6.2112392947818182E-4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3"/>
        <v>5.4812258639042835</v>
      </c>
      <c r="H426" s="10">
        <f t="shared" si="48"/>
        <v>-0.14842746000555399</v>
      </c>
      <c r="I426">
        <f t="shared" si="44"/>
        <v>-1.7811295200666479</v>
      </c>
      <c r="K426">
        <f t="shared" si="45"/>
        <v>-0.12188303410239403</v>
      </c>
      <c r="M426">
        <f t="shared" si="46"/>
        <v>-0.17334551165715834</v>
      </c>
      <c r="N426" s="13">
        <f t="shared" si="47"/>
        <v>6.2090929811202226E-4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3"/>
        <v>5.489631992897678</v>
      </c>
      <c r="H427" s="10">
        <f t="shared" si="48"/>
        <v>-0.14644600171224298</v>
      </c>
      <c r="I427">
        <f t="shared" si="44"/>
        <v>-1.7573520205469157</v>
      </c>
      <c r="K427">
        <f t="shared" si="45"/>
        <v>-0.12071291676981093</v>
      </c>
      <c r="M427">
        <f t="shared" si="46"/>
        <v>-0.17135758943575402</v>
      </c>
      <c r="N427" s="13">
        <f t="shared" si="47"/>
        <v>6.2058720290618602E-4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3"/>
        <v>5.4980381218910725</v>
      </c>
      <c r="H428" s="10">
        <f t="shared" si="48"/>
        <v>-0.14448946897459697</v>
      </c>
      <c r="I428">
        <f t="shared" si="44"/>
        <v>-1.7338736276951636</v>
      </c>
      <c r="K428">
        <f t="shared" si="45"/>
        <v>-0.11955404396338157</v>
      </c>
      <c r="M428">
        <f t="shared" si="46"/>
        <v>-0.16939246354734691</v>
      </c>
      <c r="N428" s="13">
        <f t="shared" si="47"/>
        <v>6.2015913869041311E-4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3"/>
        <v>5.5064442508844662</v>
      </c>
      <c r="H429" s="10">
        <f t="shared" si="48"/>
        <v>-0.14255757221339399</v>
      </c>
      <c r="I429">
        <f t="shared" si="44"/>
        <v>-1.7106908665607279</v>
      </c>
      <c r="K429">
        <f t="shared" si="45"/>
        <v>-0.11840630745282028</v>
      </c>
      <c r="M429">
        <f t="shared" si="46"/>
        <v>-0.16744987272545525</v>
      </c>
      <c r="N429" s="13">
        <f t="shared" si="47"/>
        <v>6.1962662478276531E-4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3"/>
        <v>5.5148503798778599</v>
      </c>
      <c r="H430" s="10">
        <f t="shared" si="48"/>
        <v>-0.14065002486394124</v>
      </c>
      <c r="I430">
        <f t="shared" si="44"/>
        <v>-1.6878002983672948</v>
      </c>
      <c r="K430">
        <f t="shared" si="45"/>
        <v>-0.11726960005201073</v>
      </c>
      <c r="M430">
        <f t="shared" si="46"/>
        <v>-0.16552955869080921</v>
      </c>
      <c r="N430" s="13">
        <f t="shared" si="47"/>
        <v>6.1899120344226764E-4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3"/>
        <v>5.5232565088712526</v>
      </c>
      <c r="H431" s="10">
        <f t="shared" si="48"/>
        <v>-0.13876654334909971</v>
      </c>
      <c r="I431">
        <f t="shared" si="44"/>
        <v>-1.6651985201891966</v>
      </c>
      <c r="K431">
        <f t="shared" si="45"/>
        <v>-0.11614381560890955</v>
      </c>
      <c r="M431">
        <f t="shared" si="46"/>
        <v>-0.1636312661174775</v>
      </c>
      <c r="N431" s="13">
        <f t="shared" si="47"/>
        <v>6.1825443834828458E-4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3"/>
        <v>5.5316626378646472</v>
      </c>
      <c r="H432" s="10">
        <f t="shared" si="48"/>
        <v>-0.13690684705251302</v>
      </c>
      <c r="I432">
        <f t="shared" si="44"/>
        <v>-1.6428821646301563</v>
      </c>
      <c r="K432">
        <f t="shared" si="45"/>
        <v>-0.11502884899554881</v>
      </c>
      <c r="M432">
        <f t="shared" si="46"/>
        <v>-0.16175474259936998</v>
      </c>
      <c r="N432" s="13">
        <f t="shared" si="47"/>
        <v>6.1741791310751385E-4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3"/>
        <v>5.5400687668580426</v>
      </c>
      <c r="H433" s="10">
        <f t="shared" si="48"/>
        <v>-0.13507065829204129</v>
      </c>
      <c r="I433">
        <f t="shared" si="44"/>
        <v>-1.6208478995044955</v>
      </c>
      <c r="K433">
        <f t="shared" si="45"/>
        <v>-0.11392459609813391</v>
      </c>
      <c r="M433">
        <f t="shared" si="46"/>
        <v>-0.15989973861710913</v>
      </c>
      <c r="N433" s="13">
        <f t="shared" si="47"/>
        <v>6.1648322978867076E-4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3"/>
        <v>5.5484748958514354</v>
      </c>
      <c r="H434" s="10">
        <f t="shared" si="48"/>
        <v>-0.13325770229339717</v>
      </c>
      <c r="I434">
        <f t="shared" si="44"/>
        <v>-1.5990924275207661</v>
      </c>
      <c r="K434">
        <f t="shared" si="45"/>
        <v>-0.11283095380723683</v>
      </c>
      <c r="M434">
        <f t="shared" si="46"/>
        <v>-0.15806600750526792</v>
      </c>
      <c r="N434" s="13">
        <f t="shared" si="47"/>
        <v>6.1545200748533326E-4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3"/>
        <v>5.556881024844829</v>
      </c>
      <c r="H435" s="10">
        <f t="shared" si="48"/>
        <v>-0.13146770716398129</v>
      </c>
      <c r="I435">
        <f t="shared" si="44"/>
        <v>-1.5776124859677756</v>
      </c>
      <c r="K435">
        <f t="shared" si="45"/>
        <v>-0.11174782000808413</v>
      </c>
      <c r="M435">
        <f t="shared" si="46"/>
        <v>-0.15625330541996893</v>
      </c>
      <c r="N435" s="13">
        <f t="shared" si="47"/>
        <v>6.1432588090721749E-4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3"/>
        <v>5.5652871538382236</v>
      </c>
      <c r="H436" s="10">
        <f t="shared" si="48"/>
        <v>-0.12970040386691722</v>
      </c>
      <c r="I436">
        <f t="shared" si="44"/>
        <v>-1.5564048464030067</v>
      </c>
      <c r="K436">
        <f t="shared" si="45"/>
        <v>-0.11067509357093851</v>
      </c>
      <c r="M436">
        <f t="shared" si="46"/>
        <v>-0.15446139130684486</v>
      </c>
      <c r="N436" s="13">
        <f t="shared" si="47"/>
        <v>6.1310649900025408E-4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3"/>
        <v>5.5736932828316181</v>
      </c>
      <c r="H437" s="10">
        <f t="shared" si="48"/>
        <v>-0.12795552619528211</v>
      </c>
      <c r="I437">
        <f t="shared" si="44"/>
        <v>-1.5354663143433853</v>
      </c>
      <c r="K437">
        <f t="shared" si="45"/>
        <v>-0.1096126743415738</v>
      </c>
      <c r="M437">
        <f t="shared" si="46"/>
        <v>-0.15269002686935237</v>
      </c>
      <c r="N437" s="13">
        <f t="shared" si="47"/>
        <v>6.1179552359558241E-4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3"/>
        <v>5.5820994118250118</v>
      </c>
      <c r="H438" s="10">
        <f t="shared" si="48"/>
        <v>-0.12623281074653298</v>
      </c>
      <c r="I438">
        <f t="shared" si="44"/>
        <v>-1.5147937289583957</v>
      </c>
      <c r="K438">
        <f t="shared" si="45"/>
        <v>-0.10856046313184084</v>
      </c>
      <c r="M438">
        <f t="shared" si="46"/>
        <v>-0.1509389765374386</v>
      </c>
      <c r="N438" s="13">
        <f t="shared" si="47"/>
        <v>6.1039462808771519E-4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3"/>
        <v>5.5905055408184054</v>
      </c>
      <c r="H439" s="10">
        <f t="shared" si="48"/>
        <v>-0.12453199689712564</v>
      </c>
      <c r="I439">
        <f t="shared" si="44"/>
        <v>-1.4943839627655078</v>
      </c>
      <c r="K439">
        <f t="shared" si="45"/>
        <v>-0.10751836171032461</v>
      </c>
      <c r="M439">
        <f t="shared" si="46"/>
        <v>-0.14920800743655341</v>
      </c>
      <c r="N439" s="13">
        <f t="shared" si="47"/>
        <v>6.0890549614195009E-4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3"/>
        <v>5.5989116698117991</v>
      </c>
      <c r="H440" s="10">
        <f t="shared" si="48"/>
        <v>-0.12285282677732588</v>
      </c>
      <c r="I440">
        <f t="shared" si="44"/>
        <v>-1.4742339213279105</v>
      </c>
      <c r="K440">
        <f t="shared" si="45"/>
        <v>-0.10648627279309256</v>
      </c>
      <c r="M440">
        <f t="shared" si="46"/>
        <v>-0.1474968893570095</v>
      </c>
      <c r="N440" s="13">
        <f t="shared" si="47"/>
        <v>6.0732982043136226E-4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3"/>
        <v>5.6073177988051945</v>
      </c>
      <c r="H441" s="10">
        <f t="shared" si="48"/>
        <v>-0.12119504524620939</v>
      </c>
      <c r="I441">
        <f t="shared" si="44"/>
        <v>-1.4543405429545126</v>
      </c>
      <c r="K441">
        <f t="shared" si="45"/>
        <v>-0.10546410003453047</v>
      </c>
      <c r="M441">
        <f t="shared" si="46"/>
        <v>-0.14580539472367951</v>
      </c>
      <c r="N441" s="13">
        <f t="shared" si="47"/>
        <v>6.0566930140321389E-4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3"/>
        <v>5.6157239277985882</v>
      </c>
      <c r="H442" s="10">
        <f t="shared" si="48"/>
        <v>-0.11955839986685159</v>
      </c>
      <c r="I442">
        <f t="shared" si="44"/>
        <v>-1.4347007984022191</v>
      </c>
      <c r="K442">
        <f t="shared" si="45"/>
        <v>-0.10445174801826962</v>
      </c>
      <c r="M442">
        <f t="shared" si="46"/>
        <v>-0.14413329856603521</v>
      </c>
      <c r="N442" s="13">
        <f t="shared" si="47"/>
        <v>6.0392564607513702E-4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3"/>
        <v>5.6241300567919819</v>
      </c>
      <c r="H443" s="10">
        <f t="shared" si="48"/>
        <v>-0.11794264088170257</v>
      </c>
      <c r="I443">
        <f t="shared" si="44"/>
        <v>-1.4153116905804308</v>
      </c>
      <c r="K443">
        <f t="shared" si="45"/>
        <v>-0.10344912224819815</v>
      </c>
      <c r="M443">
        <f t="shared" si="46"/>
        <v>-0.14248037848851494</v>
      </c>
      <c r="N443" s="13">
        <f t="shared" si="47"/>
        <v>6.0210056686077398E-4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3"/>
        <v>5.6325361857853755</v>
      </c>
      <c r="H444" s="10">
        <f t="shared" si="48"/>
        <v>-0.11634752118814885</v>
      </c>
      <c r="I444">
        <f t="shared" si="44"/>
        <v>-1.3961702542577863</v>
      </c>
      <c r="K444">
        <f t="shared" si="45"/>
        <v>-0.10245612913956187</v>
      </c>
      <c r="M444">
        <f t="shared" si="46"/>
        <v>-0.14084641464122513</v>
      </c>
      <c r="N444" s="13">
        <f t="shared" si="47"/>
        <v>6.0019578042518377E-4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3"/>
        <v>5.6409423147787701</v>
      </c>
      <c r="H445" s="10">
        <f t="shared" si="48"/>
        <v>-0.11477279631425723</v>
      </c>
      <c r="I445">
        <f t="shared" si="44"/>
        <v>-1.3772735557710867</v>
      </c>
      <c r="K445">
        <f t="shared" si="45"/>
        <v>-0.10147267601015027</v>
      </c>
      <c r="M445">
        <f t="shared" si="46"/>
        <v>-0.13923118969096795</v>
      </c>
      <c r="N445" s="13">
        <f t="shared" si="47"/>
        <v>5.9821300656992711E-4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3"/>
        <v>5.6493484437721646</v>
      </c>
      <c r="H446" s="10">
        <f t="shared" si="48"/>
        <v>-0.11321822439470275</v>
      </c>
      <c r="I446">
        <f t="shared" si="44"/>
        <v>-1.358618692736433</v>
      </c>
      <c r="K446">
        <f t="shared" si="45"/>
        <v>-0.10049867107156754</v>
      </c>
      <c r="M446">
        <f t="shared" si="46"/>
        <v>-0.13763448879259213</v>
      </c>
      <c r="N446" s="13">
        <f t="shared" si="47"/>
        <v>5.9615396714764049E-4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3"/>
        <v>5.6577545727655583</v>
      </c>
      <c r="H447" s="10">
        <f t="shared" si="48"/>
        <v>-0.11168356614687568</v>
      </c>
      <c r="I447">
        <f t="shared" si="44"/>
        <v>-1.3402027937625081</v>
      </c>
      <c r="K447">
        <f t="shared" si="45"/>
        <v>-9.9534023420588827E-2</v>
      </c>
      <c r="M447">
        <f t="shared" si="46"/>
        <v>-0.13605609956066453</v>
      </c>
      <c r="N447" s="13">
        <f t="shared" si="47"/>
        <v>5.940203850062541E-4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3"/>
        <v>5.666160701758951</v>
      </c>
      <c r="H448" s="10">
        <f t="shared" si="48"/>
        <v>-0.11016858484716958</v>
      </c>
      <c r="I448">
        <f t="shared" si="44"/>
        <v>-1.3220230181660351</v>
      </c>
      <c r="K448">
        <f t="shared" si="45"/>
        <v>-9.8578643030598559E-2</v>
      </c>
      <c r="M448">
        <f t="shared" si="46"/>
        <v>-0.13449581204145655</v>
      </c>
      <c r="N448" s="13">
        <f t="shared" si="47"/>
        <v>5.9181398296245542E-4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3"/>
        <v>5.6745668307523456</v>
      </c>
      <c r="H449" s="10">
        <f t="shared" si="48"/>
        <v>-0.10867304630744606</v>
      </c>
      <c r="I449">
        <f t="shared" si="44"/>
        <v>-1.3040765556893528</v>
      </c>
      <c r="K449">
        <f t="shared" si="45"/>
        <v>-9.7632440743112905E-2</v>
      </c>
      <c r="M449">
        <f t="shared" si="46"/>
        <v>-0.13295341868524602</v>
      </c>
      <c r="N449" s="13">
        <f t="shared" si="47"/>
        <v>5.895364828046309E-4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3"/>
        <v>5.6829729597457401</v>
      </c>
      <c r="H450" s="10">
        <f t="shared" si="48"/>
        <v>-0.1071967188516776</v>
      </c>
      <c r="I450">
        <f t="shared" si="44"/>
        <v>-1.2863606262201313</v>
      </c>
      <c r="K450">
        <f t="shared" si="45"/>
        <v>-9.6695328259384344E-2</v>
      </c>
      <c r="M450">
        <f t="shared" si="46"/>
        <v>-0.13142871431892933</v>
      </c>
      <c r="N450" s="13">
        <f t="shared" si="47"/>
        <v>5.8718960432490837E-4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3"/>
        <v>5.6913790887391338</v>
      </c>
      <c r="H451" s="10">
        <f t="shared" si="48"/>
        <v>-0.10573937329276435</v>
      </c>
      <c r="I451">
        <f t="shared" si="44"/>
        <v>-1.2688724795131723</v>
      </c>
      <c r="K451">
        <f t="shared" si="45"/>
        <v>-9.5767218132086662E-2</v>
      </c>
      <c r="M451">
        <f t="shared" si="46"/>
        <v>-0.12992149611893863</v>
      </c>
      <c r="N451" s="13">
        <f t="shared" si="47"/>
        <v>5.847750643801793E-4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3"/>
        <v>5.6997852177325274</v>
      </c>
      <c r="H452" s="10">
        <f t="shared" si="48"/>
        <v>-0.10430078290952664</v>
      </c>
      <c r="I452">
        <f t="shared" si="44"/>
        <v>-1.2516093949143197</v>
      </c>
      <c r="K452">
        <f t="shared" si="45"/>
        <v>-9.4848023757080471E-2</v>
      </c>
      <c r="M452">
        <f t="shared" si="46"/>
        <v>-0.12843156358446303</v>
      </c>
      <c r="N452" s="13">
        <f t="shared" si="47"/>
        <v>5.8229457598188352E-4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3"/>
        <v>5.708191346725922</v>
      </c>
      <c r="H453" s="10">
        <f t="shared" si="48"/>
        <v>-0.10288072342386879</v>
      </c>
      <c r="I453">
        <f t="shared" si="44"/>
        <v>-1.2345686810864256</v>
      </c>
      <c r="K453">
        <f t="shared" si="45"/>
        <v>-9.3937659365259399E-2</v>
      </c>
      <c r="M453">
        <f t="shared" si="46"/>
        <v>-0.1269587185109721</v>
      </c>
      <c r="N453" s="13">
        <f t="shared" si="47"/>
        <v>5.7974984741457076E-4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3"/>
        <v>5.7165974757193156</v>
      </c>
      <c r="H454" s="10">
        <f t="shared" si="48"/>
        <v>-0.10147897297811587</v>
      </c>
      <c r="I454">
        <f t="shared" si="44"/>
        <v>-1.2177476757373904</v>
      </c>
      <c r="K454">
        <f t="shared" si="45"/>
        <v>-9.3036040014474158E-2</v>
      </c>
      <c r="M454">
        <f t="shared" si="46"/>
        <v>-0.12550276496403368</v>
      </c>
      <c r="N454" s="13">
        <f t="shared" si="47"/>
        <v>5.7714258138264873E-4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3"/>
        <v>5.7250036047127102</v>
      </c>
      <c r="H455" s="10">
        <f t="shared" si="48"/>
        <v>-0.10009531211251986</v>
      </c>
      <c r="I455">
        <f t="shared" si="44"/>
        <v>-1.2011437453502383</v>
      </c>
      <c r="K455">
        <f t="shared" si="45"/>
        <v>-9.2143081581535405E-2</v>
      </c>
      <c r="M455">
        <f t="shared" si="46"/>
        <v>-0.12406350925342814</v>
      </c>
      <c r="N455" s="13">
        <f t="shared" si="47"/>
        <v>5.744744741854439E-4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3"/>
        <v>5.7334097337061039</v>
      </c>
      <c r="H456" s="10">
        <f t="shared" si="48"/>
        <v>-9.8729523742935782E-2</v>
      </c>
      <c r="I456">
        <f t="shared" si="44"/>
        <v>-1.1847542849152295</v>
      </c>
      <c r="K456">
        <f t="shared" si="45"/>
        <v>-9.1258700754294014E-2</v>
      </c>
      <c r="M456">
        <f t="shared" si="46"/>
        <v>-0.1226407599075518</v>
      </c>
      <c r="N456" s="13">
        <f t="shared" si="47"/>
        <v>5.7174721492004091E-4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3"/>
        <v>5.7418158626994975</v>
      </c>
      <c r="H457" s="10">
        <f t="shared" si="48"/>
        <v>-9.7381393138665284E-2</v>
      </c>
      <c r="I457">
        <f t="shared" si="44"/>
        <v>-1.1685767176639834</v>
      </c>
      <c r="K457">
        <f t="shared" si="45"/>
        <v>-9.038281502379783E-2</v>
      </c>
      <c r="M457">
        <f t="shared" si="46"/>
        <v>-0.12123432764810926</v>
      </c>
      <c r="N457" s="13">
        <f t="shared" si="47"/>
        <v>5.6896248471182353E-4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3"/>
        <v>5.7502219916928921</v>
      </c>
      <c r="H458" s="10">
        <f t="shared" si="48"/>
        <v>-9.6050707900467283E-2</v>
      </c>
      <c r="I458">
        <f t="shared" si="44"/>
        <v>-1.1526084948056075</v>
      </c>
      <c r="K458">
        <f t="shared" si="45"/>
        <v>-8.9515342676524265E-2</v>
      </c>
      <c r="M458">
        <f t="shared" si="46"/>
        <v>-0.11984402536508894</v>
      </c>
      <c r="N458" s="13">
        <f t="shared" si="47"/>
        <v>5.6612195597226982E-4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3"/>
        <v>5.7586281206862866</v>
      </c>
      <c r="H459" s="10">
        <f t="shared" si="48"/>
        <v>-9.4737257938734831E-2</v>
      </c>
      <c r="I459">
        <f t="shared" si="44"/>
        <v>-1.136847095264818</v>
      </c>
      <c r="K459">
        <f t="shared" si="45"/>
        <v>-8.8656202786688995E-2</v>
      </c>
      <c r="M459">
        <f t="shared" si="46"/>
        <v>-0.11846966809202267</v>
      </c>
      <c r="N459" s="13">
        <f t="shared" si="47"/>
        <v>5.6322729168387954E-4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3"/>
        <v>5.7670342496796803</v>
      </c>
      <c r="H460" s="10">
        <f t="shared" si="48"/>
        <v>-9.344083545183561E-2</v>
      </c>
      <c r="I460">
        <f t="shared" si="44"/>
        <v>-1.1212900254220273</v>
      </c>
      <c r="K460">
        <f t="shared" si="45"/>
        <v>-8.780531520862829E-2</v>
      </c>
      <c r="M460">
        <f t="shared" si="46"/>
        <v>-0.11711107298152112</v>
      </c>
      <c r="N460" s="13">
        <f t="shared" si="47"/>
        <v>5.6028014471173264E-4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3"/>
        <v>5.7754403786730739</v>
      </c>
      <c r="H461" s="10">
        <f t="shared" si="48"/>
        <v>-9.2161234904617195E-2</v>
      </c>
      <c r="I461">
        <f t="shared" si="44"/>
        <v>-1.1059348188554063</v>
      </c>
      <c r="K461">
        <f t="shared" si="45"/>
        <v>-8.6962600569255158E-2</v>
      </c>
      <c r="M461">
        <f t="shared" si="46"/>
        <v>-0.11576805928108644</v>
      </c>
      <c r="N461" s="13">
        <f t="shared" si="47"/>
        <v>5.5728215714146248E-4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3"/>
        <v>5.7838465076664685</v>
      </c>
      <c r="H462" s="10">
        <f t="shared" si="48"/>
        <v>-9.0898253007073576E-2</v>
      </c>
      <c r="I462">
        <f t="shared" si="44"/>
        <v>-1.090779036084883</v>
      </c>
      <c r="K462">
        <f t="shared" si="45"/>
        <v>-8.6127980260589154E-2</v>
      </c>
      <c r="M462">
        <f t="shared" si="46"/>
        <v>-0.11444044830919683</v>
      </c>
      <c r="N462" s="13">
        <f t="shared" si="47"/>
        <v>5.5423495964331449E-4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3"/>
        <v>5.792252636659863</v>
      </c>
      <c r="H463" s="10">
        <f t="shared" si="48"/>
        <v>-8.9651688693174178E-2</v>
      </c>
      <c r="I463">
        <f t="shared" si="44"/>
        <v>-1.0758202643180901</v>
      </c>
      <c r="K463">
        <f t="shared" si="45"/>
        <v>-8.530137643235873E-2</v>
      </c>
      <c r="M463">
        <f t="shared" si="46"/>
        <v>-0.11312806343166223</v>
      </c>
      <c r="N463" s="13">
        <f t="shared" si="47"/>
        <v>5.5114017086192019E-4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3"/>
        <v>5.8006587656532558</v>
      </c>
      <c r="H464" s="10">
        <f t="shared" si="48"/>
        <v>-8.842134309985232E-2</v>
      </c>
      <c r="I464">
        <f t="shared" si="44"/>
        <v>-1.0610561171982278</v>
      </c>
      <c r="K464">
        <f t="shared" si="45"/>
        <v>-8.4482711984674247E-2</v>
      </c>
      <c r="M464">
        <f t="shared" si="46"/>
        <v>-0.11183073003824424</v>
      </c>
      <c r="N464" s="13">
        <f t="shared" si="47"/>
        <v>5.4799939683135442E-4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3"/>
        <v>5.8090648946466494</v>
      </c>
      <c r="H465" s="10">
        <f t="shared" si="48"/>
        <v>-8.7207019546153938E-2</v>
      </c>
      <c r="I465">
        <f t="shared" si="44"/>
        <v>-1.0464842345538472</v>
      </c>
      <c r="K465">
        <f t="shared" si="45"/>
        <v>-8.367191056077293E-2</v>
      </c>
      <c r="M465">
        <f t="shared" si="46"/>
        <v>-0.11054827551954183</v>
      </c>
      <c r="N465" s="13">
        <f t="shared" si="47"/>
        <v>5.4481423041521579E-4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3"/>
        <v>5.817471023640044</v>
      </c>
      <c r="H466" s="10">
        <f t="shared" si="48"/>
        <v>-8.6008523512543705E-2</v>
      </c>
      <c r="I466">
        <f t="shared" si="44"/>
        <v>-1.0321022821505244</v>
      </c>
      <c r="K466">
        <f t="shared" si="45"/>
        <v>-8.2868896539833703E-2</v>
      </c>
      <c r="M466">
        <f t="shared" si="46"/>
        <v>-0.1092805292441368</v>
      </c>
      <c r="N466" s="13">
        <f t="shared" si="47"/>
        <v>5.4158625077130166E-4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3"/>
        <v>5.8258771526334376</v>
      </c>
      <c r="H467" s="10">
        <f t="shared" si="48"/>
        <v>-8.4825662620369432E-2</v>
      </c>
      <c r="I467">
        <f t="shared" si="44"/>
        <v>-1.0179079514444331</v>
      </c>
      <c r="K467">
        <f t="shared" si="45"/>
        <v>-8.2073595029862528E-2</v>
      </c>
      <c r="M467">
        <f t="shared" si="46"/>
        <v>-0.10802732253599977</v>
      </c>
      <c r="N467" s="13">
        <f t="shared" si="47"/>
        <v>5.383170228405674E-4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3"/>
        <v>5.8342832816268322</v>
      </c>
      <c r="H468" s="10">
        <f t="shared" si="48"/>
        <v>-8.3658246611481996E-2</v>
      </c>
      <c r="I468">
        <f t="shared" ref="I468:I469" si="50">H468*$E$6</f>
        <v>-1.0038989593377838</v>
      </c>
      <c r="K468">
        <f t="shared" ref="K468:K469" si="51">($L$9/2)*$L$4*EXP(-$L$6*(G468/$L$10-1))+($L$9/2)*$L$4*EXP(-$L$6*(($H$4/$E$4)*G468/$L$10-1))+($L$9/2)*$L$4*EXP(-$L$6*(SQRT(4/3+$H$11^2/4)*G468/$L$10-1))-SQRT(($L$9/2)*$L$5^2*EXP(-2*$L$7*(G468/$L$10-1))+($L$9/2)*$L$5^2*EXP(-2*$L$7*(($H$4/$E$4)*G468/$L$10-1))+($L$9/2)*$L$5^2*EXP(-2*$L$7*(SQRT(4/3+$H$11^2/4)*G468/$L$10-1)))</f>
        <v>-8.1285931860644964E-2</v>
      </c>
      <c r="M468">
        <f t="shared" ref="M468:M469" si="52">($L$9/2)*$O$6*EXP(-$O$4*(G468/$L$10-1))+($L$9/2)*$O$6*EXP(-$O$4*(($H$4/$E$4)*G468/$L$10-1))+($L$9/2)*$O$6*EXP(-$O$4*(SQRT(4/3+$H$11^2/4)*($H$4/$E$4)*G468/$L$10-1))-SQRT(($L$9/2)*$O$7^2*EXP(-2*$O$5*(G468/$L$10-1))+($L$9/2)*$O$7^2*EXP(-2*$O$5*(($H$4/$E$4)*G468/$L$10-1))+($L$9/2)*$O$7^2*EXP(-2*$O$5*(SQRT(4/3+$H$11^2/4)*($H$4/$E$4)*G468/$L$10-1)))</f>
        <v>-0.10678848865214771</v>
      </c>
      <c r="N468" s="13">
        <f t="shared" ref="N468:N469" si="53">(M468-H468)^2*O468</f>
        <v>5.3500809685977976E-4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3"/>
        <v>5.8426894106202258</v>
      </c>
      <c r="H469" s="10">
        <f t="shared" si="48"/>
        <v>-8.2506087328011499E-2</v>
      </c>
      <c r="I469">
        <f t="shared" si="50"/>
        <v>-0.99007304793613793</v>
      </c>
      <c r="K469">
        <f t="shared" si="51"/>
        <v>-8.0505833576769284E-2</v>
      </c>
      <c r="M469">
        <f t="shared" si="52"/>
        <v>-0.10556386276055758</v>
      </c>
      <c r="N469" s="13">
        <f t="shared" si="53"/>
        <v>5.3166100789772577E-4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7"/>
  <sheetViews>
    <sheetView workbookViewId="0">
      <pane xSplit="3" ySplit="3" topLeftCell="N55" activePane="bottomRight" state="frozen"/>
      <selection pane="topRight" activeCell="D1" sqref="D1"/>
      <selection pane="bottomLeft" activeCell="A4" sqref="A4"/>
      <selection pane="bottomRight" activeCell="Z60" sqref="Z60"/>
    </sheetView>
  </sheetViews>
  <sheetFormatPr defaultRowHeight="18.75" x14ac:dyDescent="0.4"/>
  <cols>
    <col min="1" max="3" width="9" style="1"/>
    <col min="4" max="4" width="9" style="2"/>
    <col min="5" max="5" width="9" style="34"/>
    <col min="6" max="6" width="9" style="12"/>
    <col min="7" max="7" width="2.75" customWidth="1"/>
    <col min="8" max="8" width="9" style="2"/>
    <col min="9" max="9" width="9" style="34"/>
    <col min="10" max="10" width="9" style="12"/>
    <col min="11" max="11" width="2.75" customWidth="1"/>
    <col min="12" max="12" width="9" style="2"/>
    <col min="13" max="13" width="9" style="34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6"/>
    <col min="34" max="34" width="9" style="27"/>
  </cols>
  <sheetData>
    <row r="1" spans="1:34" x14ac:dyDescent="0.4">
      <c r="D1" s="1" t="s">
        <v>185</v>
      </c>
      <c r="E1" s="1" t="s">
        <v>171</v>
      </c>
      <c r="F1" s="1"/>
      <c r="H1" s="1"/>
      <c r="I1" s="1"/>
      <c r="J1" s="1"/>
      <c r="L1" s="1"/>
      <c r="M1" s="1"/>
      <c r="N1" s="1"/>
      <c r="Q1" s="26" t="s">
        <v>172</v>
      </c>
      <c r="X1" s="26" t="s">
        <v>172</v>
      </c>
      <c r="AC1" s="24"/>
      <c r="AF1" s="26" t="s">
        <v>172</v>
      </c>
      <c r="AH1" s="25"/>
    </row>
    <row r="2" spans="1:34" x14ac:dyDescent="0.4">
      <c r="D2" s="2" t="s">
        <v>170</v>
      </c>
      <c r="E2" s="34" t="s">
        <v>81</v>
      </c>
      <c r="F2" s="12" t="s">
        <v>92</v>
      </c>
      <c r="H2" s="2" t="s">
        <v>170</v>
      </c>
      <c r="I2" s="34" t="s">
        <v>81</v>
      </c>
      <c r="J2" s="12" t="s">
        <v>92</v>
      </c>
      <c r="L2" s="2" t="s">
        <v>170</v>
      </c>
      <c r="M2" s="34" t="s">
        <v>81</v>
      </c>
      <c r="N2" s="12" t="s">
        <v>92</v>
      </c>
      <c r="Q2" s="39" t="s">
        <v>182</v>
      </c>
      <c r="R2" s="38"/>
      <c r="S2" s="38"/>
      <c r="T2" s="40"/>
      <c r="U2" s="38"/>
      <c r="V2" s="38"/>
      <c r="X2" s="39" t="s">
        <v>183</v>
      </c>
      <c r="AB2" s="44"/>
      <c r="AC2" s="38"/>
      <c r="AD2" s="40"/>
      <c r="AF2" s="39" t="s">
        <v>184</v>
      </c>
      <c r="AG2" s="47"/>
      <c r="AH2" s="40"/>
    </row>
    <row r="3" spans="1:34" x14ac:dyDescent="0.4">
      <c r="A3" s="1" t="s">
        <v>120</v>
      </c>
      <c r="B3" s="1" t="s">
        <v>121</v>
      </c>
      <c r="C3" s="1" t="s">
        <v>122</v>
      </c>
      <c r="D3" s="2" t="s">
        <v>165</v>
      </c>
      <c r="E3" s="34" t="s">
        <v>165</v>
      </c>
      <c r="F3" s="12" t="s">
        <v>165</v>
      </c>
      <c r="H3" s="2" t="s">
        <v>169</v>
      </c>
      <c r="I3" s="34" t="s">
        <v>169</v>
      </c>
      <c r="J3" s="12" t="s">
        <v>169</v>
      </c>
      <c r="L3" s="2" t="s">
        <v>247</v>
      </c>
      <c r="M3" s="34" t="s">
        <v>248</v>
      </c>
      <c r="N3" s="12" t="s">
        <v>248</v>
      </c>
      <c r="P3" s="11" t="s">
        <v>173</v>
      </c>
      <c r="Q3" s="26" t="s">
        <v>178</v>
      </c>
      <c r="R3" t="s">
        <v>179</v>
      </c>
      <c r="S3" t="s">
        <v>174</v>
      </c>
      <c r="T3" s="27" t="s">
        <v>188</v>
      </c>
      <c r="V3" t="s">
        <v>242</v>
      </c>
      <c r="X3" s="26" t="s">
        <v>178</v>
      </c>
      <c r="Y3" t="s">
        <v>179</v>
      </c>
      <c r="Z3" t="s">
        <v>174</v>
      </c>
      <c r="AA3" t="s">
        <v>188</v>
      </c>
      <c r="AB3" s="44" t="s">
        <v>186</v>
      </c>
      <c r="AC3" t="s">
        <v>248</v>
      </c>
      <c r="AD3" s="27" t="s">
        <v>190</v>
      </c>
      <c r="AF3" s="26" t="s">
        <v>188</v>
      </c>
      <c r="AG3" s="46" t="s">
        <v>187</v>
      </c>
      <c r="AH3" s="27" t="s">
        <v>248</v>
      </c>
    </row>
    <row r="4" spans="1:34" x14ac:dyDescent="0.4">
      <c r="A4" s="1" t="s">
        <v>193</v>
      </c>
      <c r="P4" s="11" t="s">
        <v>192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5">
        <v>1.6</v>
      </c>
      <c r="AC4" s="42" t="s">
        <v>245</v>
      </c>
      <c r="AD4" s="43">
        <f xml:space="preserve"> ((SQRT(AB4))^3/(AB4-1)+(SQRT(1/AB4)^3/(1/AB4-1))-2)/6</f>
        <v>9.2467465182410891E-3</v>
      </c>
    </row>
    <row r="5" spans="1:34" x14ac:dyDescent="0.4">
      <c r="A5" s="1" t="s">
        <v>92</v>
      </c>
      <c r="B5" s="5">
        <v>0.55300000000000005</v>
      </c>
      <c r="C5" s="20">
        <v>1.7190000000000001</v>
      </c>
      <c r="D5" s="35">
        <v>3.38</v>
      </c>
      <c r="E5" s="34">
        <v>3.5</v>
      </c>
      <c r="F5" s="12">
        <v>3.6259999999999999</v>
      </c>
      <c r="H5" s="35">
        <f>((L5+SQRT(L5^2-4))/2)^2</f>
        <v>2.9351864274737975</v>
      </c>
      <c r="I5" s="36">
        <f>((M5+SQRT(M5^2-4))/2)^2</f>
        <v>3.5387266128048309</v>
      </c>
      <c r="J5" s="37">
        <f>((N5+SQRT(N5^2-4))/2)^2</f>
        <v>4.1838769057764118</v>
      </c>
      <c r="L5" s="35">
        <f>3*B5*(D5-1)/C5</f>
        <v>2.2969284467713789</v>
      </c>
      <c r="M5" s="36">
        <f>3*B5*(E5-1)/C5</f>
        <v>2.4127399650959864</v>
      </c>
      <c r="N5" s="37">
        <f>3*B5*(F5-1)/C5</f>
        <v>2.534342059336824</v>
      </c>
      <c r="P5" s="11" t="s">
        <v>177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2">
        <v>4.4379999999999997</v>
      </c>
      <c r="AB5" s="45">
        <v>6.3</v>
      </c>
      <c r="AC5" s="42" t="s">
        <v>245</v>
      </c>
      <c r="AD5" s="43">
        <f t="shared" ref="AD5" si="0" xml:space="preserve"> ((SQRT(AB5))^3/(AB5-1)+(SQRT(1/AB5)^3/(1/AB5-1))-2)/6</f>
        <v>0.15139826934117076</v>
      </c>
      <c r="AF5" s="41">
        <v>5.1890000000000001</v>
      </c>
      <c r="AG5" s="48">
        <f>((AH5+SQRT(AH5^2-4))/2)^2</f>
        <v>14.274070316815363</v>
      </c>
      <c r="AH5" s="43">
        <f>3*B5*(AF5-1)/C5</f>
        <v>4.0427870855148349</v>
      </c>
    </row>
    <row r="6" spans="1:34" x14ac:dyDescent="0.4">
      <c r="A6" s="1" t="s">
        <v>123</v>
      </c>
      <c r="B6" s="5">
        <v>0.312</v>
      </c>
      <c r="C6" s="20">
        <v>1.25</v>
      </c>
      <c r="D6" s="35">
        <v>4.07</v>
      </c>
      <c r="F6" s="12">
        <v>3.51</v>
      </c>
      <c r="H6" s="35">
        <f t="shared" ref="H6:H36" si="1">((L6+SQRT(L6^2-4))/2)^2</f>
        <v>2.9449959624745903</v>
      </c>
      <c r="J6" s="37" t="e">
        <f>((N6+SQRT(N6^2-4))/2)^2</f>
        <v>#NUM!</v>
      </c>
      <c r="L6" s="35">
        <f t="shared" ref="L6:L36" si="2">3*B6*(D6-1)/C6</f>
        <v>2.298816</v>
      </c>
      <c r="N6" s="37">
        <f>3*B6*(F6-1)/C6</f>
        <v>1.8794879999999996</v>
      </c>
      <c r="P6" s="11" t="s">
        <v>175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2">
        <v>4.3979999999999997</v>
      </c>
      <c r="AB6" s="45">
        <f>((AC6+SQRT(AC6^2-4))/2)^2</f>
        <v>4.2381323601885752</v>
      </c>
      <c r="AC6" s="42">
        <f>3*B6*(AA6-1)/C6</f>
        <v>2.5444223999999993</v>
      </c>
      <c r="AD6" s="43">
        <f t="shared" ref="AD6" si="3" xml:space="preserve"> ((SQRT(AB6))^3/(AB6-1)+(SQRT(1/AB6)^3/(1/AB6-1))-2)/6</f>
        <v>9.0737066666666547E-2</v>
      </c>
      <c r="AF6" s="41">
        <v>5.1539999999999999</v>
      </c>
      <c r="AG6" s="48">
        <f>((AH6+SQRT(AH6^2-4))/2)^2</f>
        <v>7.5427267601662695</v>
      </c>
      <c r="AH6" s="43">
        <f>3*B6*(AF6-1)/C6</f>
        <v>3.1105151999999996</v>
      </c>
    </row>
    <row r="7" spans="1:34" x14ac:dyDescent="0.4">
      <c r="A7" s="1" t="s">
        <v>194</v>
      </c>
      <c r="B7" s="5">
        <f>(-X7/(12*PI()*Z7*C7))^(1/2)</f>
        <v>0.34363022869332949</v>
      </c>
      <c r="C7" s="20">
        <f>0.529177*1.907</f>
        <v>1.0091405390000001</v>
      </c>
      <c r="D7" s="35"/>
      <c r="H7" s="35"/>
      <c r="J7" s="37"/>
      <c r="L7" s="35"/>
      <c r="N7" s="37"/>
      <c r="P7" s="49" t="s">
        <v>197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2">
        <v>4.5659999999999998</v>
      </c>
      <c r="AB7" s="45"/>
      <c r="AC7" s="42"/>
      <c r="AD7" s="43"/>
      <c r="AF7" s="41"/>
      <c r="AG7" s="48"/>
      <c r="AH7" s="43"/>
    </row>
    <row r="8" spans="1:34" x14ac:dyDescent="0.4">
      <c r="A8" s="1" t="s">
        <v>234</v>
      </c>
      <c r="B8" s="5">
        <f>(-X8/(12*PI()*Z8*C8))^(1/2)</f>
        <v>0.39461915790143792</v>
      </c>
      <c r="C8" s="20">
        <v>1.1060000000000001</v>
      </c>
      <c r="D8" s="35"/>
      <c r="H8" s="35"/>
      <c r="J8" s="37"/>
      <c r="L8" s="35"/>
      <c r="N8" s="37"/>
      <c r="P8" s="49" t="s">
        <v>235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2">
        <v>4.6390000000000002</v>
      </c>
      <c r="AB8" s="45">
        <v>1.4</v>
      </c>
      <c r="AC8" s="42" t="s">
        <v>245</v>
      </c>
      <c r="AD8" s="43">
        <f t="shared" ref="AD8" si="4" xml:space="preserve"> ((SQRT(AB8))^3/(AB8-1)+(SQRT(1/AB8)^3/(1/AB8-1))-2)/6</f>
        <v>4.7283685580733854E-3</v>
      </c>
      <c r="AF8" s="41"/>
      <c r="AG8" s="48"/>
      <c r="AH8" s="43"/>
    </row>
    <row r="9" spans="1:34" x14ac:dyDescent="0.4">
      <c r="A9" s="1" t="s">
        <v>199</v>
      </c>
      <c r="B9" s="5">
        <f>(-X9/(12*PI()*Z9*C9))^(1/2)</f>
        <v>0.88066495956449387</v>
      </c>
      <c r="C9" s="20">
        <v>0.7</v>
      </c>
      <c r="D9" s="35"/>
      <c r="H9" s="35"/>
      <c r="J9" s="37"/>
      <c r="L9" s="35"/>
      <c r="N9" s="37"/>
      <c r="P9" s="11" t="s">
        <v>198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2">
        <v>4.9560000000000004</v>
      </c>
      <c r="AB9" s="45"/>
      <c r="AC9" s="42"/>
      <c r="AD9" s="43"/>
      <c r="AF9" s="41"/>
      <c r="AG9" s="48"/>
      <c r="AH9" s="43"/>
    </row>
    <row r="10" spans="1:34" x14ac:dyDescent="0.4">
      <c r="A10" s="1" t="s">
        <v>226</v>
      </c>
      <c r="B10" s="5">
        <f>(-X10/(12*PI()*Z10*C10))^(1/2)</f>
        <v>0.41826040615868482</v>
      </c>
      <c r="C10" s="20">
        <v>1.4</v>
      </c>
      <c r="D10" s="35"/>
      <c r="H10" s="35"/>
      <c r="J10" s="37"/>
      <c r="L10" s="35"/>
      <c r="N10" s="37"/>
      <c r="P10" s="11" t="s">
        <v>227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2">
        <v>5.4109999999999996</v>
      </c>
      <c r="AB10" s="45"/>
      <c r="AC10" s="42"/>
      <c r="AD10" s="43"/>
      <c r="AF10" s="41"/>
      <c r="AG10" s="48"/>
      <c r="AH10" s="43"/>
    </row>
    <row r="11" spans="1:34" x14ac:dyDescent="0.4">
      <c r="A11" s="1" t="s">
        <v>228</v>
      </c>
      <c r="B11" s="5"/>
      <c r="C11" s="20"/>
      <c r="D11" s="35"/>
      <c r="H11" s="35"/>
      <c r="J11" s="37"/>
      <c r="L11" s="35"/>
      <c r="N11" s="37"/>
      <c r="P11" s="11" t="s">
        <v>229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2">
        <v>6.6970000000000001</v>
      </c>
      <c r="AB11" s="45"/>
      <c r="AC11" s="42"/>
      <c r="AD11" s="43"/>
      <c r="AF11" s="41"/>
      <c r="AG11" s="48"/>
      <c r="AH11" s="43"/>
    </row>
    <row r="12" spans="1:34" x14ac:dyDescent="0.4">
      <c r="A12" s="1" t="s">
        <v>124</v>
      </c>
      <c r="B12" s="5">
        <v>0.56200000000000006</v>
      </c>
      <c r="C12" s="20">
        <v>2.08</v>
      </c>
      <c r="D12" s="35">
        <v>3.84</v>
      </c>
      <c r="E12" s="34">
        <v>3.9</v>
      </c>
      <c r="F12" s="12">
        <v>4.0819999999999999</v>
      </c>
      <c r="H12" s="35">
        <f t="shared" si="1"/>
        <v>2.961741938777394</v>
      </c>
      <c r="I12" s="36">
        <f>((M12+SQRT(M12^2-4))/2)^2</f>
        <v>3.2145814224574498</v>
      </c>
      <c r="J12" s="37">
        <f>((N12+SQRT(N12^2-4))/2)^2</f>
        <v>3.9903916646049105</v>
      </c>
      <c r="L12" s="35">
        <f t="shared" si="2"/>
        <v>2.3020384615384617</v>
      </c>
      <c r="M12" s="36">
        <f>3*B12*(E12-1)/C12</f>
        <v>2.3506730769230768</v>
      </c>
      <c r="N12" s="37">
        <f>3*B12*(F12-1)/C12</f>
        <v>2.4981980769230772</v>
      </c>
      <c r="P12" s="11" t="s">
        <v>175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2">
        <v>4.7960000000000003</v>
      </c>
      <c r="AB12" s="45">
        <v>3.27</v>
      </c>
      <c r="AC12" s="42" t="s">
        <v>245</v>
      </c>
      <c r="AD12" s="43">
        <f t="shared" ref="AD12" si="5" xml:space="preserve"> ((SQRT(AB12))^3/(AB12-1)+(SQRT(1/AB12)^3/(1/AB12-1))-2)/6</f>
        <v>6.0219232601974003E-2</v>
      </c>
      <c r="AF12" s="41">
        <v>5.4820000000000002</v>
      </c>
      <c r="AG12" s="48">
        <f>((AH12+SQRT(AH12^2-4))/2)^2</f>
        <v>11.108711478037501</v>
      </c>
      <c r="AH12" s="43">
        <f>3*B12*(AF12-1)/C12</f>
        <v>3.63300576923077</v>
      </c>
    </row>
    <row r="13" spans="1:34" x14ac:dyDescent="0.4">
      <c r="A13" s="1" t="s">
        <v>125</v>
      </c>
      <c r="B13" s="5">
        <v>0.316</v>
      </c>
      <c r="C13" s="20">
        <v>1.77</v>
      </c>
      <c r="D13" s="35">
        <v>5.29</v>
      </c>
      <c r="F13" s="12">
        <v>4.1890000000000001</v>
      </c>
      <c r="H13" s="35">
        <f t="shared" si="1"/>
        <v>2.9391697933170455</v>
      </c>
      <c r="J13" s="37" t="e">
        <f>((N13+SQRT(N13^2-4))/2)^2</f>
        <v>#NUM!</v>
      </c>
      <c r="L13" s="35">
        <f t="shared" si="2"/>
        <v>2.2976949152542372</v>
      </c>
      <c r="N13" s="37">
        <f>3*B13*(F13-1)/C13</f>
        <v>1.7080067796610168</v>
      </c>
      <c r="P13" s="11" t="s">
        <v>175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2">
        <v>5.133</v>
      </c>
      <c r="AB13" s="45">
        <f>((AC13+SQRT(AC13^2-4))/2)^2</f>
        <v>2.5000654460560736</v>
      </c>
      <c r="AC13" s="42">
        <f>3*B13*(AA13-1)/C13</f>
        <v>2.213606779661017</v>
      </c>
      <c r="AD13" s="43">
        <f t="shared" ref="AD13:AD15" si="6" xml:space="preserve"> ((SQRT(AB13))^3/(AB13-1)+(SQRT(1/AB13)^3/(1/AB13-1))-2)/6</f>
        <v>3.5601129943502841E-2</v>
      </c>
      <c r="AF13" s="41">
        <v>5.7960000000000003</v>
      </c>
      <c r="AG13" s="48">
        <f t="shared" ref="AG13:AG15" si="7">((AH13+SQRT(AH13^2-4))/2)^2</f>
        <v>4.369380411393017</v>
      </c>
      <c r="AH13" s="43">
        <f>3*B13*(AF13-1)/C13</f>
        <v>2.5687050847457629</v>
      </c>
    </row>
    <row r="14" spans="1:34" x14ac:dyDescent="0.4">
      <c r="A14" s="1" t="s">
        <v>126</v>
      </c>
      <c r="B14" s="5">
        <v>0.33600000000000002</v>
      </c>
      <c r="C14" s="20">
        <v>1.58</v>
      </c>
      <c r="D14" s="35">
        <v>4.6100000000000003</v>
      </c>
      <c r="E14" s="34">
        <v>4.72</v>
      </c>
      <c r="F14" s="12">
        <v>4.3650000000000002</v>
      </c>
      <c r="H14" s="35">
        <f t="shared" si="1"/>
        <v>2.9671989511338528</v>
      </c>
      <c r="I14" s="36">
        <f>((M14+SQRT(M14^2-4))/2)^2</f>
        <v>3.3322974028729146</v>
      </c>
      <c r="J14" s="37">
        <f>((N14+SQRT(N14^2-4))/2)^2</f>
        <v>2.1417846784593828</v>
      </c>
      <c r="L14" s="35">
        <f t="shared" si="2"/>
        <v>2.3030886075949368</v>
      </c>
      <c r="M14" s="36">
        <f>3*B14*(E14-1)/C14</f>
        <v>2.37326582278481</v>
      </c>
      <c r="N14" s="37">
        <f>3*B14*(F14-1)/C14</f>
        <v>2.1467848101265825</v>
      </c>
      <c r="P14" s="11" t="s">
        <v>176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2">
        <v>5.7210000000000001</v>
      </c>
      <c r="AB14" s="45">
        <v>3.29</v>
      </c>
      <c r="AC14" s="42" t="s">
        <v>245</v>
      </c>
      <c r="AD14" s="43">
        <f t="shared" si="6"/>
        <v>6.0858926856946084E-2</v>
      </c>
      <c r="AF14" s="41">
        <v>6.3129999999999997</v>
      </c>
      <c r="AG14" s="48">
        <f t="shared" si="7"/>
        <v>9.382532529105184</v>
      </c>
      <c r="AH14" s="43">
        <f>3*B14*(AF14-1)/C14</f>
        <v>3.3895594936708857</v>
      </c>
    </row>
    <row r="15" spans="1:34" x14ac:dyDescent="0.4">
      <c r="A15" s="1" t="s">
        <v>127</v>
      </c>
      <c r="B15" s="5">
        <v>0.34399999999999997</v>
      </c>
      <c r="C15" s="20">
        <v>1.68</v>
      </c>
      <c r="D15" s="35">
        <v>4.74</v>
      </c>
      <c r="H15" s="35">
        <f t="shared" si="1"/>
        <v>2.9377856042269532</v>
      </c>
      <c r="J15" s="37"/>
      <c r="L15" s="35">
        <f t="shared" si="2"/>
        <v>2.2974285714285716</v>
      </c>
      <c r="N15" s="37"/>
      <c r="P15" s="11" t="s">
        <v>180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2">
        <v>5.3940000000000001</v>
      </c>
      <c r="AB15" s="45">
        <v>1.9</v>
      </c>
      <c r="AC15" s="42" t="s">
        <v>245</v>
      </c>
      <c r="AD15" s="43">
        <f t="shared" si="6"/>
        <v>1.7313520886505691E-2</v>
      </c>
      <c r="AF15" s="41">
        <v>5.99</v>
      </c>
      <c r="AG15" s="48">
        <f t="shared" si="7"/>
        <v>7.2582013294660817</v>
      </c>
      <c r="AH15" s="43">
        <f>3*B15*(AF15-1)/C15</f>
        <v>3.0652857142857144</v>
      </c>
    </row>
    <row r="16" spans="1:34" x14ac:dyDescent="0.4">
      <c r="A16" s="1" t="s">
        <v>230</v>
      </c>
      <c r="B16" s="5"/>
      <c r="C16" s="20"/>
      <c r="D16" s="35"/>
      <c r="H16" s="35"/>
      <c r="J16" s="37"/>
      <c r="L16" s="35"/>
      <c r="N16" s="37"/>
      <c r="P16" s="11" t="s">
        <v>231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2">
        <v>5.4029999999999996</v>
      </c>
      <c r="AB16" s="45"/>
      <c r="AC16" s="42"/>
      <c r="AD16" s="43"/>
      <c r="AF16" s="41"/>
      <c r="AG16" s="48"/>
      <c r="AH16" s="43"/>
    </row>
    <row r="17" spans="1:34" x14ac:dyDescent="0.4">
      <c r="A17" s="1" t="s">
        <v>232</v>
      </c>
      <c r="B17" s="5">
        <f>(-X17/(12*PI()*Z17*C17))^(1/2)</f>
        <v>0.66571062513851209</v>
      </c>
      <c r="C17" s="1">
        <v>1.1599999999999999</v>
      </c>
      <c r="D17" s="35"/>
      <c r="H17" s="35"/>
      <c r="J17" s="37"/>
      <c r="L17" s="35"/>
      <c r="N17" s="37"/>
      <c r="P17" s="11" t="s">
        <v>231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2">
        <v>5.13</v>
      </c>
      <c r="AB17" s="45">
        <v>1.4083810000000001</v>
      </c>
      <c r="AC17" s="42" t="s">
        <v>245</v>
      </c>
      <c r="AD17" s="43">
        <f xml:space="preserve"> ((SQRT(AB17))^3/(AB17-1)+(SQRT(1/AB17)^3/(1/AB17-1))-2)/6</f>
        <v>4.8980199195953018E-3</v>
      </c>
      <c r="AF17" s="41"/>
      <c r="AG17" s="48"/>
      <c r="AH17" s="43"/>
    </row>
    <row r="18" spans="1:34" x14ac:dyDescent="0.4">
      <c r="A18" s="1" t="s">
        <v>233</v>
      </c>
      <c r="B18" s="5"/>
      <c r="C18" s="20"/>
      <c r="D18" s="35"/>
      <c r="H18" s="35"/>
      <c r="J18" s="37"/>
      <c r="L18" s="35"/>
      <c r="N18" s="37"/>
      <c r="P18" s="11" t="s">
        <v>204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2">
        <v>5.556</v>
      </c>
      <c r="AF18" s="41"/>
      <c r="AG18" s="48"/>
      <c r="AH18" s="43"/>
    </row>
    <row r="19" spans="1:34" x14ac:dyDescent="0.4">
      <c r="A19" s="1" t="s">
        <v>128</v>
      </c>
      <c r="B19" s="5">
        <v>0.65100000000000002</v>
      </c>
      <c r="C19" s="20">
        <v>2.573</v>
      </c>
      <c r="D19" s="35">
        <v>4.0199999999999996</v>
      </c>
      <c r="E19" s="34">
        <v>4.07</v>
      </c>
      <c r="F19" s="12">
        <v>3.7080000000000002</v>
      </c>
      <c r="H19" s="35">
        <f t="shared" si="1"/>
        <v>2.9110737143238317</v>
      </c>
      <c r="I19" s="36">
        <f>((M19+SQRT(M19^2-4))/2)^2</f>
        <v>3.1083041069446051</v>
      </c>
      <c r="J19" s="37">
        <f>((N19+SQRT(N19^2-4))/2)^2</f>
        <v>1.5999284912534495</v>
      </c>
      <c r="L19" s="35">
        <f t="shared" si="2"/>
        <v>2.2922891566265058</v>
      </c>
      <c r="M19" s="36">
        <f>3*B19*(E19-1)/C19</f>
        <v>2.330240963855422</v>
      </c>
      <c r="N19" s="37">
        <f>3*B19*(F19-1)/C19</f>
        <v>2.0554698795180726</v>
      </c>
      <c r="P19" s="11" t="s">
        <v>177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2">
        <v>4.8689999999999998</v>
      </c>
      <c r="AB19" s="45">
        <v>3.63</v>
      </c>
      <c r="AC19" s="42" t="s">
        <v>245</v>
      </c>
      <c r="AD19" s="43">
        <f t="shared" ref="AD19" si="8" xml:space="preserve"> ((SQRT(AB19))^3/(AB19-1)+(SQRT(1/AB19)^3/(1/AB19-1))-2)/6</f>
        <v>7.1686628234540598E-2</v>
      </c>
      <c r="AF19" s="41">
        <v>5.5439999999999996</v>
      </c>
      <c r="AG19" s="48">
        <f>((AH19+SQRT(AH19^2-4))/2)^2</f>
        <v>9.7939123029715596</v>
      </c>
      <c r="AH19" s="43">
        <f>3*B19*(AF19-1)/C19</f>
        <v>3.4490602409638549</v>
      </c>
    </row>
    <row r="20" spans="1:34" x14ac:dyDescent="0.4">
      <c r="A20" s="1" t="s">
        <v>129</v>
      </c>
      <c r="B20" s="5">
        <v>0.48299999999999998</v>
      </c>
      <c r="C20" s="20">
        <v>2.1800000000000002</v>
      </c>
      <c r="D20" s="35">
        <v>6.28</v>
      </c>
      <c r="F20" s="12">
        <v>4.2220000000000004</v>
      </c>
      <c r="H20" s="35">
        <f t="shared" si="1"/>
        <v>10.218763246909798</v>
      </c>
      <c r="J20" s="37">
        <f>((N20+SQRT(N20^2-4))/2)^2</f>
        <v>2.1132192464193773</v>
      </c>
      <c r="L20" s="35">
        <f t="shared" si="2"/>
        <v>3.5095045871559631</v>
      </c>
      <c r="N20" s="37">
        <f>3*B20*(F20-1)/C20</f>
        <v>2.1415954128440364</v>
      </c>
      <c r="P20" s="11" t="s">
        <v>175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2">
        <v>4.3360000000000003</v>
      </c>
      <c r="AB20" s="45">
        <f t="shared" ref="AB20:AB30" si="9">((AC20+SQRT(AC20^2-4))/2)^2</f>
        <v>2.5198801585601389</v>
      </c>
      <c r="AC20" s="42">
        <f t="shared" ref="AC20:AC28" si="10">3*B20*(AA20-1)/C20</f>
        <v>2.2173688073394495</v>
      </c>
      <c r="AD20" s="43">
        <f t="shared" ref="AD20:AD25" si="11" xml:space="preserve"> ((SQRT(AB20))^3/(AB20-1)+(SQRT(1/AB20)^3/(1/AB20-1))-2)/6</f>
        <v>3.622813455657492E-2</v>
      </c>
      <c r="AF20" s="41">
        <v>5.1289999999999996</v>
      </c>
      <c r="AG20" s="48">
        <f>((AH20+SQRT(AH20^2-4))/2)^2</f>
        <v>5.3449641661580847</v>
      </c>
      <c r="AH20" s="43">
        <f>3*B20*(AF20-1)/C20</f>
        <v>2.7444591743119258</v>
      </c>
    </row>
    <row r="21" spans="1:34" x14ac:dyDescent="0.4">
      <c r="A21" s="1" t="s">
        <v>195</v>
      </c>
      <c r="B21" s="5">
        <f>(-X21/(12*PI()*Z21*C21))^(1/2)</f>
        <v>0.53072600395129799</v>
      </c>
      <c r="C21" s="20">
        <v>1.7749999999999999</v>
      </c>
      <c r="D21" s="35"/>
      <c r="H21" s="35"/>
      <c r="J21" s="37"/>
      <c r="L21" s="35"/>
      <c r="N21" s="37"/>
      <c r="P21" s="11" t="s">
        <v>200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2">
        <v>4.407</v>
      </c>
      <c r="AB21" s="45">
        <f>((AC21+SQRT(AC21^2-4))/2)^2</f>
        <v>7.200780351601324</v>
      </c>
      <c r="AC21" s="42">
        <f t="shared" si="10"/>
        <v>3.0560847810626575</v>
      </c>
      <c r="AD21" s="43">
        <f t="shared" ref="AD21" si="12" xml:space="preserve"> ((SQRT(AB21))^3/(AB21-1)+(SQRT(1/AB21)^3/(1/AB21-1))-2)/6</f>
        <v>0.17601413017710957</v>
      </c>
      <c r="AF21" s="41"/>
      <c r="AG21" s="48"/>
      <c r="AH21" s="43"/>
    </row>
    <row r="22" spans="1:34" x14ac:dyDescent="0.4">
      <c r="A22" s="1" t="s">
        <v>130</v>
      </c>
      <c r="B22" s="5">
        <v>0.34</v>
      </c>
      <c r="C22" s="20">
        <v>1.62</v>
      </c>
      <c r="D22" s="35">
        <v>4.6500000000000004</v>
      </c>
      <c r="F22" s="12">
        <v>3.7080000000000002</v>
      </c>
      <c r="H22" s="35">
        <f t="shared" si="1"/>
        <v>2.9415252216835031</v>
      </c>
      <c r="J22" s="37" t="e">
        <f>((N22+SQRT(N22^2-4))/2)^2</f>
        <v>#NUM!</v>
      </c>
      <c r="L22" s="35">
        <f t="shared" si="2"/>
        <v>2.2981481481481483</v>
      </c>
      <c r="N22" s="37">
        <f>3*B22*(F22-1)/C22</f>
        <v>1.7050370370370371</v>
      </c>
      <c r="P22" s="11" t="s">
        <v>181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2">
        <v>4.7089999999999996</v>
      </c>
      <c r="AB22" s="45">
        <f t="shared" si="9"/>
        <v>3.1345875541826009</v>
      </c>
      <c r="AC22" s="42">
        <f t="shared" si="10"/>
        <v>2.335296296296296</v>
      </c>
      <c r="AD22" s="43">
        <f t="shared" si="11"/>
        <v>5.5882716049382664E-2</v>
      </c>
      <c r="AF22" s="41">
        <v>5.4139999999999997</v>
      </c>
      <c r="AG22" s="48">
        <f>((AH22+SQRT(AH22^2-4))/2)^2</f>
        <v>5.5434781325131768</v>
      </c>
      <c r="AH22" s="43">
        <f>3*B22*(AF22-1)/C22</f>
        <v>2.779185185185185</v>
      </c>
    </row>
    <row r="23" spans="1:34" x14ac:dyDescent="0.4">
      <c r="A23" s="1" t="s">
        <v>131</v>
      </c>
      <c r="B23" s="5">
        <v>0.31</v>
      </c>
      <c r="C23" s="20">
        <v>1.49</v>
      </c>
      <c r="D23" s="35">
        <v>4.6900000000000004</v>
      </c>
      <c r="F23" s="12">
        <v>3.9710000000000001</v>
      </c>
      <c r="H23" s="35">
        <f t="shared" si="1"/>
        <v>2.9675406386446403</v>
      </c>
      <c r="J23" s="37" t="e">
        <f>((N23+SQRT(N23^2-4))/2)^2</f>
        <v>#NUM!</v>
      </c>
      <c r="L23" s="35">
        <f t="shared" si="2"/>
        <v>2.3031543624161075</v>
      </c>
      <c r="N23" s="37">
        <f>3*B23*(F23-1)/C23</f>
        <v>1.8543825503355706</v>
      </c>
      <c r="P23" s="11" t="s">
        <v>177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2">
        <v>4.9379999999999997</v>
      </c>
      <c r="AB23" s="45">
        <f t="shared" si="9"/>
        <v>3.7767200385155371</v>
      </c>
      <c r="AC23" s="42">
        <f t="shared" si="10"/>
        <v>2.4579463087248317</v>
      </c>
      <c r="AD23" s="43">
        <f t="shared" si="11"/>
        <v>7.6324384787472013E-2</v>
      </c>
      <c r="AF23" s="41">
        <v>5.617</v>
      </c>
      <c r="AG23" s="48">
        <f t="shared" ref="AG23:AG32" si="13">((AH23+SQRT(AH23^2-4))/2)^2</f>
        <v>6.1416705842907389</v>
      </c>
      <c r="AH23" s="43">
        <f>3*B23*(AF23-1)/C23</f>
        <v>2.8817516778523489</v>
      </c>
    </row>
    <row r="24" spans="1:34" x14ac:dyDescent="0.4">
      <c r="A24" s="1" t="s">
        <v>132</v>
      </c>
      <c r="B24" s="5">
        <v>0.254</v>
      </c>
      <c r="C24" s="20">
        <v>1.42</v>
      </c>
      <c r="D24" s="35">
        <v>5.29</v>
      </c>
      <c r="F24" s="12">
        <v>4.6059999999999999</v>
      </c>
      <c r="H24" s="35">
        <f t="shared" si="1"/>
        <v>2.9620544027866487</v>
      </c>
      <c r="J24" s="37" t="e">
        <f>((N24+SQRT(N24^2-4))/2)^2</f>
        <v>#NUM!</v>
      </c>
      <c r="L24" s="35">
        <f t="shared" si="2"/>
        <v>2.3020985915492957</v>
      </c>
      <c r="N24" s="37">
        <f>3*B24*(F24-1)/C24</f>
        <v>1.9350507042253522</v>
      </c>
      <c r="P24" s="11" t="s">
        <v>177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2">
        <v>5.375</v>
      </c>
      <c r="AB24" s="45">
        <f t="shared" si="9"/>
        <v>3.19916680849331</v>
      </c>
      <c r="AC24" s="42">
        <f t="shared" si="10"/>
        <v>2.347711267605634</v>
      </c>
      <c r="AD24" s="43">
        <f t="shared" si="11"/>
        <v>5.7951877934272332E-2</v>
      </c>
      <c r="AF24" s="41">
        <v>5.9669999999999996</v>
      </c>
      <c r="AG24" s="48">
        <f t="shared" si="13"/>
        <v>4.9002326599270356</v>
      </c>
      <c r="AH24" s="43">
        <f>3*B24*(AF24-1)/C24</f>
        <v>2.6653901408450702</v>
      </c>
    </row>
    <row r="25" spans="1:34" x14ac:dyDescent="0.4">
      <c r="A25" s="1" t="s">
        <v>201</v>
      </c>
      <c r="B25" s="5">
        <f>(-X25/(12*PI()*Z25*C25))^(1/2)</f>
        <v>0.38663974973973514</v>
      </c>
      <c r="C25" s="20">
        <v>1.4562957000000001</v>
      </c>
      <c r="D25" s="35"/>
      <c r="H25" s="35"/>
      <c r="J25" s="37"/>
      <c r="L25" s="35"/>
      <c r="N25" s="37"/>
      <c r="P25" s="11" t="s">
        <v>202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2">
        <v>7.931</v>
      </c>
      <c r="AB25" s="45">
        <f t="shared" ref="AB25" si="14">((AC25+SQRT(AC25^2-4))/2)^2</f>
        <v>28.440151446942519</v>
      </c>
      <c r="AC25" s="42">
        <f t="shared" si="10"/>
        <v>5.5204450005162498</v>
      </c>
      <c r="AD25" s="43">
        <f t="shared" si="11"/>
        <v>0.586740833419375</v>
      </c>
      <c r="AF25" s="41"/>
      <c r="AG25" s="48"/>
      <c r="AH25" s="43"/>
    </row>
    <row r="26" spans="1:34" x14ac:dyDescent="0.4">
      <c r="A26" s="1" t="s">
        <v>133</v>
      </c>
      <c r="B26" s="5">
        <v>0.27400000000000002</v>
      </c>
      <c r="C26" s="20">
        <v>1.41</v>
      </c>
      <c r="D26" s="35">
        <v>4.96</v>
      </c>
      <c r="H26" s="35">
        <f t="shared" si="1"/>
        <v>2.9958153707541055</v>
      </c>
      <c r="J26" s="37"/>
      <c r="L26" s="35">
        <f t="shared" si="2"/>
        <v>2.3085957446808512</v>
      </c>
      <c r="N26" s="37"/>
      <c r="P26" s="11" t="s">
        <v>177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2">
        <v>6.3559999999999999</v>
      </c>
      <c r="AB26" s="45">
        <f t="shared" si="9"/>
        <v>7.618332021653929</v>
      </c>
      <c r="AC26" s="42">
        <f t="shared" si="10"/>
        <v>3.1224340425531922</v>
      </c>
      <c r="AD26" s="43">
        <f t="shared" ref="AD26" si="15" xml:space="preserve"> ((SQRT(AB26))^3/(AB26-1)+(SQRT(1/AB26)^3/(1/AB26-1))-2)/6</f>
        <v>0.18707234042553203</v>
      </c>
      <c r="AF26" s="41">
        <v>2.82</v>
      </c>
      <c r="AG26" s="48"/>
      <c r="AH26" s="43">
        <f>3*B26*(AF26-1)/C26</f>
        <v>1.0610212765957447</v>
      </c>
    </row>
    <row r="27" spans="1:34" x14ac:dyDescent="0.4">
      <c r="A27" s="1" t="s">
        <v>134</v>
      </c>
      <c r="B27" s="5">
        <v>0.26200000000000001</v>
      </c>
      <c r="C27" s="20">
        <v>1.39</v>
      </c>
      <c r="D27" s="35">
        <v>5.07</v>
      </c>
      <c r="F27" s="12">
        <v>4.4370000000000003</v>
      </c>
      <c r="H27" s="35">
        <f t="shared" si="1"/>
        <v>2.9587008198878118</v>
      </c>
      <c r="J27" s="37" t="e">
        <f>((N27+SQRT(N27^2-4))/2)^2</f>
        <v>#NUM!</v>
      </c>
      <c r="L27" s="35">
        <f t="shared" si="2"/>
        <v>2.3014532374100725</v>
      </c>
      <c r="N27" s="37">
        <f>3*B27*(F27-1)/C27</f>
        <v>1.9435122302158276</v>
      </c>
      <c r="P27" s="11" t="s">
        <v>175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2">
        <v>5.7539999999999996</v>
      </c>
      <c r="AB27" s="45">
        <f t="shared" si="9"/>
        <v>5.0276990219299922</v>
      </c>
      <c r="AC27" s="42">
        <f t="shared" si="10"/>
        <v>2.6882330935251799</v>
      </c>
      <c r="AD27" s="43">
        <f t="shared" ref="AD27:AD30" si="16" xml:space="preserve"> ((SQRT(AB27))^3/(AB27-1)+(SQRT(1/AB27)^3/(1/AB27-1))-2)/6</f>
        <v>0.11470551558752999</v>
      </c>
      <c r="AF27" s="41">
        <v>6.3230000000000004</v>
      </c>
      <c r="AG27" s="48">
        <f t="shared" si="13"/>
        <v>6.9153999229692085</v>
      </c>
      <c r="AH27" s="43">
        <f>3*B27*(AF27-1)/C27</f>
        <v>3.0099841726618712</v>
      </c>
    </row>
    <row r="28" spans="1:34" x14ac:dyDescent="0.4">
      <c r="A28" s="1" t="s">
        <v>135</v>
      </c>
      <c r="B28" s="5">
        <v>0.27</v>
      </c>
      <c r="C28" s="20">
        <v>1.38</v>
      </c>
      <c r="D28" s="35">
        <v>4.92</v>
      </c>
      <c r="H28" s="35">
        <f t="shared" si="1"/>
        <v>2.9556677328143475</v>
      </c>
      <c r="J28" s="37"/>
      <c r="L28" s="35">
        <f t="shared" si="2"/>
        <v>2.3008695652173916</v>
      </c>
      <c r="N28" s="37"/>
      <c r="P28" s="11" t="s">
        <v>176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2">
        <v>6.0060000000000002</v>
      </c>
      <c r="AB28" s="45">
        <f t="shared" si="9"/>
        <v>6.4792946531588216</v>
      </c>
      <c r="AC28" s="42">
        <f t="shared" si="10"/>
        <v>2.9383043478260875</v>
      </c>
      <c r="AD28" s="43">
        <f t="shared" si="16"/>
        <v>0.1563840579710146</v>
      </c>
      <c r="AF28" s="41">
        <v>6.6079999999999997</v>
      </c>
      <c r="AG28" s="48">
        <f t="shared" si="13"/>
        <v>8.7202990679260441</v>
      </c>
      <c r="AH28" s="43">
        <f>3*B28*(AF28-1)/C28</f>
        <v>3.291652173913044</v>
      </c>
    </row>
    <row r="29" spans="1:34" x14ac:dyDescent="0.4">
      <c r="A29" s="1" t="s">
        <v>112</v>
      </c>
      <c r="B29" s="5">
        <v>0.27200000000000002</v>
      </c>
      <c r="C29" s="20">
        <v>1.41</v>
      </c>
      <c r="D29" s="35">
        <v>4.99</v>
      </c>
      <c r="E29" s="34">
        <v>5.23</v>
      </c>
      <c r="F29" s="12">
        <v>5.1929999999999996</v>
      </c>
      <c r="H29" s="35">
        <f t="shared" si="1"/>
        <v>2.9984687261523426</v>
      </c>
      <c r="I29" s="36">
        <f>((M29+SQRT(M29^2-4))/2)^2</f>
        <v>3.7241891763288364</v>
      </c>
      <c r="J29" s="37">
        <f>((N29+SQRT(N29^2-4))/2)^2</f>
        <v>3.6114267289747048</v>
      </c>
      <c r="L29" s="35">
        <f t="shared" si="2"/>
        <v>2.3091063829787237</v>
      </c>
      <c r="M29" s="36">
        <f>3*B29*(E29-1)/C29</f>
        <v>2.4480000000000004</v>
      </c>
      <c r="N29" s="37">
        <f>3*B29*(F29-1)/C29</f>
        <v>2.4265872340425534</v>
      </c>
      <c r="P29" s="11" t="s">
        <v>176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2">
        <v>6.173</v>
      </c>
      <c r="AB29" s="45">
        <v>3.13</v>
      </c>
      <c r="AC29" s="42" t="s">
        <v>245</v>
      </c>
      <c r="AD29" s="43">
        <f t="shared" si="16"/>
        <v>5.5735670039939102E-2</v>
      </c>
      <c r="AF29" s="41">
        <v>6.7480000000000002</v>
      </c>
      <c r="AG29" s="48">
        <f t="shared" si="13"/>
        <v>8.9539336478531943</v>
      </c>
      <c r="AH29" s="43">
        <f>3*B29*(AF29-1)/C29</f>
        <v>3.326502127659575</v>
      </c>
    </row>
    <row r="30" spans="1:34" x14ac:dyDescent="0.4">
      <c r="A30" s="1" t="s">
        <v>136</v>
      </c>
      <c r="B30" s="5">
        <v>0.215</v>
      </c>
      <c r="C30" s="20">
        <v>1.54</v>
      </c>
      <c r="D30" s="35">
        <v>6.49</v>
      </c>
      <c r="F30" s="12">
        <v>6.3150000000000004</v>
      </c>
      <c r="H30" s="35">
        <f t="shared" si="1"/>
        <v>2.9479431509361413</v>
      </c>
      <c r="J30" s="37">
        <f>((N30+SQRT(N30^2-4))/2)^2</f>
        <v>2.5657107289747128</v>
      </c>
      <c r="L30" s="35">
        <f t="shared" si="2"/>
        <v>2.2993831168831171</v>
      </c>
      <c r="N30" s="37">
        <f>3*B30*(F30-1)/C30</f>
        <v>2.2260876623376626</v>
      </c>
      <c r="P30" s="11" t="s">
        <v>175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2">
        <v>6.49</v>
      </c>
      <c r="AB30" s="45">
        <f t="shared" si="9"/>
        <v>2.9479431509361413</v>
      </c>
      <c r="AC30" s="42">
        <f>3*B30*(AA30-1)/C30</f>
        <v>2.2993831168831171</v>
      </c>
      <c r="AD30" s="43">
        <f t="shared" si="16"/>
        <v>4.9897186147186266E-2</v>
      </c>
      <c r="AF30" s="41">
        <v>6.8849999999999998</v>
      </c>
      <c r="AG30" s="48">
        <f t="shared" si="13"/>
        <v>3.8130901908629715</v>
      </c>
      <c r="AH30" s="43">
        <f>3*B30*(AF30-1)/C30</f>
        <v>2.4648214285714283</v>
      </c>
    </row>
    <row r="31" spans="1:34" x14ac:dyDescent="0.4">
      <c r="A31" s="1" t="s">
        <v>203</v>
      </c>
      <c r="B31" s="5"/>
      <c r="C31" s="20"/>
      <c r="D31" s="35"/>
      <c r="H31" s="35"/>
      <c r="J31" s="37"/>
      <c r="L31" s="35"/>
      <c r="N31" s="37"/>
      <c r="P31" s="11" t="s">
        <v>204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2">
        <v>6.3289999999999997</v>
      </c>
      <c r="AB31" s="45"/>
      <c r="AC31" s="42"/>
      <c r="AD31" s="43"/>
      <c r="AF31" s="41"/>
      <c r="AG31" s="48"/>
      <c r="AH31" s="43"/>
    </row>
    <row r="32" spans="1:34" x14ac:dyDescent="0.4">
      <c r="A32" s="1" t="s">
        <v>137</v>
      </c>
      <c r="B32" s="5">
        <v>0.34799999999999998</v>
      </c>
      <c r="C32" s="20">
        <v>1.76</v>
      </c>
      <c r="D32" s="35">
        <v>4.84</v>
      </c>
      <c r="H32" s="35">
        <f t="shared" si="1"/>
        <v>2.8358245441806531</v>
      </c>
      <c r="J32" s="37"/>
      <c r="L32" s="35">
        <f t="shared" si="2"/>
        <v>2.2778181818181817</v>
      </c>
      <c r="N32" s="37"/>
      <c r="P32" s="11" t="s">
        <v>180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2">
        <v>5.8979999999999997</v>
      </c>
      <c r="AB32" s="45">
        <v>2</v>
      </c>
      <c r="AC32" s="42" t="s">
        <v>245</v>
      </c>
      <c r="AD32" s="43">
        <f t="shared" ref="AD32" si="17" xml:space="preserve"> ((SQRT(AB32))^3/(AB32-1)+(SQRT(1/AB32)^3/(1/AB32-1))-2)/6</f>
        <v>2.0220057259940472E-2</v>
      </c>
      <c r="AF32" s="41">
        <v>6.3810000000000002</v>
      </c>
      <c r="AG32" s="48">
        <f t="shared" si="13"/>
        <v>8.0642947492824746</v>
      </c>
      <c r="AH32" s="43">
        <f>3*B32*(AF32-1)/C32</f>
        <v>3.1919113636363639</v>
      </c>
    </row>
    <row r="33" spans="1:34" x14ac:dyDescent="0.4">
      <c r="A33" s="1" t="s">
        <v>236</v>
      </c>
      <c r="B33" s="5"/>
      <c r="C33" s="20"/>
      <c r="D33" s="35"/>
      <c r="H33" s="35"/>
      <c r="J33" s="37"/>
      <c r="L33" s="35"/>
      <c r="N33" s="37"/>
      <c r="P33" s="11" t="s">
        <v>197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2">
        <v>5.3330000000000002</v>
      </c>
      <c r="AB33" s="45"/>
      <c r="AC33" s="42"/>
      <c r="AD33" s="43"/>
      <c r="AF33" s="41"/>
      <c r="AG33" s="48"/>
      <c r="AH33" s="43"/>
    </row>
    <row r="34" spans="1:34" x14ac:dyDescent="0.4">
      <c r="A34" s="1" t="s">
        <v>237</v>
      </c>
      <c r="B34" s="5"/>
      <c r="C34" s="20"/>
      <c r="D34" s="35"/>
      <c r="H34" s="35"/>
      <c r="J34" s="37"/>
      <c r="L34" s="35"/>
      <c r="N34" s="37"/>
      <c r="P34" s="11" t="s">
        <v>238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2">
        <v>5.5750000000000002</v>
      </c>
      <c r="AB34" s="45"/>
      <c r="AC34" s="42"/>
      <c r="AD34" s="43"/>
      <c r="AF34" s="41"/>
      <c r="AG34" s="48"/>
      <c r="AH34" s="43"/>
    </row>
    <row r="35" spans="1:34" x14ac:dyDescent="0.4">
      <c r="A35" s="1" t="s">
        <v>239</v>
      </c>
      <c r="B35" s="5"/>
      <c r="C35" s="20"/>
      <c r="D35" s="35"/>
      <c r="H35" s="35"/>
      <c r="J35" s="37"/>
      <c r="L35" s="35"/>
      <c r="N35" s="37"/>
      <c r="P35" s="11" t="s">
        <v>204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2">
        <v>5.9790000000000001</v>
      </c>
      <c r="AB35" s="45"/>
      <c r="AC35" s="42"/>
      <c r="AD35" s="43"/>
      <c r="AF35" s="41"/>
      <c r="AG35" s="48"/>
      <c r="AH35" s="43"/>
    </row>
    <row r="36" spans="1:34" x14ac:dyDescent="0.4">
      <c r="A36" s="1" t="s">
        <v>138</v>
      </c>
      <c r="B36" s="5">
        <v>0.65800000000000003</v>
      </c>
      <c r="C36" s="20">
        <v>2.75</v>
      </c>
      <c r="D36" s="35">
        <v>4.2</v>
      </c>
      <c r="E36" s="34">
        <v>4.07</v>
      </c>
      <c r="F36" s="12">
        <v>4.4320000000000004</v>
      </c>
      <c r="H36" s="35">
        <f t="shared" si="1"/>
        <v>2.9356527884894152</v>
      </c>
      <c r="I36" s="36">
        <f>((M36+SQRT(M36^2-4))/2)^2</f>
        <v>2.4477659042335742</v>
      </c>
      <c r="J36" s="37">
        <f>((N36+SQRT(N36^2-4))/2)^2</f>
        <v>3.8063710305876031</v>
      </c>
      <c r="L36" s="35">
        <f t="shared" si="2"/>
        <v>2.2970181818181818</v>
      </c>
      <c r="M36" s="36">
        <f>3*B36*(E36-1)/C36</f>
        <v>2.2037018181818184</v>
      </c>
      <c r="N36" s="37">
        <f>3*B36*(F36-1)/C36</f>
        <v>2.4635520000000004</v>
      </c>
      <c r="P36" s="11" t="s">
        <v>177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2">
        <v>4.8540000000000001</v>
      </c>
      <c r="AB36" s="45">
        <f t="shared" ref="AB36:AB37" si="18">((AC36+SQRT(AC36^2-4))/2)^2</f>
        <v>5.470566890683207</v>
      </c>
      <c r="AC36" s="42">
        <f t="shared" ref="AC36:AC45" si="19">3*B36*(AA36-1)/C36</f>
        <v>2.7664712727272733</v>
      </c>
      <c r="AD36" s="43">
        <f t="shared" ref="AD36:AD37" si="20" xml:space="preserve"> ((SQRT(AB36))^3/(AB36-1)+(SQRT(1/AB36)^3/(1/AB36-1))-2)/6</f>
        <v>0.12774521212121223</v>
      </c>
      <c r="AF36" s="41">
        <v>5.5190000000000001</v>
      </c>
      <c r="AG36" s="48">
        <f t="shared" ref="AG36" si="21">((AH36+SQRT(AH36^2-4))/2)^2</f>
        <v>8.4033706837950302</v>
      </c>
      <c r="AH36" s="43">
        <f>3*B36*(AF36-1)/C36</f>
        <v>3.2438203636363641</v>
      </c>
    </row>
    <row r="37" spans="1:34" x14ac:dyDescent="0.4">
      <c r="A37" s="1" t="s">
        <v>205</v>
      </c>
      <c r="B37" s="5">
        <f>(-X37/(12*PI()*Z37*C37))^(1/2)</f>
        <v>0.50382962376161233</v>
      </c>
      <c r="C37" s="20">
        <v>2.3780000000000001</v>
      </c>
      <c r="D37" s="35"/>
      <c r="H37" s="35"/>
      <c r="I37" s="36"/>
      <c r="J37" s="37"/>
      <c r="L37" s="35"/>
      <c r="M37" s="36"/>
      <c r="N37" s="37"/>
      <c r="P37" s="11" t="s">
        <v>206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2">
        <v>4.6100000000000003</v>
      </c>
      <c r="AB37" s="45">
        <f t="shared" si="18"/>
        <v>2.9229012813568795</v>
      </c>
      <c r="AC37" s="42">
        <f t="shared" si="19"/>
        <v>2.2945646868537688</v>
      </c>
      <c r="AD37" s="43">
        <f t="shared" si="20"/>
        <v>4.9094114475628059E-2</v>
      </c>
      <c r="AF37" s="41"/>
      <c r="AG37" s="48"/>
      <c r="AH37" s="43"/>
    </row>
    <row r="38" spans="1:34" x14ac:dyDescent="0.4">
      <c r="A38" s="1" t="s">
        <v>139</v>
      </c>
      <c r="B38" s="5">
        <v>0.47</v>
      </c>
      <c r="C38" s="20">
        <v>1.99</v>
      </c>
      <c r="D38" s="35"/>
      <c r="H38" s="35"/>
      <c r="J38" s="37"/>
      <c r="L38" s="35"/>
      <c r="N38" s="37"/>
      <c r="P38" s="11" t="s">
        <v>175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2">
        <v>4.1689999999999996</v>
      </c>
      <c r="AB38" s="45">
        <f t="shared" ref="AB38" si="22">((AC38+SQRT(AC38^2-4))/2)^2</f>
        <v>2.6666993878854752</v>
      </c>
      <c r="AC38" s="42">
        <f t="shared" si="19"/>
        <v>2.245371859296482</v>
      </c>
      <c r="AD38" s="43">
        <f t="shared" ref="AD38" si="23" xml:space="preserve"> ((SQRT(AB38))^3/(AB38-1)+(SQRT(1/AB38)^3/(1/AB38-1))-2)/6</f>
        <v>4.0895309882746998E-2</v>
      </c>
      <c r="AF38" s="41">
        <v>4.9640000000000004</v>
      </c>
      <c r="AG38" s="48">
        <f t="shared" ref="AG38:AG48" si="24">((AH38+SQRT(AH38^2-4))/2)^2</f>
        <v>5.7135676318810278</v>
      </c>
      <c r="AH38" s="43">
        <f>3*B38*(AF38-1)/C38</f>
        <v>2.8086633165829147</v>
      </c>
    </row>
    <row r="39" spans="1:34" x14ac:dyDescent="0.4">
      <c r="A39" s="1" t="s">
        <v>140</v>
      </c>
      <c r="B39" s="5">
        <v>0.39500000000000002</v>
      </c>
      <c r="C39" s="20">
        <v>1.77</v>
      </c>
      <c r="D39" s="35">
        <v>4.43</v>
      </c>
      <c r="F39" s="12">
        <v>3.2290000000000001</v>
      </c>
      <c r="H39" s="35">
        <f>((L39+SQRT(L39^2-4))/2)^2</f>
        <v>2.9322109887560295</v>
      </c>
      <c r="J39" s="37" t="e">
        <f>((N39+SQRT(N39^2-4))/2)^2</f>
        <v>#NUM!</v>
      </c>
      <c r="L39" s="35">
        <f>3*B39*(D39-1)/C39</f>
        <v>2.2963559322033897</v>
      </c>
      <c r="N39" s="37">
        <f>3*B39*(F39-1)/C39</f>
        <v>1.4922966101694917</v>
      </c>
      <c r="P39" s="11" t="s">
        <v>175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2">
        <v>4.46</v>
      </c>
      <c r="AB39" s="45">
        <f t="shared" ref="AB39:AB48" si="25">((AC39+SQRT(AC39^2-4))/2)^2</f>
        <v>3.036579510439676</v>
      </c>
      <c r="AC39" s="42">
        <f t="shared" si="19"/>
        <v>2.316440677966102</v>
      </c>
      <c r="AD39" s="43">
        <f t="shared" ref="AD39" si="26" xml:space="preserve"> ((SQRT(AB39))^3/(AB39-1)+(SQRT(1/AB39)^3/(1/AB39-1))-2)/6</f>
        <v>5.274011299435033E-2</v>
      </c>
      <c r="AF39" s="41">
        <v>5.2039999999999997</v>
      </c>
      <c r="AG39" s="48">
        <f t="shared" si="24"/>
        <v>5.7476650750278822</v>
      </c>
      <c r="AH39" s="43">
        <f>3*B39*(AF39-1)/C39</f>
        <v>2.8145423728813559</v>
      </c>
    </row>
    <row r="40" spans="1:34" x14ac:dyDescent="0.4">
      <c r="A40" s="1" t="s">
        <v>141</v>
      </c>
      <c r="B40" s="5">
        <v>0.33600000000000002</v>
      </c>
      <c r="C40" s="20">
        <v>1.63</v>
      </c>
      <c r="D40" s="35">
        <v>4.72</v>
      </c>
      <c r="H40" s="35">
        <f>((L40+SQRT(L40^2-4))/2)^2</f>
        <v>2.953571900821677</v>
      </c>
      <c r="J40" s="37"/>
      <c r="L40" s="35">
        <f>3*B40*(D40-1)/C40</f>
        <v>2.3004662576687118</v>
      </c>
      <c r="N40" s="37"/>
      <c r="P40" s="11" t="s">
        <v>177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2">
        <v>4.96</v>
      </c>
      <c r="AB40" s="45">
        <f t="shared" si="25"/>
        <v>3.7288509522156765</v>
      </c>
      <c r="AC40" s="42">
        <f t="shared" si="19"/>
        <v>2.4488834355828222</v>
      </c>
      <c r="AD40" s="43">
        <f t="shared" ref="AD40:AD42" si="27" xml:space="preserve"> ((SQRT(AB40))^3/(AB40-1)+(SQRT(1/AB40)^3/(1/AB40-1))-2)/6</f>
        <v>7.4813905930470367E-2</v>
      </c>
      <c r="AF40" s="41">
        <v>5.6189999999999998</v>
      </c>
      <c r="AG40" s="48">
        <f t="shared" si="24"/>
        <v>5.9922076536442299</v>
      </c>
      <c r="AH40" s="43">
        <f>3*B40*(AF40-1)/C40</f>
        <v>2.8564122699386507</v>
      </c>
    </row>
    <row r="41" spans="1:34" x14ac:dyDescent="0.4">
      <c r="A41" s="1" t="s">
        <v>142</v>
      </c>
      <c r="B41" s="5">
        <v>0.26500000000000001</v>
      </c>
      <c r="C41" s="20">
        <v>1.55</v>
      </c>
      <c r="D41" s="35">
        <v>5.49</v>
      </c>
      <c r="F41" s="12">
        <v>4.5490000000000004</v>
      </c>
      <c r="H41" s="35">
        <f>((L41+SQRT(L41^2-4))/2)^2</f>
        <v>2.9664032596978309</v>
      </c>
      <c r="J41" s="37" t="e">
        <f>((N41+SQRT(N41^2-4))/2)^2</f>
        <v>#NUM!</v>
      </c>
      <c r="L41" s="35">
        <f>3*B41*(D41-1)/C41</f>
        <v>2.3029354838709679</v>
      </c>
      <c r="N41" s="37">
        <f>3*B41*(F41-1)/C41</f>
        <v>1.820293548387097</v>
      </c>
      <c r="P41" s="11" t="s">
        <v>177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2">
        <v>5.4560000000000004</v>
      </c>
      <c r="AB41" s="45">
        <f t="shared" si="25"/>
        <v>2.8757615250732638</v>
      </c>
      <c r="AC41" s="42">
        <f t="shared" si="19"/>
        <v>2.2854967741935486</v>
      </c>
      <c r="AD41" s="43">
        <f t="shared" si="27"/>
        <v>4.7582795698924686E-2</v>
      </c>
      <c r="AF41" s="41">
        <v>6.02</v>
      </c>
      <c r="AG41" s="48">
        <f t="shared" si="24"/>
        <v>4.4023086040325312</v>
      </c>
      <c r="AH41" s="43">
        <f>3*B41*(AF41-1)/C41</f>
        <v>2.5747741935483868</v>
      </c>
    </row>
    <row r="42" spans="1:34" x14ac:dyDescent="0.4">
      <c r="A42" s="1" t="s">
        <v>207</v>
      </c>
      <c r="B42" s="5">
        <f>(-X42/(12*PI()*Z42*C42))^(1/2)</f>
        <v>0.31440519767406744</v>
      </c>
      <c r="C42" s="20">
        <v>1.5028630000000001</v>
      </c>
      <c r="D42" s="35"/>
      <c r="H42" s="35"/>
      <c r="J42" s="37"/>
      <c r="L42" s="35"/>
      <c r="N42" s="37"/>
      <c r="P42" s="11" t="s">
        <v>200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2">
        <v>5.6740000000000004</v>
      </c>
      <c r="AB42" s="45">
        <f t="shared" ref="AB42" si="28">((AC42+SQRT(AC42^2-4))/2)^2</f>
        <v>6.450157220103736</v>
      </c>
      <c r="AC42" s="42">
        <f t="shared" si="19"/>
        <v>2.9334607890311855</v>
      </c>
      <c r="AD42" s="43">
        <f t="shared" si="27"/>
        <v>0.15557679817186423</v>
      </c>
      <c r="AF42" s="41"/>
      <c r="AG42" s="48"/>
      <c r="AH42" s="43"/>
    </row>
    <row r="43" spans="1:34" x14ac:dyDescent="0.4">
      <c r="A43" s="1" t="s">
        <v>143</v>
      </c>
      <c r="B43" s="5">
        <v>0.245</v>
      </c>
      <c r="C43" s="20">
        <v>1.48</v>
      </c>
      <c r="D43" s="35">
        <v>5.63</v>
      </c>
      <c r="H43" s="35">
        <f>((L43+SQRT(L43^2-4))/2)^2</f>
        <v>2.9478131863820023</v>
      </c>
      <c r="J43" s="37"/>
      <c r="L43" s="35">
        <f>3*B43*(D43-1)/C43</f>
        <v>2.299358108108108</v>
      </c>
      <c r="N43" s="37"/>
      <c r="P43" s="11" t="s">
        <v>175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2">
        <v>6.0380000000000003</v>
      </c>
      <c r="AB43" s="45">
        <f t="shared" si="25"/>
        <v>4.0105608852003209</v>
      </c>
      <c r="AC43" s="42">
        <f t="shared" si="19"/>
        <v>2.5019797297297299</v>
      </c>
      <c r="AD43" s="43">
        <f t="shared" ref="AD43:AD44" si="29" xml:space="preserve"> ((SQRT(AB43))^3/(AB43-1)+(SQRT(1/AB43)^3/(1/AB43-1))-2)/6</f>
        <v>8.3663288288288243E-2</v>
      </c>
      <c r="AF43" s="41">
        <v>6.4859999999999998</v>
      </c>
      <c r="AG43" s="48">
        <f t="shared" si="24"/>
        <v>5.2315689154786122</v>
      </c>
      <c r="AH43" s="43">
        <f>3*B43*(AF43-1)/C43</f>
        <v>2.7244662162162161</v>
      </c>
    </row>
    <row r="44" spans="1:34" x14ac:dyDescent="0.4">
      <c r="A44" s="1" t="s">
        <v>166</v>
      </c>
      <c r="B44" s="5">
        <f>(-X44/(12*PI()*Z44*C44))^(1/2)</f>
        <v>0.29016314280288524</v>
      </c>
      <c r="C44" s="20">
        <v>1.486988</v>
      </c>
      <c r="D44" s="35"/>
      <c r="F44" s="12">
        <v>5.665</v>
      </c>
      <c r="H44" s="35"/>
      <c r="J44" s="37"/>
      <c r="L44" s="35"/>
      <c r="N44" s="37"/>
      <c r="P44" s="11" t="s">
        <v>176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2">
        <v>6.3380000000000001</v>
      </c>
      <c r="AB44" s="45">
        <f t="shared" ref="AB44" si="30">((AC44+SQRT(AC44^2-4))/2)^2</f>
        <v>7.6339377918181199</v>
      </c>
      <c r="AC44" s="42">
        <f t="shared" si="19"/>
        <v>3.124889083735312</v>
      </c>
      <c r="AD44" s="43">
        <f t="shared" si="29"/>
        <v>0.18748151395588528</v>
      </c>
      <c r="AF44" s="41">
        <v>6.7279999999999998</v>
      </c>
      <c r="AG44" s="48"/>
      <c r="AH44" s="43"/>
    </row>
    <row r="45" spans="1:34" x14ac:dyDescent="0.4">
      <c r="A45" s="1" t="s">
        <v>144</v>
      </c>
      <c r="B45" s="5">
        <v>0.23699999999999999</v>
      </c>
      <c r="C45" s="20">
        <v>1.52</v>
      </c>
      <c r="D45" s="35">
        <v>5.91</v>
      </c>
      <c r="F45" s="12">
        <v>5.4219999999999997</v>
      </c>
      <c r="H45" s="35">
        <f t="shared" ref="H45:H56" si="31">((L45+SQRT(L45^2-4))/2)^2</f>
        <v>2.9340880619479717</v>
      </c>
      <c r="J45" s="37">
        <f t="shared" ref="J45:J54" si="32">((N45+SQRT(N45^2-4))/2)^2</f>
        <v>1.6850125798097029</v>
      </c>
      <c r="L45" s="35">
        <f t="shared" ref="L45:L56" si="33">3*B45*(D45-1)/C45</f>
        <v>2.2967171052631579</v>
      </c>
      <c r="N45" s="37">
        <f t="shared" ref="N45:N54" si="34">3*B45*(F45-1)/C45</f>
        <v>2.0684486842105261</v>
      </c>
      <c r="P45" s="11" t="s">
        <v>176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2">
        <v>6.6589999999999998</v>
      </c>
      <c r="AB45" s="45">
        <f t="shared" si="25"/>
        <v>4.798594277187302</v>
      </c>
      <c r="AC45" s="42">
        <f t="shared" si="19"/>
        <v>2.647071710526316</v>
      </c>
      <c r="AD45" s="43">
        <f t="shared" ref="AD45" si="35" xml:space="preserve"> ((SQRT(AB45))^3/(AB45-1)+(SQRT(1/AB45)^3/(1/AB45-1))-2)/6</f>
        <v>0.10784528508771925</v>
      </c>
      <c r="AF45" s="41">
        <v>6.9509999999999996</v>
      </c>
      <c r="AG45" s="48">
        <f t="shared" si="24"/>
        <v>5.5691957991076153</v>
      </c>
      <c r="AH45" s="43">
        <f>3*B45*(AF45-1)/C45</f>
        <v>2.7836585526315782</v>
      </c>
    </row>
    <row r="46" spans="1:34" x14ac:dyDescent="0.4">
      <c r="A46" s="1" t="s">
        <v>119</v>
      </c>
      <c r="B46" s="5">
        <v>0.26900000000000002</v>
      </c>
      <c r="C46" s="20">
        <v>1.6</v>
      </c>
      <c r="D46" s="35">
        <v>5.55</v>
      </c>
      <c r="E46" s="34">
        <v>5.86</v>
      </c>
      <c r="F46" s="12">
        <v>6.0709999999999997</v>
      </c>
      <c r="H46" s="35">
        <f t="shared" si="31"/>
        <v>2.9246765439874713</v>
      </c>
      <c r="I46" s="36">
        <f>((M46+SQRT(M46^2-4))/2)^2</f>
        <v>3.741408848048414</v>
      </c>
      <c r="J46" s="37">
        <f t="shared" si="32"/>
        <v>4.3097222414125342</v>
      </c>
      <c r="L46" s="35">
        <f t="shared" si="33"/>
        <v>2.2949062499999999</v>
      </c>
      <c r="M46" s="36">
        <f>3*B46*(E46-1)/C46</f>
        <v>2.4512624999999999</v>
      </c>
      <c r="N46" s="37">
        <f t="shared" si="34"/>
        <v>2.557685625</v>
      </c>
      <c r="P46" s="11" t="s">
        <v>176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2">
        <v>6.9160000000000004</v>
      </c>
      <c r="AB46" s="45">
        <v>2.73</v>
      </c>
      <c r="AC46" s="42" t="s">
        <v>249</v>
      </c>
      <c r="AD46" s="43">
        <f t="shared" ref="AD46:AD48" si="36" xml:space="preserve"> ((SQRT(AB46))^3/(AB46-1)+(SQRT(1/AB46)^3/(1/AB46-1))-2)/6</f>
        <v>4.2916449475772112E-2</v>
      </c>
      <c r="AF46" s="41">
        <v>7.1890000000000001</v>
      </c>
      <c r="AG46" s="48">
        <f t="shared" si="24"/>
        <v>7.6128859563570401</v>
      </c>
      <c r="AH46" s="43">
        <f>3*B46*(AF46-1)/C46</f>
        <v>3.1215768749999997</v>
      </c>
    </row>
    <row r="47" spans="1:34" x14ac:dyDescent="0.4">
      <c r="A47" s="1" t="s">
        <v>145</v>
      </c>
      <c r="B47" s="5">
        <v>0.214</v>
      </c>
      <c r="C47" s="20">
        <v>1.73</v>
      </c>
      <c r="D47" s="35">
        <v>7.19</v>
      </c>
      <c r="F47" s="12">
        <v>5.7610000000000001</v>
      </c>
      <c r="H47" s="35">
        <f t="shared" si="31"/>
        <v>2.9360689915208353</v>
      </c>
      <c r="J47" s="37" t="e">
        <f t="shared" si="32"/>
        <v>#NUM!</v>
      </c>
      <c r="L47" s="35">
        <f t="shared" si="33"/>
        <v>2.2970982658959542</v>
      </c>
      <c r="N47" s="37">
        <f t="shared" si="34"/>
        <v>1.7667988439306359</v>
      </c>
      <c r="P47" s="11" t="s">
        <v>175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2">
        <v>7.37</v>
      </c>
      <c r="AB47" s="45">
        <f t="shared" si="25"/>
        <v>3.2834460034129589</v>
      </c>
      <c r="AC47" s="42">
        <f>3*B47*(AA47-1)/C47</f>
        <v>2.3638959537572255</v>
      </c>
      <c r="AD47" s="43">
        <f t="shared" si="36"/>
        <v>6.0649325626204176E-2</v>
      </c>
      <c r="AF47" s="41">
        <v>7.6390000000000002</v>
      </c>
      <c r="AG47" s="48">
        <f t="shared" si="24"/>
        <v>3.8072675087967802</v>
      </c>
      <c r="AH47" s="43">
        <f>3*B47*(AF47-1)/C47</f>
        <v>2.4637213872832371</v>
      </c>
    </row>
    <row r="48" spans="1:34" x14ac:dyDescent="0.4">
      <c r="A48" s="1" t="s">
        <v>146</v>
      </c>
      <c r="B48" s="5">
        <v>0.36</v>
      </c>
      <c r="C48" s="20">
        <v>1.84</v>
      </c>
      <c r="D48" s="35">
        <v>4.92</v>
      </c>
      <c r="F48" s="12">
        <v>6.077</v>
      </c>
      <c r="H48" s="35">
        <f t="shared" si="31"/>
        <v>2.9556677328143444</v>
      </c>
      <c r="J48" s="37">
        <f t="shared" si="32"/>
        <v>6.7317199902806895</v>
      </c>
      <c r="L48" s="35">
        <f t="shared" si="33"/>
        <v>2.3008695652173912</v>
      </c>
      <c r="N48" s="37">
        <f t="shared" si="34"/>
        <v>2.9799782608695655</v>
      </c>
      <c r="P48" s="11" t="s">
        <v>176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2">
        <v>6.2380000000000004</v>
      </c>
      <c r="AB48" s="45">
        <f t="shared" si="25"/>
        <v>7.3157247191719472</v>
      </c>
      <c r="AC48" s="42">
        <f>3*B48*(AA48-1)/C48</f>
        <v>3.0744782608695655</v>
      </c>
      <c r="AD48" s="43">
        <f t="shared" si="36"/>
        <v>0.1790797101449276</v>
      </c>
      <c r="AF48" s="41">
        <v>6.62</v>
      </c>
      <c r="AG48" s="48">
        <f t="shared" si="24"/>
        <v>8.7673332371010559</v>
      </c>
      <c r="AH48" s="43">
        <f>3*B48*(AF48-1)/C48</f>
        <v>3.298695652173913</v>
      </c>
    </row>
    <row r="49" spans="1:34" x14ac:dyDescent="0.4">
      <c r="A49" s="1" t="s">
        <v>208</v>
      </c>
      <c r="B49" s="5"/>
      <c r="C49" s="20"/>
      <c r="D49" s="35"/>
      <c r="H49" s="35"/>
      <c r="J49" s="37"/>
      <c r="L49" s="35"/>
      <c r="N49" s="37"/>
      <c r="P49" s="11" t="s">
        <v>209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2">
        <v>5.9950000000000001</v>
      </c>
      <c r="AB49" s="45"/>
      <c r="AC49" s="42"/>
      <c r="AD49" s="43"/>
      <c r="AF49" s="41"/>
      <c r="AG49" s="48"/>
      <c r="AH49" s="43"/>
    </row>
    <row r="50" spans="1:34" x14ac:dyDescent="0.4">
      <c r="A50" s="1" t="s">
        <v>210</v>
      </c>
      <c r="B50" s="5"/>
      <c r="C50" s="20"/>
      <c r="D50" s="35"/>
      <c r="H50" s="35"/>
      <c r="J50" s="37"/>
      <c r="L50" s="35"/>
      <c r="N50" s="37"/>
      <c r="P50" s="11" t="s">
        <v>196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2">
        <v>5.6529999999999996</v>
      </c>
      <c r="AB50" s="45"/>
      <c r="AC50" s="42"/>
      <c r="AD50" s="43"/>
      <c r="AF50" s="41"/>
      <c r="AG50" s="48"/>
      <c r="AH50" s="43"/>
    </row>
    <row r="51" spans="1:34" x14ac:dyDescent="0.4">
      <c r="A51" s="1" t="s">
        <v>240</v>
      </c>
      <c r="B51" s="5"/>
      <c r="C51" s="20"/>
      <c r="D51" s="35"/>
      <c r="H51" s="35"/>
      <c r="J51" s="37"/>
      <c r="L51" s="35"/>
      <c r="N51" s="37"/>
      <c r="P51" s="11" t="s">
        <v>238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2">
        <v>5.8040000000000003</v>
      </c>
      <c r="AB51" s="45"/>
      <c r="AC51" s="42"/>
      <c r="AD51" s="43"/>
      <c r="AF51" s="41"/>
      <c r="AG51" s="48"/>
      <c r="AH51" s="43"/>
    </row>
    <row r="52" spans="1:34" x14ac:dyDescent="0.4">
      <c r="A52" s="1" t="s">
        <v>241</v>
      </c>
      <c r="B52" s="5"/>
      <c r="C52" s="20"/>
      <c r="D52" s="35"/>
      <c r="H52" s="35"/>
      <c r="J52" s="37"/>
      <c r="L52" s="35"/>
      <c r="N52" s="37"/>
      <c r="P52" s="11" t="s">
        <v>204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2">
        <v>6.1890000000000001</v>
      </c>
      <c r="AB52" s="45"/>
      <c r="AC52" s="42"/>
      <c r="AD52" s="43"/>
      <c r="AF52" s="41"/>
      <c r="AG52" s="48"/>
      <c r="AH52" s="43"/>
    </row>
    <row r="53" spans="1:34" x14ac:dyDescent="0.4">
      <c r="A53" s="1" t="s">
        <v>147</v>
      </c>
      <c r="B53" s="5">
        <v>0.71399999999999997</v>
      </c>
      <c r="C53" s="20">
        <v>2.9769999999999999</v>
      </c>
      <c r="D53" s="35">
        <v>4.2</v>
      </c>
      <c r="E53" s="34">
        <v>4</v>
      </c>
      <c r="F53" s="12">
        <v>3.298</v>
      </c>
      <c r="H53" s="35">
        <f t="shared" si="31"/>
        <v>2.9638915653203752</v>
      </c>
      <c r="I53" s="36">
        <f>((M53+SQRT(M53^2-4))/2)^2</f>
        <v>2.2060303174784361</v>
      </c>
      <c r="J53" s="37" t="e">
        <f t="shared" si="32"/>
        <v>#NUM!</v>
      </c>
      <c r="L53" s="35">
        <f t="shared" si="33"/>
        <v>2.3024521330198189</v>
      </c>
      <c r="M53" s="36">
        <f>3*B53*(E53-1)/C53</f>
        <v>2.1585488747060801</v>
      </c>
      <c r="N53" s="37">
        <f t="shared" si="34"/>
        <v>1.6534484380248571</v>
      </c>
      <c r="P53" s="11" t="s">
        <v>177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2">
        <v>4.4539999999999997</v>
      </c>
      <c r="AB53" s="45">
        <v>3.27</v>
      </c>
      <c r="AC53" s="42" t="s">
        <v>245</v>
      </c>
      <c r="AD53" s="43">
        <f t="shared" ref="AD53:AD55" si="37" xml:space="preserve"> ((SQRT(AB53))^3/(AB53-1)+(SQRT(1/AB53)^3/(1/AB53-1))-2)/6</f>
        <v>6.0219232601974003E-2</v>
      </c>
      <c r="AF53" s="41">
        <v>5.1980000000000004</v>
      </c>
      <c r="AG53" s="48">
        <f t="shared" ref="AG53:AG56" si="38">((AH53+SQRT(AH53^2-4))/2)^2</f>
        <v>6.9803382751810243</v>
      </c>
      <c r="AH53" s="43">
        <f>3*B53*(AF53-1)/C53</f>
        <v>3.0205293920053751</v>
      </c>
    </row>
    <row r="54" spans="1:34" x14ac:dyDescent="0.4">
      <c r="A54" s="1" t="s">
        <v>148</v>
      </c>
      <c r="B54" s="5">
        <v>0.55800000000000005</v>
      </c>
      <c r="C54" s="20">
        <v>2.46</v>
      </c>
      <c r="D54" s="35">
        <v>4.38</v>
      </c>
      <c r="F54" s="12">
        <v>2.9289999999999998</v>
      </c>
      <c r="H54" s="35">
        <f t="shared" si="31"/>
        <v>2.9514024161532255</v>
      </c>
      <c r="J54" s="37" t="e">
        <f t="shared" si="32"/>
        <v>#NUM!</v>
      </c>
      <c r="L54" s="35">
        <f t="shared" si="33"/>
        <v>2.3000487804878049</v>
      </c>
      <c r="N54" s="37">
        <f t="shared" si="34"/>
        <v>1.3126609756097563</v>
      </c>
      <c r="P54" s="11" t="s">
        <v>177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2">
        <v>4.0209999999999999</v>
      </c>
      <c r="AB54" s="45">
        <f t="shared" ref="AB54" si="39">((AC54+SQRT(AC54^2-4))/2)^2</f>
        <v>1.6018416860891611</v>
      </c>
      <c r="AC54" s="42">
        <f t="shared" ref="AC54:AC65" si="40">3*B54*(AA54-1)/C54</f>
        <v>2.0557536585365854</v>
      </c>
      <c r="AD54" s="43">
        <f t="shared" si="37"/>
        <v>9.2922764227643118E-3</v>
      </c>
      <c r="AF54" s="41">
        <v>4.8159999999999998</v>
      </c>
      <c r="AG54" s="48">
        <f t="shared" si="38"/>
        <v>4.5219212905788266</v>
      </c>
      <c r="AH54" s="43">
        <f>3*B54*(AF54-1)/C54</f>
        <v>2.5967414634146344</v>
      </c>
    </row>
    <row r="55" spans="1:34" x14ac:dyDescent="0.4">
      <c r="A55" s="1" t="s">
        <v>211</v>
      </c>
      <c r="B55" s="5">
        <f>(-X55/(12*PI()*Z55*C55))^(1/2)</f>
        <v>0.63180299071911217</v>
      </c>
      <c r="C55" s="20">
        <v>2.06</v>
      </c>
      <c r="D55" s="35"/>
      <c r="H55" s="35"/>
      <c r="J55" s="37"/>
      <c r="L55" s="35"/>
      <c r="N55" s="37"/>
      <c r="P55" s="11" t="s">
        <v>181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2">
        <v>3.6549999999999998</v>
      </c>
      <c r="AB55" s="45">
        <f>((AC55+SQRT(AC55^2-4))/2)^2</f>
        <v>3.6971305301880637</v>
      </c>
      <c r="AC55" s="42">
        <f t="shared" si="40"/>
        <v>2.4428693306202565</v>
      </c>
      <c r="AD55" s="43">
        <f t="shared" si="37"/>
        <v>7.3811555103376073E-2</v>
      </c>
      <c r="AF55" s="41"/>
      <c r="AG55" s="48"/>
      <c r="AH55" s="43"/>
    </row>
    <row r="56" spans="1:34" x14ac:dyDescent="0.4">
      <c r="A56" s="1" t="s">
        <v>149</v>
      </c>
      <c r="B56" s="5">
        <v>0.64800000000000002</v>
      </c>
      <c r="C56" s="20">
        <v>2.02</v>
      </c>
      <c r="D56" s="35">
        <v>3.39</v>
      </c>
      <c r="H56" s="35">
        <f t="shared" si="31"/>
        <v>2.9515605376693688</v>
      </c>
      <c r="J56" s="37"/>
      <c r="L56" s="35">
        <f t="shared" si="33"/>
        <v>2.3000792079207919</v>
      </c>
      <c r="N56" s="37"/>
      <c r="P56" s="11" t="s">
        <v>176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2">
        <v>5.593</v>
      </c>
      <c r="AB56" s="45">
        <f>((AC56+SQRT(AC56^2-4))/2)^2</f>
        <v>17.480910263761466</v>
      </c>
      <c r="AC56" s="42">
        <f t="shared" si="40"/>
        <v>4.4201940594059401</v>
      </c>
      <c r="AD56" s="43">
        <f t="shared" ref="AD56:AD57" si="41" xml:space="preserve"> ((SQRT(AB56))^3/(AB56-1)+(SQRT(1/AB56)^3/(1/AB56-1))-2)/6</f>
        <v>0.40336567656765682</v>
      </c>
      <c r="AF56" s="41">
        <v>6.1660000000000004</v>
      </c>
      <c r="AG56" s="48">
        <f t="shared" si="38"/>
        <v>22.673055757310312</v>
      </c>
      <c r="AH56" s="43">
        <f>3*B56*(AF56-1)/C56</f>
        <v>4.9716356435643565</v>
      </c>
    </row>
    <row r="57" spans="1:34" x14ac:dyDescent="0.4">
      <c r="A57" s="1" t="s">
        <v>212</v>
      </c>
      <c r="B57" s="5">
        <f>(-X57/(12*PI()*Z57*C57))^(1/2)</f>
        <v>0.55583116800572419</v>
      </c>
      <c r="C57" s="20">
        <v>2.0299999999999998</v>
      </c>
      <c r="D57" s="35"/>
      <c r="H57" s="35"/>
      <c r="J57" s="37"/>
      <c r="L57" s="35"/>
      <c r="N57" s="37"/>
      <c r="P57" s="11" t="s">
        <v>181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2">
        <v>4.0650000000000004</v>
      </c>
      <c r="AB57" s="45">
        <f>((AC57+SQRT(AC57^2-4))/2)^2</f>
        <v>4.0944212397459818</v>
      </c>
      <c r="AC57" s="42">
        <f t="shared" si="40"/>
        <v>2.5176687634544996</v>
      </c>
      <c r="AD57" s="43">
        <f t="shared" si="41"/>
        <v>8.6278127242416611E-2</v>
      </c>
      <c r="AF57" s="41"/>
      <c r="AG57" s="48"/>
      <c r="AH57" s="43"/>
    </row>
    <row r="58" spans="1:34" x14ac:dyDescent="0.4">
      <c r="A58" s="1" t="s">
        <v>167</v>
      </c>
      <c r="B58" s="5">
        <f>(-X58/(12*PI()*Z58*C58))^(1/2)</f>
        <v>0.54722268359261705</v>
      </c>
      <c r="C58" s="20">
        <v>2</v>
      </c>
      <c r="D58" s="35"/>
      <c r="H58" s="35"/>
      <c r="J58" s="37"/>
      <c r="L58" s="35"/>
      <c r="N58" s="37"/>
      <c r="P58" s="11" t="s">
        <v>181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2">
        <v>4.0730000000000004</v>
      </c>
      <c r="AB58" s="45">
        <f t="shared" ref="AB58:AB60" si="42">((AC58+SQRT(AC58^2-4))/2)^2</f>
        <v>4.1198928287732333</v>
      </c>
      <c r="AC58" s="42">
        <f t="shared" si="40"/>
        <v>2.5224229600201689</v>
      </c>
      <c r="AD58" s="43">
        <f t="shared" ref="AD58:AD60" si="43" xml:space="preserve"> ((SQRT(AB58))^3/(AB58-1)+(SQRT(1/AB58)^3/(1/AB58-1))-2)/6</f>
        <v>8.707049333669474E-2</v>
      </c>
      <c r="AF58" s="41">
        <v>4.8719999999999999</v>
      </c>
      <c r="AG58" s="48"/>
      <c r="AH58" s="43"/>
    </row>
    <row r="59" spans="1:34" x14ac:dyDescent="0.4">
      <c r="A59" s="1" t="s">
        <v>213</v>
      </c>
      <c r="B59" s="5">
        <f>(-X59/(12*PI()*Z59*C59))^(1/2)</f>
        <v>0.53435603752683258</v>
      </c>
      <c r="C59" s="20">
        <v>1.9950000000000001</v>
      </c>
      <c r="D59" s="35"/>
      <c r="H59" s="35"/>
      <c r="J59" s="37"/>
      <c r="L59" s="35"/>
      <c r="N59" s="37"/>
      <c r="P59" s="11" t="s">
        <v>181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2">
        <v>4.1029999999999998</v>
      </c>
      <c r="AB59" s="45">
        <f t="shared" si="42"/>
        <v>3.9647919007050652</v>
      </c>
      <c r="AC59" s="42">
        <f t="shared" si="40"/>
        <v>2.4933936608206939</v>
      </c>
      <c r="AD59" s="43">
        <f t="shared" si="43"/>
        <v>8.2232276803448981E-2</v>
      </c>
      <c r="AF59" s="41"/>
      <c r="AG59" s="48"/>
      <c r="AH59" s="43"/>
    </row>
    <row r="60" spans="1:34" x14ac:dyDescent="0.4">
      <c r="A60" s="1" t="s">
        <v>214</v>
      </c>
      <c r="B60" s="5">
        <f>(-X60/(12*PI()*Z60*C60))^(1/2)</f>
        <v>0.52387902405998144</v>
      </c>
      <c r="C60" s="20">
        <v>1.99</v>
      </c>
      <c r="D60" s="35"/>
      <c r="H60" s="35"/>
      <c r="J60" s="37"/>
      <c r="L60" s="35"/>
      <c r="N60" s="37"/>
      <c r="P60" s="11" t="s">
        <v>181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2">
        <v>4.173</v>
      </c>
      <c r="AB60" s="45">
        <f t="shared" si="42"/>
        <v>4.0316576240717135</v>
      </c>
      <c r="AC60" s="42">
        <f t="shared" si="40"/>
        <v>2.5059318743854084</v>
      </c>
      <c r="AD60" s="43">
        <f t="shared" si="43"/>
        <v>8.4321979064234734E-2</v>
      </c>
      <c r="AF60" s="41"/>
      <c r="AG60" s="48"/>
      <c r="AH60" s="43"/>
    </row>
    <row r="61" spans="1:34" x14ac:dyDescent="0.4">
      <c r="A61" s="1" t="s">
        <v>150</v>
      </c>
      <c r="B61" s="5">
        <v>0.47799999999999998</v>
      </c>
      <c r="C61" s="20">
        <v>2.27</v>
      </c>
      <c r="D61" s="35">
        <v>4.6399999999999997</v>
      </c>
      <c r="H61" s="35">
        <f t="shared" ref="H61:H79" si="44">((L61+SQRT(L61^2-4))/2)^2</f>
        <v>2.9483101851292712</v>
      </c>
      <c r="J61" s="37"/>
      <c r="L61" s="35">
        <f t="shared" ref="L61:L79" si="45">3*B61*(D61-1)/C61</f>
        <v>2.2994537444933916</v>
      </c>
      <c r="N61" s="37"/>
      <c r="P61" s="11" t="s">
        <v>175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2">
        <v>4.2279999999999998</v>
      </c>
      <c r="AB61" s="45">
        <f t="shared" ref="AB61:AB63" si="46">((AC61+SQRT(AC61^2-4))/2)^2</f>
        <v>1.4847776136190036</v>
      </c>
      <c r="AC61" s="42">
        <f t="shared" si="40"/>
        <v>2.0391859030837001</v>
      </c>
      <c r="AD61" s="43">
        <f t="shared" ref="AD61:AD63" si="47" xml:space="preserve"> ((SQRT(AB61))^3/(AB61-1)+(SQRT(1/AB61)^3/(1/AB61-1))-2)/6</f>
        <v>6.5309838472833448E-3</v>
      </c>
      <c r="AF61" s="41">
        <v>5.0229999999999997</v>
      </c>
      <c r="AG61" s="48">
        <f t="shared" ref="AG61:AG62" si="48">((AH61+SQRT(AH61^2-4))/2)^2</f>
        <v>4.2218605200920329</v>
      </c>
      <c r="AH61" s="43">
        <f>3*B61*(AF61-1)/C61</f>
        <v>2.5414017621145373</v>
      </c>
    </row>
    <row r="62" spans="1:34" x14ac:dyDescent="0.4">
      <c r="A62" s="1" t="s">
        <v>151</v>
      </c>
      <c r="B62" s="5">
        <v>0.46700000000000003</v>
      </c>
      <c r="C62" s="20">
        <v>1.99</v>
      </c>
      <c r="D62" s="35">
        <v>4.2699999999999996</v>
      </c>
      <c r="H62" s="35">
        <f t="shared" si="44"/>
        <v>2.9622993492241645</v>
      </c>
      <c r="J62" s="37"/>
      <c r="L62" s="35">
        <f t="shared" si="45"/>
        <v>2.3021457286432154</v>
      </c>
      <c r="N62" s="37"/>
      <c r="P62" s="11" t="s">
        <v>175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2">
        <v>4.08</v>
      </c>
      <c r="AB62" s="45">
        <f t="shared" si="46"/>
        <v>2.2592566420908891</v>
      </c>
      <c r="AC62" s="42">
        <f t="shared" si="40"/>
        <v>2.1683819095477386</v>
      </c>
      <c r="AD62" s="43">
        <f t="shared" si="47"/>
        <v>2.8063651591289762E-2</v>
      </c>
      <c r="AF62" s="41">
        <v>4.9059999999999997</v>
      </c>
      <c r="AG62" s="48">
        <f t="shared" si="48"/>
        <v>5.3759502007458693</v>
      </c>
      <c r="AH62" s="43">
        <f>3*B62*(AF62-1)/C62</f>
        <v>2.749902512562814</v>
      </c>
    </row>
    <row r="63" spans="1:34" x14ac:dyDescent="0.4">
      <c r="A63" s="1" t="s">
        <v>215</v>
      </c>
      <c r="B63" s="5">
        <f>(-X63/(12*PI()*Z63*C63))^(1/2)</f>
        <v>0.49577100723826473</v>
      </c>
      <c r="C63" s="20">
        <v>1.9750000000000001</v>
      </c>
      <c r="D63" s="35"/>
      <c r="H63" s="35"/>
      <c r="J63" s="37"/>
      <c r="L63" s="35"/>
      <c r="N63" s="37"/>
      <c r="P63" s="11" t="s">
        <v>197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2">
        <v>4.3029999999999999</v>
      </c>
      <c r="AB63" s="45">
        <f t="shared" si="46"/>
        <v>3.9328389073378691</v>
      </c>
      <c r="AC63" s="42">
        <f t="shared" si="40"/>
        <v>2.4873898282146656</v>
      </c>
      <c r="AD63" s="43">
        <f t="shared" si="47"/>
        <v>8.1231638035777667E-2</v>
      </c>
      <c r="AF63" s="41"/>
      <c r="AG63" s="48"/>
      <c r="AH63" s="43"/>
    </row>
    <row r="64" spans="1:34" x14ac:dyDescent="0.4">
      <c r="A64" s="1" t="s">
        <v>152</v>
      </c>
      <c r="B64" s="5">
        <v>0.40400000000000003</v>
      </c>
      <c r="C64" s="20">
        <v>1.96</v>
      </c>
      <c r="D64" s="35">
        <v>4.72</v>
      </c>
      <c r="H64" s="35">
        <f t="shared" si="44"/>
        <v>2.9528457897395812</v>
      </c>
      <c r="J64" s="37"/>
      <c r="L64" s="35">
        <f t="shared" si="45"/>
        <v>2.3003265306122453</v>
      </c>
      <c r="N64" s="37"/>
      <c r="P64" s="11" t="s">
        <v>197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2">
        <v>4.3209999999999997</v>
      </c>
      <c r="AB64" s="45">
        <f t="shared" ref="AB64:AB65" si="49">((AC64+SQRT(AC64^2-4))/2)^2</f>
        <v>1.5872402205632015</v>
      </c>
      <c r="AC64" s="42">
        <f t="shared" si="40"/>
        <v>2.0535979591836737</v>
      </c>
      <c r="AD64" s="43">
        <f t="shared" ref="AD64:AD65" si="50" xml:space="preserve"> ((SQRT(AB64))^3/(AB64-1)+(SQRT(1/AB64)^3/(1/AB64-1))-2)/6</f>
        <v>8.932993197278952E-3</v>
      </c>
      <c r="AF64" s="41"/>
      <c r="AG64" s="48"/>
      <c r="AH64" s="43"/>
    </row>
    <row r="65" spans="1:34" x14ac:dyDescent="0.4">
      <c r="A65" s="1" t="s">
        <v>216</v>
      </c>
      <c r="B65" s="5">
        <f>(-X65/(12*PI()*Z65*C65))^(1/2)</f>
        <v>0.4846070715067714</v>
      </c>
      <c r="C65" s="20">
        <v>1.95</v>
      </c>
      <c r="D65" s="35"/>
      <c r="H65" s="35"/>
      <c r="J65" s="37"/>
      <c r="L65" s="35"/>
      <c r="N65" s="37"/>
      <c r="P65" s="11" t="s">
        <v>200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2">
        <v>4.1079999999999997</v>
      </c>
      <c r="AB65" s="45">
        <f t="shared" si="49"/>
        <v>3.0403556431341814</v>
      </c>
      <c r="AC65" s="42">
        <f t="shared" si="40"/>
        <v>2.3171673511431465</v>
      </c>
      <c r="AD65" s="43">
        <f t="shared" si="50"/>
        <v>5.2861225190524351E-2</v>
      </c>
      <c r="AF65" s="41"/>
      <c r="AG65" s="48"/>
      <c r="AH65" s="43"/>
    </row>
    <row r="66" spans="1:34" x14ac:dyDescent="0.4">
      <c r="A66" s="1" t="s">
        <v>153</v>
      </c>
      <c r="B66" s="5">
        <v>0.39300000000000002</v>
      </c>
      <c r="C66" s="20">
        <v>1.94</v>
      </c>
      <c r="D66" s="35">
        <v>4.79</v>
      </c>
      <c r="H66" s="35">
        <f t="shared" si="44"/>
        <v>2.9683188551159074</v>
      </c>
      <c r="J66" s="37"/>
      <c r="L66" s="35">
        <f t="shared" si="45"/>
        <v>2.3033041237113405</v>
      </c>
      <c r="N66" s="37"/>
      <c r="P66" s="11" t="s">
        <v>175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2">
        <v>4.1749999999999998</v>
      </c>
      <c r="AB66" s="45"/>
      <c r="AC66" s="42"/>
      <c r="AD66" s="43"/>
      <c r="AF66" s="41">
        <v>4.9720000000000004</v>
      </c>
      <c r="AG66" s="48">
        <f t="shared" ref="AG66" si="51">((AH66+SQRT(AH66^2-4))/2)^2</f>
        <v>3.5448701807384584</v>
      </c>
      <c r="AH66" s="43">
        <f>3*B66*(AF66-1)/C66</f>
        <v>2.413911340206186</v>
      </c>
    </row>
    <row r="67" spans="1:34" x14ac:dyDescent="0.4">
      <c r="A67" s="1" t="s">
        <v>244</v>
      </c>
      <c r="B67" s="5"/>
      <c r="C67" s="20">
        <v>1.93</v>
      </c>
      <c r="D67" s="35"/>
      <c r="H67" s="35"/>
      <c r="J67" s="37"/>
      <c r="L67" s="35"/>
      <c r="N67" s="37"/>
      <c r="V67" s="10"/>
      <c r="AA67" s="42"/>
      <c r="AB67" s="45"/>
      <c r="AC67" s="42"/>
      <c r="AD67" s="43"/>
      <c r="AF67" s="41"/>
      <c r="AG67" s="48"/>
      <c r="AH67" s="43"/>
    </row>
    <row r="68" spans="1:34" x14ac:dyDescent="0.4">
      <c r="A68" s="1" t="s">
        <v>154</v>
      </c>
      <c r="B68" s="5">
        <v>0.50600000000000001</v>
      </c>
      <c r="C68" s="20">
        <v>1.99</v>
      </c>
      <c r="D68" s="35">
        <v>4.0199999999999996</v>
      </c>
      <c r="F68" s="12">
        <v>4.4610000000000003</v>
      </c>
      <c r="H68" s="35">
        <f t="shared" si="44"/>
        <v>2.9703681369217274</v>
      </c>
      <c r="J68" s="37">
        <f t="shared" ref="J68:J79" si="52">((N68+SQRT(N68^2-4))/2)^2</f>
        <v>4.7600432310165832</v>
      </c>
      <c r="L68" s="35">
        <f t="shared" si="45"/>
        <v>2.3036984924623112</v>
      </c>
      <c r="N68" s="37">
        <f t="shared" ref="N68:N79" si="53">3*B68*(F68-1)/C68</f>
        <v>2.6400994974874377</v>
      </c>
      <c r="V68" s="10"/>
      <c r="AA68" s="42"/>
      <c r="AB68" s="45"/>
      <c r="AC68" s="42"/>
      <c r="AD68" s="43"/>
      <c r="AF68" s="41"/>
      <c r="AG68" s="48"/>
      <c r="AH68" s="43"/>
    </row>
    <row r="69" spans="1:34" x14ac:dyDescent="0.4">
      <c r="A69" s="1" t="s">
        <v>217</v>
      </c>
      <c r="B69" s="5">
        <f>(-X69/(12*PI()*Z69*C69))^(1/2)</f>
        <v>0.46470843369586545</v>
      </c>
      <c r="C69" s="20">
        <v>1.91</v>
      </c>
      <c r="D69" s="35"/>
      <c r="H69" s="35"/>
      <c r="J69" s="37"/>
      <c r="L69" s="35"/>
      <c r="N69" s="37"/>
      <c r="P69" s="11" t="s">
        <v>200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2">
        <v>4.43</v>
      </c>
      <c r="AB69" s="45">
        <f t="shared" ref="AB69" si="54">((AC69+SQRT(AC69^2-4))/2)^2</f>
        <v>4.0191344386862236</v>
      </c>
      <c r="AC69" s="42">
        <f>3*B69*(AA69-1)/C69</f>
        <v>2.5035862736808672</v>
      </c>
      <c r="AD69" s="43">
        <f t="shared" ref="AD69" si="55" xml:space="preserve"> ((SQRT(AB69))^3/(AB69-1)+(SQRT(1/AB69)^3/(1/AB69-1))-2)/6</f>
        <v>8.3931045613477931E-2</v>
      </c>
      <c r="AF69" s="41"/>
      <c r="AG69" s="48"/>
      <c r="AH69" s="43"/>
    </row>
    <row r="70" spans="1:34" x14ac:dyDescent="0.4">
      <c r="A70" s="1" t="s">
        <v>155</v>
      </c>
      <c r="B70" s="5">
        <v>0.373</v>
      </c>
      <c r="C70" s="20">
        <v>1.74</v>
      </c>
      <c r="D70" s="35">
        <v>4.57</v>
      </c>
      <c r="F70" s="12">
        <v>4.609</v>
      </c>
      <c r="H70" s="35">
        <f t="shared" si="44"/>
        <v>2.9297338776369064</v>
      </c>
      <c r="J70" s="37">
        <f t="shared" si="52"/>
        <v>3.0600666550100843</v>
      </c>
      <c r="L70" s="35">
        <f t="shared" si="45"/>
        <v>2.2958793103448278</v>
      </c>
      <c r="N70" s="37">
        <f t="shared" si="53"/>
        <v>2.3209603448275864</v>
      </c>
      <c r="P70" s="11" t="s">
        <v>175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2">
        <v>4.5090000000000003</v>
      </c>
      <c r="AB70" s="45">
        <f t="shared" ref="AB70:AB78" si="56">((AC70+SQRT(AC70^2-4))/2)^2</f>
        <v>2.7255740335654943</v>
      </c>
      <c r="AC70" s="42">
        <f>3*B70*(AA70-1)/C70</f>
        <v>2.2566500000000005</v>
      </c>
      <c r="AD70" s="43">
        <f t="shared" ref="AD70" si="57" xml:space="preserve"> ((SQRT(AB70))^3/(AB70-1)+(SQRT(1/AB70)^3/(1/AB70-1))-2)/6</f>
        <v>4.2775000000000084E-2</v>
      </c>
      <c r="AF70" s="41">
        <v>5.2450000000000001</v>
      </c>
      <c r="AG70" s="48">
        <f t="shared" ref="AG70:AG79" si="58">((AH70+SQRT(AH70^2-4))/2)^2</f>
        <v>5.2627438454158284</v>
      </c>
      <c r="AH70" s="43">
        <f>3*B70*(AF70-1)/C70</f>
        <v>2.7299741379310345</v>
      </c>
    </row>
    <row r="71" spans="1:34" x14ac:dyDescent="0.4">
      <c r="A71" s="1" t="s">
        <v>156</v>
      </c>
      <c r="B71" s="5">
        <v>0.33</v>
      </c>
      <c r="C71" s="20">
        <v>1.62</v>
      </c>
      <c r="D71" s="35">
        <v>4.7699999999999996</v>
      </c>
      <c r="F71" s="12">
        <v>3.944</v>
      </c>
      <c r="H71" s="35">
        <f t="shared" si="44"/>
        <v>2.9713575013500662</v>
      </c>
      <c r="J71" s="37" t="e">
        <f t="shared" si="52"/>
        <v>#NUM!</v>
      </c>
      <c r="L71" s="35">
        <f t="shared" si="45"/>
        <v>2.3038888888888884</v>
      </c>
      <c r="N71" s="37">
        <f t="shared" si="53"/>
        <v>1.7991111111111109</v>
      </c>
      <c r="P71" s="11" t="s">
        <v>177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2">
        <v>4.8849999999999998</v>
      </c>
      <c r="AB71" s="45">
        <f t="shared" si="56"/>
        <v>3.3369967023753118</v>
      </c>
      <c r="AC71" s="42">
        <f>3*B71*(AA71-1)/C71</f>
        <v>2.3741666666666665</v>
      </c>
      <c r="AD71" s="43">
        <f t="shared" ref="AD71:AD73" si="59" xml:space="preserve"> ((SQRT(AB71))^3/(AB71-1)+(SQRT(1/AB71)^3/(1/AB71-1))-2)/6</f>
        <v>6.2361111111111089E-2</v>
      </c>
      <c r="AF71" s="41">
        <v>5.5529999999999999</v>
      </c>
      <c r="AG71" s="48">
        <f t="shared" si="58"/>
        <v>5.5618930291910775</v>
      </c>
      <c r="AH71" s="43">
        <f>3*B71*(AF71-1)/C71</f>
        <v>2.7823888888888884</v>
      </c>
    </row>
    <row r="72" spans="1:34" x14ac:dyDescent="0.4">
      <c r="A72" s="1" t="s">
        <v>157</v>
      </c>
      <c r="B72" s="5">
        <v>0.27400000000000002</v>
      </c>
      <c r="C72" s="20">
        <v>1.56</v>
      </c>
      <c r="D72" s="35">
        <v>5.36</v>
      </c>
      <c r="F72" s="12">
        <v>4.3600000000000003</v>
      </c>
      <c r="H72" s="35">
        <f t="shared" si="44"/>
        <v>2.9375571636289326</v>
      </c>
      <c r="J72" s="37" t="e">
        <f t="shared" si="52"/>
        <v>#NUM!</v>
      </c>
      <c r="L72" s="35">
        <f t="shared" si="45"/>
        <v>2.2973846153846158</v>
      </c>
      <c r="N72" s="37">
        <f t="shared" si="53"/>
        <v>1.7704615384615385</v>
      </c>
      <c r="P72" s="11" t="s">
        <v>177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2">
        <v>5.3609999999999998</v>
      </c>
      <c r="AB72" s="45">
        <f t="shared" si="56"/>
        <v>2.9402955767601289</v>
      </c>
      <c r="AC72" s="42">
        <f>3*B72*(AA72-1)/C72</f>
        <v>2.2979115384615385</v>
      </c>
      <c r="AD72" s="43">
        <f t="shared" si="59"/>
        <v>4.9651923076923087E-2</v>
      </c>
      <c r="AF72" s="41">
        <v>5.9530000000000003</v>
      </c>
      <c r="AG72" s="48">
        <f t="shared" si="58"/>
        <v>4.5936239754997379</v>
      </c>
      <c r="AH72" s="43">
        <f>3*B72*(AF72-1)/C72</f>
        <v>2.6098500000000002</v>
      </c>
    </row>
    <row r="73" spans="1:34" x14ac:dyDescent="0.4">
      <c r="A73" s="1" t="s">
        <v>158</v>
      </c>
      <c r="B73" s="5">
        <v>0.247</v>
      </c>
      <c r="C73" s="20">
        <v>1.52</v>
      </c>
      <c r="D73" s="35">
        <v>5.72</v>
      </c>
      <c r="F73" s="12">
        <v>4.798</v>
      </c>
      <c r="H73" s="35">
        <f t="shared" si="44"/>
        <v>2.9563455478498613</v>
      </c>
      <c r="J73" s="37" t="e">
        <f t="shared" si="52"/>
        <v>#NUM!</v>
      </c>
      <c r="L73" s="35">
        <f t="shared" si="45"/>
        <v>2.3009999999999997</v>
      </c>
      <c r="N73" s="37">
        <f t="shared" si="53"/>
        <v>1.8515250000000001</v>
      </c>
      <c r="P73" s="11" t="s">
        <v>175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2">
        <v>5.6379999999999999</v>
      </c>
      <c r="AB73" s="45">
        <f t="shared" si="56"/>
        <v>2.7483838563815435</v>
      </c>
      <c r="AC73" s="42">
        <f>3*B73*(AA73-1)/C73</f>
        <v>2.2610249999999996</v>
      </c>
      <c r="AD73" s="43">
        <f t="shared" si="59"/>
        <v>4.3504166666666601E-2</v>
      </c>
      <c r="AF73" s="41">
        <v>6.1740000000000004</v>
      </c>
      <c r="AG73" s="48">
        <f t="shared" si="58"/>
        <v>4.1193677032869758</v>
      </c>
      <c r="AH73" s="43">
        <f>3*B73*(AF73-1)/C73</f>
        <v>2.5223249999999999</v>
      </c>
    </row>
    <row r="74" spans="1:34" x14ac:dyDescent="0.4">
      <c r="A74" s="1" t="s">
        <v>218</v>
      </c>
      <c r="B74" s="5"/>
      <c r="C74" s="20"/>
      <c r="D74" s="35"/>
      <c r="H74" s="35"/>
      <c r="J74" s="37"/>
      <c r="L74" s="35"/>
      <c r="N74" s="37"/>
      <c r="P74" s="11" t="s">
        <v>200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2">
        <v>6.02</v>
      </c>
      <c r="AB74" s="45"/>
      <c r="AC74" s="42"/>
      <c r="AD74" s="43"/>
      <c r="AF74" s="41"/>
      <c r="AG74" s="48"/>
      <c r="AH74" s="43"/>
    </row>
    <row r="75" spans="1:34" x14ac:dyDescent="0.4">
      <c r="A75" s="1" t="s">
        <v>159</v>
      </c>
      <c r="B75" s="5">
        <v>0.23</v>
      </c>
      <c r="C75" s="20">
        <v>1.5</v>
      </c>
      <c r="D75" s="35">
        <v>6</v>
      </c>
      <c r="F75" s="12">
        <v>5.3940000000000001</v>
      </c>
      <c r="H75" s="35">
        <f t="shared" si="44"/>
        <v>2.9511489195340639</v>
      </c>
      <c r="J75" s="37">
        <f t="shared" si="52"/>
        <v>1.3380611226779187</v>
      </c>
      <c r="L75" s="35">
        <f t="shared" si="45"/>
        <v>2.3000000000000003</v>
      </c>
      <c r="N75" s="37">
        <f t="shared" si="53"/>
        <v>2.0212400000000001</v>
      </c>
      <c r="P75" s="11" t="s">
        <v>176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2">
        <v>6.2380000000000004</v>
      </c>
      <c r="AB75" s="45">
        <f t="shared" si="56"/>
        <v>3.5216348445060914</v>
      </c>
      <c r="AC75" s="42">
        <f>3*B75*(AA75-1)/C75</f>
        <v>2.4094800000000003</v>
      </c>
      <c r="AD75" s="43">
        <f t="shared" ref="AD75" si="60" xml:space="preserve"> ((SQRT(AB75))^3/(AB75-1)+(SQRT(1/AB75)^3/(1/AB75-1))-2)/6</f>
        <v>6.8246666666666636E-2</v>
      </c>
      <c r="AF75" s="41">
        <v>6.6609999999999996</v>
      </c>
      <c r="AG75" s="48">
        <f t="shared" si="58"/>
        <v>4.5619226631972625</v>
      </c>
      <c r="AH75" s="43">
        <f>3*B75*(AF75-1)/C75</f>
        <v>2.60406</v>
      </c>
    </row>
    <row r="76" spans="1:34" x14ac:dyDescent="0.4">
      <c r="A76" s="1" t="s">
        <v>160</v>
      </c>
      <c r="B76" s="5">
        <v>0.23699999999999999</v>
      </c>
      <c r="C76" s="20">
        <v>1.53</v>
      </c>
      <c r="D76" s="35">
        <v>5.96</v>
      </c>
      <c r="F76" s="12">
        <v>6.226</v>
      </c>
      <c r="H76" s="35">
        <f t="shared" si="44"/>
        <v>2.9768255037695663</v>
      </c>
      <c r="J76" s="37">
        <f t="shared" si="52"/>
        <v>3.621760579090187</v>
      </c>
      <c r="L76" s="35">
        <f t="shared" si="45"/>
        <v>2.3049411764705883</v>
      </c>
      <c r="N76" s="37">
        <f t="shared" si="53"/>
        <v>2.4285529411764704</v>
      </c>
      <c r="P76" s="11" t="s">
        <v>176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2">
        <v>6.6459999999999999</v>
      </c>
      <c r="AB76" s="45">
        <f t="shared" si="56"/>
        <v>4.6698147701971484</v>
      </c>
      <c r="AC76" s="42">
        <f>3*B76*(AA76-1)/C76</f>
        <v>2.6237294117647054</v>
      </c>
      <c r="AD76" s="43">
        <f t="shared" ref="AD76:AD79" si="61" xml:space="preserve"> ((SQRT(AB76))^3/(AB76-1)+(SQRT(1/AB76)^3/(1/AB76-1))-2)/6</f>
        <v>0.10395490196078423</v>
      </c>
      <c r="AF76" s="41">
        <v>6.96</v>
      </c>
      <c r="AG76" s="48">
        <f t="shared" si="58"/>
        <v>5.4887541223757772</v>
      </c>
      <c r="AH76" s="43">
        <f>3*B76*(AF76-1)/C76</f>
        <v>2.7696470588235291</v>
      </c>
    </row>
    <row r="77" spans="1:34" x14ac:dyDescent="0.4">
      <c r="A77" s="1" t="s">
        <v>161</v>
      </c>
      <c r="B77" s="5">
        <v>0.23599999999999999</v>
      </c>
      <c r="C77" s="20">
        <v>1.59</v>
      </c>
      <c r="D77" s="35">
        <v>6.18</v>
      </c>
      <c r="E77" s="34">
        <v>5.9</v>
      </c>
      <c r="F77" s="12">
        <v>5.4329999999999998</v>
      </c>
      <c r="H77" s="35">
        <f t="shared" si="44"/>
        <v>2.9852686604388676</v>
      </c>
      <c r="I77" s="36">
        <f>((M77+SQRT(M77^2-4))/2)^2</f>
        <v>2.3317714840903077</v>
      </c>
      <c r="J77" s="37" t="e">
        <f t="shared" si="52"/>
        <v>#NUM!</v>
      </c>
      <c r="L77" s="35">
        <f t="shared" si="45"/>
        <v>2.3065660377358488</v>
      </c>
      <c r="M77" s="36">
        <f>3*B77*(E77-1)/C77</f>
        <v>2.1818867924528305</v>
      </c>
      <c r="N77" s="37">
        <f t="shared" si="53"/>
        <v>1.9739396226415091</v>
      </c>
      <c r="P77" s="11" t="s">
        <v>176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2">
        <v>7.0629999999999997</v>
      </c>
      <c r="AB77" s="45">
        <v>2.35</v>
      </c>
      <c r="AC77" s="42" t="s">
        <v>249</v>
      </c>
      <c r="AD77" s="43">
        <f t="shared" si="61"/>
        <v>3.0883174121505281E-2</v>
      </c>
      <c r="AF77" s="41">
        <v>7.258</v>
      </c>
      <c r="AG77" s="48">
        <f t="shared" si="58"/>
        <v>5.5860159404834295</v>
      </c>
      <c r="AH77" s="43">
        <f>3*B77*(AF77-1)/C77</f>
        <v>2.7865811320754719</v>
      </c>
    </row>
    <row r="78" spans="1:34" x14ac:dyDescent="0.4">
      <c r="A78" s="1" t="s">
        <v>162</v>
      </c>
      <c r="B78" s="5">
        <v>0.33100000000000002</v>
      </c>
      <c r="C78" s="20">
        <v>1.9</v>
      </c>
      <c r="D78" s="35">
        <v>5.4</v>
      </c>
      <c r="F78" s="12">
        <v>5.7960000000000003</v>
      </c>
      <c r="H78" s="35">
        <f t="shared" si="44"/>
        <v>2.9489608319659562</v>
      </c>
      <c r="J78" s="37">
        <f t="shared" si="52"/>
        <v>4.0349111144183709</v>
      </c>
      <c r="L78" s="35">
        <f t="shared" si="45"/>
        <v>2.2995789473684218</v>
      </c>
      <c r="N78" s="37">
        <f t="shared" si="53"/>
        <v>2.5065410526315794</v>
      </c>
      <c r="P78" s="11" t="s">
        <v>177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2">
        <v>6.5419999999999998</v>
      </c>
      <c r="AB78" s="45">
        <f t="shared" si="56"/>
        <v>6.2287267521992531</v>
      </c>
      <c r="AC78" s="42">
        <f>3*B78*(AA78-1)/C78</f>
        <v>2.896424210526316</v>
      </c>
      <c r="AD78" s="43">
        <f t="shared" si="61"/>
        <v>0.14940403508771935</v>
      </c>
      <c r="AF78" s="41">
        <v>6.88</v>
      </c>
      <c r="AG78" s="48">
        <f t="shared" si="58"/>
        <v>7.3069254009029958</v>
      </c>
      <c r="AH78" s="43">
        <f>3*B78*(AF78-1)/C78</f>
        <v>3.0730736842105264</v>
      </c>
    </row>
    <row r="79" spans="1:34" x14ac:dyDescent="0.4">
      <c r="A79" s="1" t="s">
        <v>163</v>
      </c>
      <c r="B79" s="5">
        <v>0.30299999999999999</v>
      </c>
      <c r="C79" s="20">
        <v>1.93</v>
      </c>
      <c r="D79" s="35">
        <v>5.88</v>
      </c>
      <c r="F79" s="12">
        <v>5.5</v>
      </c>
      <c r="H79" s="35">
        <f t="shared" si="44"/>
        <v>2.9428556121160234</v>
      </c>
      <c r="J79" s="37">
        <f t="shared" si="52"/>
        <v>1.989292447907552</v>
      </c>
      <c r="L79" s="35">
        <f t="shared" si="45"/>
        <v>2.2984041450777206</v>
      </c>
      <c r="N79" s="37">
        <f t="shared" si="53"/>
        <v>2.1194300518134717</v>
      </c>
      <c r="P79" s="11" t="s">
        <v>176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2">
        <v>5.92</v>
      </c>
      <c r="AB79" s="45">
        <f>((AC79+SQRT(AC79^2-4))/2)^2</f>
        <v>3.0407514718788109</v>
      </c>
      <c r="AC79" s="42">
        <f>3*B79*(AA79-1)/C79</f>
        <v>2.3172435233160624</v>
      </c>
      <c r="AD79" s="43">
        <f t="shared" si="61"/>
        <v>5.2873920552677069E-2</v>
      </c>
      <c r="AF79" s="41">
        <v>6.3490000000000002</v>
      </c>
      <c r="AG79" s="48">
        <f t="shared" si="58"/>
        <v>4.1031355520345727</v>
      </c>
      <c r="AH79" s="43">
        <f>3*B79*(AF79-1)/C79</f>
        <v>2.5192958549222797</v>
      </c>
    </row>
    <row r="80" spans="1:34" x14ac:dyDescent="0.4">
      <c r="A80" s="1" t="s">
        <v>168</v>
      </c>
      <c r="B80" s="5"/>
      <c r="C80" s="20"/>
      <c r="D80" s="35"/>
      <c r="F80" s="12">
        <v>4.734</v>
      </c>
      <c r="H80" s="35"/>
      <c r="J80" s="37"/>
      <c r="L80" s="35"/>
      <c r="N80" s="37"/>
      <c r="P80" s="11" t="s">
        <v>197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2">
        <v>5.79</v>
      </c>
      <c r="AB80" s="45"/>
      <c r="AC80" s="42"/>
      <c r="AD80" s="43"/>
      <c r="AF80" s="41"/>
      <c r="AG80" s="48"/>
      <c r="AH80" s="43"/>
    </row>
    <row r="81" spans="1:34" x14ac:dyDescent="0.4">
      <c r="A81" s="1" t="s">
        <v>219</v>
      </c>
      <c r="P81" s="11" t="s">
        <v>220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2">
        <v>4.1829999999999998</v>
      </c>
    </row>
    <row r="82" spans="1:34" x14ac:dyDescent="0.4">
      <c r="A82" s="1" t="s">
        <v>164</v>
      </c>
      <c r="B82" s="5">
        <v>0.48299999999999998</v>
      </c>
      <c r="C82" s="20">
        <v>1.99</v>
      </c>
      <c r="D82" s="35">
        <v>4.16</v>
      </c>
      <c r="F82" s="12">
        <v>4.1849999999999996</v>
      </c>
      <c r="H82" s="35">
        <f>((L82+SQRT(L82^2-4))/2)^2</f>
        <v>2.9559538459069254</v>
      </c>
      <c r="J82" s="37">
        <f>((N82+SQRT(N82^2-4))/2)^2</f>
        <v>3.0505450632784701</v>
      </c>
      <c r="L82" s="35">
        <f>3*B82*(D82-1)/C82</f>
        <v>2.3009246231155775</v>
      </c>
      <c r="N82" s="37">
        <f>3*B82*(F82-1)/C82</f>
        <v>2.3191281407035169</v>
      </c>
      <c r="P82" s="11" t="s">
        <v>176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2">
        <v>4.4610000000000003</v>
      </c>
      <c r="AB82" s="45">
        <f t="shared" ref="AB82" si="62">((AC82+SQRT(AC82^2-4))/2)^2</f>
        <v>4.107416651415507</v>
      </c>
      <c r="AC82" s="42">
        <f>3*B82*(AA82-1)/C82</f>
        <v>2.5200949748743717</v>
      </c>
      <c r="AD82" s="43">
        <f t="shared" ref="AD82" si="63" xml:space="preserve"> ((SQRT(AB82))^3/(AB82-1)+(SQRT(1/AB82)^3/(1/AB82-1))-2)/6</f>
        <v>8.6682495812395288E-2</v>
      </c>
      <c r="AF82" s="41">
        <v>5.1589999999999998</v>
      </c>
      <c r="AG82" s="48">
        <f t="shared" ref="AG82" si="64">((AH82+SQRT(AH82^2-4))/2)^2</f>
        <v>7.0285492397598466</v>
      </c>
      <c r="AH82" s="43">
        <f>3*B82*(AF82-1)/C82</f>
        <v>3.0283371859296477</v>
      </c>
    </row>
    <row r="83" spans="1:34" x14ac:dyDescent="0.4">
      <c r="A83" s="1" t="s">
        <v>221</v>
      </c>
      <c r="P83" s="11" t="s">
        <v>206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2">
        <v>5.1619999999999999</v>
      </c>
    </row>
    <row r="84" spans="1:34" x14ac:dyDescent="0.4">
      <c r="A84" s="1" t="s">
        <v>222</v>
      </c>
      <c r="P84" s="11" t="s">
        <v>223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2">
        <v>6.3220000000000001</v>
      </c>
    </row>
    <row r="85" spans="1:34" x14ac:dyDescent="0.4">
      <c r="A85" s="1" t="s">
        <v>224</v>
      </c>
      <c r="P85" s="11" t="s">
        <v>225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2">
        <v>6.68</v>
      </c>
    </row>
    <row r="86" spans="1:34" x14ac:dyDescent="0.4">
      <c r="A86" s="1" t="s">
        <v>243</v>
      </c>
    </row>
    <row r="87" spans="1:34" x14ac:dyDescent="0.4">
      <c r="C87" s="1" t="s">
        <v>246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fit_2NN_FCC</vt:lpstr>
      <vt:lpstr>fit_2NN_BCC</vt:lpstr>
      <vt:lpstr>fit_2NN_HCP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2024-11-24T07:51:39Z</dcterms:modified>
</cp:coreProperties>
</file>