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b\OneDrive\デスクトップ\lammps_metal\smatb\"/>
    </mc:Choice>
  </mc:AlternateContent>
  <xr:revisionPtr revIDLastSave="0" documentId="13_ncr:1_{D6495F72-87A7-40F5-B0BB-9F487BB191AB}" xr6:coauthVersionLast="47" xr6:coauthVersionMax="47" xr10:uidLastSave="{00000000-0000-0000-0000-000000000000}"/>
  <bookViews>
    <workbookView xWindow="1050" yWindow="105" windowWidth="27000" windowHeight="14880" xr2:uid="{B1CE91EC-0DE3-4F38-BC70-60547E21D489}"/>
  </bookViews>
  <sheets>
    <sheet name="fit" sheetId="2" r:id="rId1"/>
    <sheet name="table" sheetId="3" r:id="rId2"/>
  </sheets>
  <definedNames>
    <definedName name="solver_adj" localSheetId="0" hidden="1">fit!$O$4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fit!$O$7</definedName>
    <definedName name="solver_lhs2" localSheetId="0" hidden="1">fit!$O$6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fit!$P$19</definedName>
    <definedName name="solver_pre" localSheetId="0" hidden="1">0.000001</definedName>
    <definedName name="solver_rbv" localSheetId="0" hidden="1">2</definedName>
    <definedName name="solver_rel1" localSheetId="0" hidden="1">3</definedName>
    <definedName name="solver_rel2" localSheetId="0" hidden="1">1</definedName>
    <definedName name="solver_rhs1" localSheetId="0" hidden="1">10</definedName>
    <definedName name="solver_rhs2" localSheetId="0" hidden="1">0.4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46" i="3" l="1"/>
  <c r="J46" i="3" s="1"/>
  <c r="N5" i="3"/>
  <c r="J5" i="3" s="1"/>
  <c r="N6" i="3"/>
  <c r="J6" i="3" s="1"/>
  <c r="N7" i="3"/>
  <c r="J7" i="3" s="1"/>
  <c r="N8" i="3"/>
  <c r="J8" i="3" s="1"/>
  <c r="N10" i="3"/>
  <c r="J10" i="3" s="1"/>
  <c r="N11" i="3"/>
  <c r="J11" i="3" s="1"/>
  <c r="N12" i="3"/>
  <c r="J12" i="3" s="1"/>
  <c r="N13" i="3"/>
  <c r="J13" i="3" s="1"/>
  <c r="N14" i="3"/>
  <c r="J14" i="3" s="1"/>
  <c r="N16" i="3"/>
  <c r="J16" i="3" s="1"/>
  <c r="N18" i="3"/>
  <c r="J18" i="3"/>
  <c r="N19" i="3"/>
  <c r="J19" i="3" s="1"/>
  <c r="N21" i="3"/>
  <c r="J21" i="3" s="1"/>
  <c r="N23" i="3"/>
  <c r="J23" i="3" s="1"/>
  <c r="N25" i="3"/>
  <c r="J25" i="3" s="1"/>
  <c r="N28" i="3"/>
  <c r="J28" i="3" s="1"/>
  <c r="N29" i="3"/>
  <c r="J29" i="3" s="1"/>
  <c r="N30" i="3"/>
  <c r="J30" i="3" s="1"/>
  <c r="N31" i="3"/>
  <c r="J31" i="3" s="1"/>
  <c r="N32" i="3"/>
  <c r="J32" i="3" s="1"/>
  <c r="N33" i="3"/>
  <c r="J33" i="3" s="1"/>
  <c r="N40" i="3"/>
  <c r="J40" i="3" s="1"/>
  <c r="N41" i="3"/>
  <c r="J41" i="3" s="1"/>
  <c r="N42" i="3"/>
  <c r="J42" i="3" s="1"/>
  <c r="N43" i="3"/>
  <c r="J43" i="3" s="1"/>
  <c r="N44" i="3"/>
  <c r="J44" i="3" s="1"/>
  <c r="N45" i="3"/>
  <c r="J45" i="3" s="1"/>
  <c r="N47" i="3"/>
  <c r="J47" i="3" s="1"/>
  <c r="N48" i="3"/>
  <c r="J48" i="3" s="1"/>
  <c r="N49" i="3"/>
  <c r="J49" i="3" s="1"/>
  <c r="N51" i="3"/>
  <c r="J51" i="3"/>
  <c r="N4" i="3"/>
  <c r="J4" i="3" s="1"/>
  <c r="M47" i="3"/>
  <c r="I47" i="3" s="1"/>
  <c r="M32" i="3"/>
  <c r="I32" i="3" s="1"/>
  <c r="M29" i="3"/>
  <c r="I29" i="3" s="1"/>
  <c r="M21" i="3"/>
  <c r="I21" i="3" s="1"/>
  <c r="M18" i="3"/>
  <c r="I18" i="3" s="1"/>
  <c r="M10" i="3"/>
  <c r="I10" i="3" s="1"/>
  <c r="M8" i="3"/>
  <c r="I8" i="3" s="1"/>
  <c r="M6" i="3"/>
  <c r="I6" i="3" s="1"/>
  <c r="M4" i="3"/>
  <c r="I4" i="3" s="1"/>
  <c r="L47" i="3"/>
  <c r="H47" i="3" s="1"/>
  <c r="L5" i="3"/>
  <c r="H5" i="3" s="1"/>
  <c r="L6" i="3"/>
  <c r="H6" i="3" s="1"/>
  <c r="L7" i="3"/>
  <c r="H7" i="3" s="1"/>
  <c r="L8" i="3"/>
  <c r="H8" i="3" s="1"/>
  <c r="L9" i="3"/>
  <c r="H9" i="3" s="1"/>
  <c r="L10" i="3"/>
  <c r="H10" i="3" s="1"/>
  <c r="L11" i="3"/>
  <c r="H11" i="3" s="1"/>
  <c r="L12" i="3"/>
  <c r="H12" i="3" s="1"/>
  <c r="L13" i="3"/>
  <c r="H13" i="3" s="1"/>
  <c r="L14" i="3"/>
  <c r="H14" i="3" s="1"/>
  <c r="L15" i="3"/>
  <c r="H15" i="3" s="1"/>
  <c r="L16" i="3"/>
  <c r="H16" i="3" s="1"/>
  <c r="L17" i="3"/>
  <c r="H17" i="3" s="1"/>
  <c r="L18" i="3"/>
  <c r="H18" i="3" s="1"/>
  <c r="L19" i="3"/>
  <c r="H19" i="3" s="1"/>
  <c r="L20" i="3"/>
  <c r="H20" i="3" s="1"/>
  <c r="L21" i="3"/>
  <c r="H21" i="3" s="1"/>
  <c r="L23" i="3"/>
  <c r="H23" i="3" s="1"/>
  <c r="L24" i="3"/>
  <c r="H24" i="3" s="1"/>
  <c r="L25" i="3"/>
  <c r="H25" i="3" s="1"/>
  <c r="L26" i="3"/>
  <c r="H26" i="3"/>
  <c r="L28" i="3"/>
  <c r="H28" i="3" s="1"/>
  <c r="L29" i="3"/>
  <c r="H29" i="3" s="1"/>
  <c r="L30" i="3"/>
  <c r="H30" i="3" s="1"/>
  <c r="L31" i="3"/>
  <c r="H31" i="3" s="1"/>
  <c r="L32" i="3"/>
  <c r="H32" i="3" s="1"/>
  <c r="L33" i="3"/>
  <c r="H33" i="3" s="1"/>
  <c r="L34" i="3"/>
  <c r="H34" i="3" s="1"/>
  <c r="L36" i="3"/>
  <c r="H36" i="3" s="1"/>
  <c r="L37" i="3"/>
  <c r="H37" i="3" s="1"/>
  <c r="L38" i="3"/>
  <c r="H38" i="3" s="1"/>
  <c r="L39" i="3"/>
  <c r="H39" i="3" s="1"/>
  <c r="L40" i="3"/>
  <c r="H40" i="3" s="1"/>
  <c r="L41" i="3"/>
  <c r="H41" i="3" s="1"/>
  <c r="L42" i="3"/>
  <c r="H42" i="3" s="1"/>
  <c r="L43" i="3"/>
  <c r="H43" i="3" s="1"/>
  <c r="L44" i="3"/>
  <c r="H44" i="3" s="1"/>
  <c r="L45" i="3"/>
  <c r="H45" i="3" s="1"/>
  <c r="L46" i="3"/>
  <c r="H46" i="3" s="1"/>
  <c r="L48" i="3"/>
  <c r="H48" i="3" s="1"/>
  <c r="L49" i="3"/>
  <c r="H49" i="3" s="1"/>
  <c r="L51" i="3"/>
  <c r="H51" i="3" s="1"/>
  <c r="W29" i="2"/>
  <c r="L4" i="3"/>
  <c r="H4" i="3" s="1"/>
  <c r="W28" i="2"/>
  <c r="AA9" i="2"/>
  <c r="Z9" i="2"/>
  <c r="AA5" i="2"/>
  <c r="Z5" i="2"/>
  <c r="O7" i="2"/>
  <c r="Y27" i="2"/>
  <c r="W25" i="2"/>
  <c r="W30" i="2" s="1"/>
  <c r="E12" i="2"/>
  <c r="B14" i="2" s="1"/>
  <c r="R29" i="2"/>
  <c r="E33" i="2"/>
  <c r="T21" i="2"/>
  <c r="N3" i="2"/>
  <c r="L3" i="2"/>
  <c r="O3" i="2" s="1"/>
  <c r="K3" i="2"/>
  <c r="E3" i="2"/>
  <c r="W24" i="2" s="1"/>
  <c r="D3" i="2"/>
  <c r="V24" i="2" s="1"/>
  <c r="E8" i="2"/>
  <c r="H469" i="2"/>
  <c r="I469" i="2" s="1"/>
  <c r="E469" i="2"/>
  <c r="H468" i="2"/>
  <c r="I468" i="2" s="1"/>
  <c r="E468" i="2"/>
  <c r="H467" i="2"/>
  <c r="I467" i="2" s="1"/>
  <c r="E467" i="2"/>
  <c r="H466" i="2"/>
  <c r="I466" i="2" s="1"/>
  <c r="E466" i="2"/>
  <c r="H465" i="2"/>
  <c r="I465" i="2" s="1"/>
  <c r="E465" i="2"/>
  <c r="H464" i="2"/>
  <c r="I464" i="2" s="1"/>
  <c r="E464" i="2"/>
  <c r="H463" i="2"/>
  <c r="I463" i="2" s="1"/>
  <c r="E463" i="2"/>
  <c r="H462" i="2"/>
  <c r="I462" i="2" s="1"/>
  <c r="E462" i="2"/>
  <c r="H461" i="2"/>
  <c r="I461" i="2" s="1"/>
  <c r="E461" i="2"/>
  <c r="H460" i="2"/>
  <c r="I460" i="2" s="1"/>
  <c r="E460" i="2"/>
  <c r="H459" i="2"/>
  <c r="I459" i="2" s="1"/>
  <c r="E459" i="2"/>
  <c r="H458" i="2"/>
  <c r="I458" i="2" s="1"/>
  <c r="E458" i="2"/>
  <c r="H457" i="2"/>
  <c r="I457" i="2" s="1"/>
  <c r="E457" i="2"/>
  <c r="H456" i="2"/>
  <c r="I456" i="2" s="1"/>
  <c r="E456" i="2"/>
  <c r="H455" i="2"/>
  <c r="I455" i="2" s="1"/>
  <c r="E455" i="2"/>
  <c r="H454" i="2"/>
  <c r="I454" i="2" s="1"/>
  <c r="E454" i="2"/>
  <c r="H453" i="2"/>
  <c r="I453" i="2" s="1"/>
  <c r="E453" i="2"/>
  <c r="H452" i="2"/>
  <c r="I452" i="2" s="1"/>
  <c r="E452" i="2"/>
  <c r="H451" i="2"/>
  <c r="I451" i="2" s="1"/>
  <c r="E451" i="2"/>
  <c r="H450" i="2"/>
  <c r="I450" i="2" s="1"/>
  <c r="E450" i="2"/>
  <c r="H449" i="2"/>
  <c r="I449" i="2" s="1"/>
  <c r="E449" i="2"/>
  <c r="H448" i="2"/>
  <c r="I448" i="2" s="1"/>
  <c r="E448" i="2"/>
  <c r="H447" i="2"/>
  <c r="I447" i="2" s="1"/>
  <c r="E447" i="2"/>
  <c r="H446" i="2"/>
  <c r="I446" i="2" s="1"/>
  <c r="E446" i="2"/>
  <c r="H445" i="2"/>
  <c r="I445" i="2" s="1"/>
  <c r="E445" i="2"/>
  <c r="H444" i="2"/>
  <c r="I444" i="2" s="1"/>
  <c r="E444" i="2"/>
  <c r="H443" i="2"/>
  <c r="I443" i="2" s="1"/>
  <c r="E443" i="2"/>
  <c r="H442" i="2"/>
  <c r="I442" i="2" s="1"/>
  <c r="E442" i="2"/>
  <c r="H441" i="2"/>
  <c r="I441" i="2" s="1"/>
  <c r="E441" i="2"/>
  <c r="H440" i="2"/>
  <c r="I440" i="2" s="1"/>
  <c r="E440" i="2"/>
  <c r="H439" i="2"/>
  <c r="I439" i="2" s="1"/>
  <c r="E439" i="2"/>
  <c r="H438" i="2"/>
  <c r="I438" i="2" s="1"/>
  <c r="E438" i="2"/>
  <c r="H437" i="2"/>
  <c r="I437" i="2" s="1"/>
  <c r="E437" i="2"/>
  <c r="H436" i="2"/>
  <c r="I436" i="2" s="1"/>
  <c r="E436" i="2"/>
  <c r="H435" i="2"/>
  <c r="I435" i="2" s="1"/>
  <c r="E435" i="2"/>
  <c r="H434" i="2"/>
  <c r="I434" i="2" s="1"/>
  <c r="E434" i="2"/>
  <c r="H433" i="2"/>
  <c r="I433" i="2" s="1"/>
  <c r="E433" i="2"/>
  <c r="H432" i="2"/>
  <c r="I432" i="2" s="1"/>
  <c r="E432" i="2"/>
  <c r="H431" i="2"/>
  <c r="I431" i="2" s="1"/>
  <c r="E431" i="2"/>
  <c r="H430" i="2"/>
  <c r="I430" i="2" s="1"/>
  <c r="E430" i="2"/>
  <c r="H429" i="2"/>
  <c r="I429" i="2" s="1"/>
  <c r="E429" i="2"/>
  <c r="H428" i="2"/>
  <c r="I428" i="2" s="1"/>
  <c r="E428" i="2"/>
  <c r="H427" i="2"/>
  <c r="I427" i="2" s="1"/>
  <c r="E427" i="2"/>
  <c r="H426" i="2"/>
  <c r="I426" i="2" s="1"/>
  <c r="E426" i="2"/>
  <c r="H425" i="2"/>
  <c r="I425" i="2" s="1"/>
  <c r="E425" i="2"/>
  <c r="H424" i="2"/>
  <c r="I424" i="2" s="1"/>
  <c r="E424" i="2"/>
  <c r="H423" i="2"/>
  <c r="I423" i="2" s="1"/>
  <c r="E423" i="2"/>
  <c r="H422" i="2"/>
  <c r="I422" i="2" s="1"/>
  <c r="E422" i="2"/>
  <c r="H421" i="2"/>
  <c r="I421" i="2" s="1"/>
  <c r="E421" i="2"/>
  <c r="H420" i="2"/>
  <c r="I420" i="2" s="1"/>
  <c r="E420" i="2"/>
  <c r="H419" i="2"/>
  <c r="I419" i="2" s="1"/>
  <c r="E419" i="2"/>
  <c r="H418" i="2"/>
  <c r="I418" i="2" s="1"/>
  <c r="E418" i="2"/>
  <c r="H417" i="2"/>
  <c r="I417" i="2" s="1"/>
  <c r="E417" i="2"/>
  <c r="H416" i="2"/>
  <c r="I416" i="2" s="1"/>
  <c r="E416" i="2"/>
  <c r="H415" i="2"/>
  <c r="I415" i="2" s="1"/>
  <c r="E415" i="2"/>
  <c r="H414" i="2"/>
  <c r="I414" i="2" s="1"/>
  <c r="E414" i="2"/>
  <c r="H413" i="2"/>
  <c r="I413" i="2" s="1"/>
  <c r="E413" i="2"/>
  <c r="H412" i="2"/>
  <c r="I412" i="2" s="1"/>
  <c r="E412" i="2"/>
  <c r="H411" i="2"/>
  <c r="I411" i="2" s="1"/>
  <c r="E411" i="2"/>
  <c r="H410" i="2"/>
  <c r="I410" i="2" s="1"/>
  <c r="E410" i="2"/>
  <c r="H409" i="2"/>
  <c r="I409" i="2" s="1"/>
  <c r="E409" i="2"/>
  <c r="H408" i="2"/>
  <c r="I408" i="2" s="1"/>
  <c r="E408" i="2"/>
  <c r="H407" i="2"/>
  <c r="I407" i="2" s="1"/>
  <c r="E407" i="2"/>
  <c r="H406" i="2"/>
  <c r="I406" i="2" s="1"/>
  <c r="E406" i="2"/>
  <c r="H405" i="2"/>
  <c r="I405" i="2" s="1"/>
  <c r="E405" i="2"/>
  <c r="H404" i="2"/>
  <c r="I404" i="2" s="1"/>
  <c r="E404" i="2"/>
  <c r="H403" i="2"/>
  <c r="I403" i="2" s="1"/>
  <c r="E403" i="2"/>
  <c r="H402" i="2"/>
  <c r="I402" i="2" s="1"/>
  <c r="E402" i="2"/>
  <c r="H401" i="2"/>
  <c r="I401" i="2" s="1"/>
  <c r="E401" i="2"/>
  <c r="H400" i="2"/>
  <c r="I400" i="2" s="1"/>
  <c r="E400" i="2"/>
  <c r="H399" i="2"/>
  <c r="I399" i="2" s="1"/>
  <c r="E399" i="2"/>
  <c r="H398" i="2"/>
  <c r="I398" i="2" s="1"/>
  <c r="E398" i="2"/>
  <c r="H397" i="2"/>
  <c r="I397" i="2" s="1"/>
  <c r="E397" i="2"/>
  <c r="H396" i="2"/>
  <c r="I396" i="2" s="1"/>
  <c r="E396" i="2"/>
  <c r="H395" i="2"/>
  <c r="I395" i="2" s="1"/>
  <c r="E395" i="2"/>
  <c r="H394" i="2"/>
  <c r="I394" i="2" s="1"/>
  <c r="E394" i="2"/>
  <c r="H393" i="2"/>
  <c r="I393" i="2" s="1"/>
  <c r="E393" i="2"/>
  <c r="H392" i="2"/>
  <c r="I392" i="2" s="1"/>
  <c r="E392" i="2"/>
  <c r="H391" i="2"/>
  <c r="I391" i="2" s="1"/>
  <c r="E391" i="2"/>
  <c r="H390" i="2"/>
  <c r="I390" i="2" s="1"/>
  <c r="E390" i="2"/>
  <c r="H389" i="2"/>
  <c r="I389" i="2" s="1"/>
  <c r="E389" i="2"/>
  <c r="H388" i="2"/>
  <c r="I388" i="2" s="1"/>
  <c r="E388" i="2"/>
  <c r="H387" i="2"/>
  <c r="I387" i="2" s="1"/>
  <c r="E387" i="2"/>
  <c r="H386" i="2"/>
  <c r="I386" i="2" s="1"/>
  <c r="E386" i="2"/>
  <c r="H385" i="2"/>
  <c r="I385" i="2" s="1"/>
  <c r="E385" i="2"/>
  <c r="H384" i="2"/>
  <c r="I384" i="2" s="1"/>
  <c r="E384" i="2"/>
  <c r="H383" i="2"/>
  <c r="I383" i="2" s="1"/>
  <c r="E383" i="2"/>
  <c r="H382" i="2"/>
  <c r="I382" i="2" s="1"/>
  <c r="E382" i="2"/>
  <c r="H381" i="2"/>
  <c r="I381" i="2" s="1"/>
  <c r="E381" i="2"/>
  <c r="H380" i="2"/>
  <c r="I380" i="2" s="1"/>
  <c r="E380" i="2"/>
  <c r="H379" i="2"/>
  <c r="I379" i="2" s="1"/>
  <c r="E379" i="2"/>
  <c r="H378" i="2"/>
  <c r="I378" i="2" s="1"/>
  <c r="E378" i="2"/>
  <c r="H377" i="2"/>
  <c r="I377" i="2" s="1"/>
  <c r="E377" i="2"/>
  <c r="H376" i="2"/>
  <c r="I376" i="2" s="1"/>
  <c r="E376" i="2"/>
  <c r="H375" i="2"/>
  <c r="I375" i="2" s="1"/>
  <c r="E375" i="2"/>
  <c r="H374" i="2"/>
  <c r="I374" i="2" s="1"/>
  <c r="E374" i="2"/>
  <c r="H373" i="2"/>
  <c r="I373" i="2" s="1"/>
  <c r="E373" i="2"/>
  <c r="H372" i="2"/>
  <c r="I372" i="2" s="1"/>
  <c r="E372" i="2"/>
  <c r="H371" i="2"/>
  <c r="I371" i="2" s="1"/>
  <c r="E371" i="2"/>
  <c r="H370" i="2"/>
  <c r="I370" i="2" s="1"/>
  <c r="E370" i="2"/>
  <c r="H369" i="2"/>
  <c r="I369" i="2" s="1"/>
  <c r="E369" i="2"/>
  <c r="H368" i="2"/>
  <c r="I368" i="2" s="1"/>
  <c r="E368" i="2"/>
  <c r="H367" i="2"/>
  <c r="I367" i="2" s="1"/>
  <c r="E367" i="2"/>
  <c r="H366" i="2"/>
  <c r="I366" i="2" s="1"/>
  <c r="E366" i="2"/>
  <c r="H365" i="2"/>
  <c r="I365" i="2" s="1"/>
  <c r="E365" i="2"/>
  <c r="H364" i="2"/>
  <c r="I364" i="2" s="1"/>
  <c r="E364" i="2"/>
  <c r="H363" i="2"/>
  <c r="I363" i="2" s="1"/>
  <c r="E363" i="2"/>
  <c r="H362" i="2"/>
  <c r="I362" i="2" s="1"/>
  <c r="E362" i="2"/>
  <c r="H361" i="2"/>
  <c r="I361" i="2" s="1"/>
  <c r="E361" i="2"/>
  <c r="H360" i="2"/>
  <c r="I360" i="2" s="1"/>
  <c r="E360" i="2"/>
  <c r="H359" i="2"/>
  <c r="I359" i="2" s="1"/>
  <c r="E359" i="2"/>
  <c r="H358" i="2"/>
  <c r="I358" i="2" s="1"/>
  <c r="E358" i="2"/>
  <c r="H357" i="2"/>
  <c r="I357" i="2" s="1"/>
  <c r="E357" i="2"/>
  <c r="H356" i="2"/>
  <c r="I356" i="2" s="1"/>
  <c r="E356" i="2"/>
  <c r="H355" i="2"/>
  <c r="I355" i="2" s="1"/>
  <c r="E355" i="2"/>
  <c r="H354" i="2"/>
  <c r="I354" i="2" s="1"/>
  <c r="E354" i="2"/>
  <c r="H353" i="2"/>
  <c r="I353" i="2" s="1"/>
  <c r="E353" i="2"/>
  <c r="H352" i="2"/>
  <c r="I352" i="2" s="1"/>
  <c r="E352" i="2"/>
  <c r="H351" i="2"/>
  <c r="I351" i="2" s="1"/>
  <c r="E351" i="2"/>
  <c r="H350" i="2"/>
  <c r="I350" i="2" s="1"/>
  <c r="E350" i="2"/>
  <c r="H349" i="2"/>
  <c r="I349" i="2" s="1"/>
  <c r="E349" i="2"/>
  <c r="H348" i="2"/>
  <c r="I348" i="2" s="1"/>
  <c r="E348" i="2"/>
  <c r="H347" i="2"/>
  <c r="I347" i="2" s="1"/>
  <c r="E347" i="2"/>
  <c r="H346" i="2"/>
  <c r="I346" i="2" s="1"/>
  <c r="E346" i="2"/>
  <c r="H345" i="2"/>
  <c r="I345" i="2" s="1"/>
  <c r="E345" i="2"/>
  <c r="H344" i="2"/>
  <c r="I344" i="2" s="1"/>
  <c r="E344" i="2"/>
  <c r="H343" i="2"/>
  <c r="I343" i="2" s="1"/>
  <c r="E343" i="2"/>
  <c r="H342" i="2"/>
  <c r="I342" i="2" s="1"/>
  <c r="E342" i="2"/>
  <c r="H341" i="2"/>
  <c r="I341" i="2" s="1"/>
  <c r="E341" i="2"/>
  <c r="H340" i="2"/>
  <c r="I340" i="2" s="1"/>
  <c r="E340" i="2"/>
  <c r="H339" i="2"/>
  <c r="I339" i="2" s="1"/>
  <c r="E339" i="2"/>
  <c r="H338" i="2"/>
  <c r="I338" i="2" s="1"/>
  <c r="E338" i="2"/>
  <c r="H337" i="2"/>
  <c r="I337" i="2" s="1"/>
  <c r="E337" i="2"/>
  <c r="H336" i="2"/>
  <c r="I336" i="2" s="1"/>
  <c r="E336" i="2"/>
  <c r="H335" i="2"/>
  <c r="I335" i="2" s="1"/>
  <c r="E335" i="2"/>
  <c r="H334" i="2"/>
  <c r="I334" i="2" s="1"/>
  <c r="E334" i="2"/>
  <c r="H333" i="2"/>
  <c r="I333" i="2" s="1"/>
  <c r="E333" i="2"/>
  <c r="H332" i="2"/>
  <c r="I332" i="2" s="1"/>
  <c r="E332" i="2"/>
  <c r="H331" i="2"/>
  <c r="I331" i="2" s="1"/>
  <c r="E331" i="2"/>
  <c r="H330" i="2"/>
  <c r="I330" i="2" s="1"/>
  <c r="E330" i="2"/>
  <c r="H329" i="2"/>
  <c r="I329" i="2" s="1"/>
  <c r="E329" i="2"/>
  <c r="H328" i="2"/>
  <c r="I328" i="2" s="1"/>
  <c r="E328" i="2"/>
  <c r="H327" i="2"/>
  <c r="I327" i="2" s="1"/>
  <c r="E327" i="2"/>
  <c r="H326" i="2"/>
  <c r="I326" i="2" s="1"/>
  <c r="E326" i="2"/>
  <c r="H325" i="2"/>
  <c r="I325" i="2" s="1"/>
  <c r="E325" i="2"/>
  <c r="H324" i="2"/>
  <c r="I324" i="2" s="1"/>
  <c r="E324" i="2"/>
  <c r="H323" i="2"/>
  <c r="I323" i="2" s="1"/>
  <c r="E323" i="2"/>
  <c r="H322" i="2"/>
  <c r="I322" i="2" s="1"/>
  <c r="E322" i="2"/>
  <c r="H321" i="2"/>
  <c r="I321" i="2" s="1"/>
  <c r="E321" i="2"/>
  <c r="H320" i="2"/>
  <c r="I320" i="2" s="1"/>
  <c r="E320" i="2"/>
  <c r="H319" i="2"/>
  <c r="I319" i="2" s="1"/>
  <c r="E319" i="2"/>
  <c r="H318" i="2"/>
  <c r="I318" i="2" s="1"/>
  <c r="E318" i="2"/>
  <c r="H317" i="2"/>
  <c r="I317" i="2" s="1"/>
  <c r="E317" i="2"/>
  <c r="H316" i="2"/>
  <c r="I316" i="2" s="1"/>
  <c r="E316" i="2"/>
  <c r="H315" i="2"/>
  <c r="I315" i="2" s="1"/>
  <c r="E315" i="2"/>
  <c r="H314" i="2"/>
  <c r="I314" i="2" s="1"/>
  <c r="E314" i="2"/>
  <c r="H313" i="2"/>
  <c r="I313" i="2" s="1"/>
  <c r="E313" i="2"/>
  <c r="H312" i="2"/>
  <c r="I312" i="2" s="1"/>
  <c r="E312" i="2"/>
  <c r="H311" i="2"/>
  <c r="I311" i="2" s="1"/>
  <c r="E311" i="2"/>
  <c r="H310" i="2"/>
  <c r="I310" i="2" s="1"/>
  <c r="E310" i="2"/>
  <c r="H309" i="2"/>
  <c r="I309" i="2" s="1"/>
  <c r="E309" i="2"/>
  <c r="H308" i="2"/>
  <c r="I308" i="2" s="1"/>
  <c r="E308" i="2"/>
  <c r="H307" i="2"/>
  <c r="I307" i="2" s="1"/>
  <c r="E307" i="2"/>
  <c r="H306" i="2"/>
  <c r="I306" i="2" s="1"/>
  <c r="E306" i="2"/>
  <c r="H305" i="2"/>
  <c r="I305" i="2" s="1"/>
  <c r="E305" i="2"/>
  <c r="H304" i="2"/>
  <c r="I304" i="2" s="1"/>
  <c r="E304" i="2"/>
  <c r="H303" i="2"/>
  <c r="I303" i="2" s="1"/>
  <c r="E303" i="2"/>
  <c r="H302" i="2"/>
  <c r="I302" i="2" s="1"/>
  <c r="E302" i="2"/>
  <c r="H301" i="2"/>
  <c r="I301" i="2" s="1"/>
  <c r="E301" i="2"/>
  <c r="H300" i="2"/>
  <c r="I300" i="2" s="1"/>
  <c r="E300" i="2"/>
  <c r="H299" i="2"/>
  <c r="I299" i="2" s="1"/>
  <c r="E299" i="2"/>
  <c r="H298" i="2"/>
  <c r="I298" i="2" s="1"/>
  <c r="E298" i="2"/>
  <c r="H297" i="2"/>
  <c r="I297" i="2" s="1"/>
  <c r="E297" i="2"/>
  <c r="H296" i="2"/>
  <c r="I296" i="2" s="1"/>
  <c r="E296" i="2"/>
  <c r="H295" i="2"/>
  <c r="I295" i="2" s="1"/>
  <c r="E295" i="2"/>
  <c r="H294" i="2"/>
  <c r="I294" i="2" s="1"/>
  <c r="E294" i="2"/>
  <c r="H293" i="2"/>
  <c r="I293" i="2" s="1"/>
  <c r="E293" i="2"/>
  <c r="H292" i="2"/>
  <c r="I292" i="2" s="1"/>
  <c r="E292" i="2"/>
  <c r="H291" i="2"/>
  <c r="I291" i="2" s="1"/>
  <c r="E291" i="2"/>
  <c r="H290" i="2"/>
  <c r="I290" i="2" s="1"/>
  <c r="E290" i="2"/>
  <c r="H289" i="2"/>
  <c r="I289" i="2" s="1"/>
  <c r="E289" i="2"/>
  <c r="H288" i="2"/>
  <c r="I288" i="2" s="1"/>
  <c r="E288" i="2"/>
  <c r="H287" i="2"/>
  <c r="I287" i="2" s="1"/>
  <c r="E287" i="2"/>
  <c r="H286" i="2"/>
  <c r="I286" i="2" s="1"/>
  <c r="E286" i="2"/>
  <c r="H285" i="2"/>
  <c r="I285" i="2" s="1"/>
  <c r="E285" i="2"/>
  <c r="H284" i="2"/>
  <c r="I284" i="2" s="1"/>
  <c r="E284" i="2"/>
  <c r="H283" i="2"/>
  <c r="I283" i="2" s="1"/>
  <c r="E283" i="2"/>
  <c r="H282" i="2"/>
  <c r="I282" i="2" s="1"/>
  <c r="E282" i="2"/>
  <c r="H281" i="2"/>
  <c r="I281" i="2" s="1"/>
  <c r="E281" i="2"/>
  <c r="H280" i="2"/>
  <c r="I280" i="2" s="1"/>
  <c r="E280" i="2"/>
  <c r="H279" i="2"/>
  <c r="I279" i="2" s="1"/>
  <c r="E279" i="2"/>
  <c r="H278" i="2"/>
  <c r="I278" i="2" s="1"/>
  <c r="E278" i="2"/>
  <c r="H277" i="2"/>
  <c r="I277" i="2" s="1"/>
  <c r="E277" i="2"/>
  <c r="H276" i="2"/>
  <c r="I276" i="2" s="1"/>
  <c r="E276" i="2"/>
  <c r="H275" i="2"/>
  <c r="I275" i="2" s="1"/>
  <c r="E275" i="2"/>
  <c r="H274" i="2"/>
  <c r="I274" i="2" s="1"/>
  <c r="E274" i="2"/>
  <c r="H273" i="2"/>
  <c r="I273" i="2" s="1"/>
  <c r="E273" i="2"/>
  <c r="H272" i="2"/>
  <c r="I272" i="2" s="1"/>
  <c r="E272" i="2"/>
  <c r="H271" i="2"/>
  <c r="I271" i="2" s="1"/>
  <c r="E271" i="2"/>
  <c r="H270" i="2"/>
  <c r="I270" i="2" s="1"/>
  <c r="E270" i="2"/>
  <c r="H269" i="2"/>
  <c r="I269" i="2" s="1"/>
  <c r="E269" i="2"/>
  <c r="H268" i="2"/>
  <c r="I268" i="2" s="1"/>
  <c r="E268" i="2"/>
  <c r="H267" i="2"/>
  <c r="I267" i="2" s="1"/>
  <c r="E267" i="2"/>
  <c r="H266" i="2"/>
  <c r="I266" i="2" s="1"/>
  <c r="E266" i="2"/>
  <c r="H265" i="2"/>
  <c r="I265" i="2" s="1"/>
  <c r="E265" i="2"/>
  <c r="H264" i="2"/>
  <c r="I264" i="2" s="1"/>
  <c r="E264" i="2"/>
  <c r="H263" i="2"/>
  <c r="I263" i="2" s="1"/>
  <c r="E263" i="2"/>
  <c r="H262" i="2"/>
  <c r="I262" i="2" s="1"/>
  <c r="E262" i="2"/>
  <c r="H261" i="2"/>
  <c r="I261" i="2" s="1"/>
  <c r="E261" i="2"/>
  <c r="H260" i="2"/>
  <c r="I260" i="2" s="1"/>
  <c r="E260" i="2"/>
  <c r="H259" i="2"/>
  <c r="I259" i="2" s="1"/>
  <c r="E259" i="2"/>
  <c r="H258" i="2"/>
  <c r="I258" i="2" s="1"/>
  <c r="E258" i="2"/>
  <c r="H257" i="2"/>
  <c r="I257" i="2" s="1"/>
  <c r="E257" i="2"/>
  <c r="H256" i="2"/>
  <c r="I256" i="2" s="1"/>
  <c r="E256" i="2"/>
  <c r="H255" i="2"/>
  <c r="I255" i="2" s="1"/>
  <c r="E255" i="2"/>
  <c r="H254" i="2"/>
  <c r="I254" i="2" s="1"/>
  <c r="E254" i="2"/>
  <c r="H253" i="2"/>
  <c r="I253" i="2" s="1"/>
  <c r="E253" i="2"/>
  <c r="H252" i="2"/>
  <c r="I252" i="2" s="1"/>
  <c r="E252" i="2"/>
  <c r="H251" i="2"/>
  <c r="I251" i="2" s="1"/>
  <c r="E251" i="2"/>
  <c r="H250" i="2"/>
  <c r="I250" i="2" s="1"/>
  <c r="E250" i="2"/>
  <c r="H249" i="2"/>
  <c r="I249" i="2" s="1"/>
  <c r="E249" i="2"/>
  <c r="H248" i="2"/>
  <c r="I248" i="2" s="1"/>
  <c r="E248" i="2"/>
  <c r="H247" i="2"/>
  <c r="I247" i="2" s="1"/>
  <c r="E247" i="2"/>
  <c r="H246" i="2"/>
  <c r="I246" i="2" s="1"/>
  <c r="E246" i="2"/>
  <c r="H245" i="2"/>
  <c r="I245" i="2" s="1"/>
  <c r="E245" i="2"/>
  <c r="H244" i="2"/>
  <c r="I244" i="2" s="1"/>
  <c r="E244" i="2"/>
  <c r="H243" i="2"/>
  <c r="I243" i="2" s="1"/>
  <c r="E243" i="2"/>
  <c r="H242" i="2"/>
  <c r="I242" i="2" s="1"/>
  <c r="E242" i="2"/>
  <c r="H241" i="2"/>
  <c r="I241" i="2" s="1"/>
  <c r="E241" i="2"/>
  <c r="H240" i="2"/>
  <c r="I240" i="2" s="1"/>
  <c r="E240" i="2"/>
  <c r="H239" i="2"/>
  <c r="I239" i="2" s="1"/>
  <c r="E239" i="2"/>
  <c r="H238" i="2"/>
  <c r="I238" i="2" s="1"/>
  <c r="E238" i="2"/>
  <c r="H237" i="2"/>
  <c r="I237" i="2" s="1"/>
  <c r="E237" i="2"/>
  <c r="H236" i="2"/>
  <c r="I236" i="2" s="1"/>
  <c r="E236" i="2"/>
  <c r="H235" i="2"/>
  <c r="I235" i="2" s="1"/>
  <c r="E235" i="2"/>
  <c r="H234" i="2"/>
  <c r="I234" i="2" s="1"/>
  <c r="E234" i="2"/>
  <c r="H233" i="2"/>
  <c r="I233" i="2" s="1"/>
  <c r="E233" i="2"/>
  <c r="H232" i="2"/>
  <c r="I232" i="2" s="1"/>
  <c r="E232" i="2"/>
  <c r="H231" i="2"/>
  <c r="I231" i="2" s="1"/>
  <c r="E231" i="2"/>
  <c r="H230" i="2"/>
  <c r="I230" i="2" s="1"/>
  <c r="E230" i="2"/>
  <c r="H229" i="2"/>
  <c r="I229" i="2" s="1"/>
  <c r="E229" i="2"/>
  <c r="H228" i="2"/>
  <c r="I228" i="2" s="1"/>
  <c r="E228" i="2"/>
  <c r="H227" i="2"/>
  <c r="I227" i="2" s="1"/>
  <c r="E227" i="2"/>
  <c r="H226" i="2"/>
  <c r="I226" i="2" s="1"/>
  <c r="E226" i="2"/>
  <c r="H225" i="2"/>
  <c r="I225" i="2" s="1"/>
  <c r="E225" i="2"/>
  <c r="H224" i="2"/>
  <c r="I224" i="2" s="1"/>
  <c r="E224" i="2"/>
  <c r="H223" i="2"/>
  <c r="I223" i="2" s="1"/>
  <c r="E223" i="2"/>
  <c r="H222" i="2"/>
  <c r="I222" i="2" s="1"/>
  <c r="E222" i="2"/>
  <c r="H221" i="2"/>
  <c r="I221" i="2" s="1"/>
  <c r="E221" i="2"/>
  <c r="H220" i="2"/>
  <c r="I220" i="2" s="1"/>
  <c r="E220" i="2"/>
  <c r="H219" i="2"/>
  <c r="I219" i="2" s="1"/>
  <c r="E219" i="2"/>
  <c r="H218" i="2"/>
  <c r="I218" i="2" s="1"/>
  <c r="E218" i="2"/>
  <c r="H217" i="2"/>
  <c r="I217" i="2" s="1"/>
  <c r="E217" i="2"/>
  <c r="H216" i="2"/>
  <c r="I216" i="2" s="1"/>
  <c r="E216" i="2"/>
  <c r="H215" i="2"/>
  <c r="I215" i="2" s="1"/>
  <c r="E215" i="2"/>
  <c r="H214" i="2"/>
  <c r="I214" i="2" s="1"/>
  <c r="E214" i="2"/>
  <c r="H213" i="2"/>
  <c r="I213" i="2" s="1"/>
  <c r="E213" i="2"/>
  <c r="H212" i="2"/>
  <c r="I212" i="2" s="1"/>
  <c r="E212" i="2"/>
  <c r="H211" i="2"/>
  <c r="I211" i="2" s="1"/>
  <c r="E211" i="2"/>
  <c r="H210" i="2"/>
  <c r="I210" i="2" s="1"/>
  <c r="E210" i="2"/>
  <c r="H209" i="2"/>
  <c r="I209" i="2" s="1"/>
  <c r="E209" i="2"/>
  <c r="H208" i="2"/>
  <c r="I208" i="2" s="1"/>
  <c r="E208" i="2"/>
  <c r="H207" i="2"/>
  <c r="I207" i="2" s="1"/>
  <c r="E207" i="2"/>
  <c r="H206" i="2"/>
  <c r="I206" i="2" s="1"/>
  <c r="E206" i="2"/>
  <c r="H205" i="2"/>
  <c r="I205" i="2" s="1"/>
  <c r="E205" i="2"/>
  <c r="H204" i="2"/>
  <c r="I204" i="2" s="1"/>
  <c r="E204" i="2"/>
  <c r="H203" i="2"/>
  <c r="I203" i="2" s="1"/>
  <c r="E203" i="2"/>
  <c r="H202" i="2"/>
  <c r="I202" i="2" s="1"/>
  <c r="E202" i="2"/>
  <c r="H201" i="2"/>
  <c r="I201" i="2" s="1"/>
  <c r="E201" i="2"/>
  <c r="H200" i="2"/>
  <c r="I200" i="2" s="1"/>
  <c r="E200" i="2"/>
  <c r="H199" i="2"/>
  <c r="I199" i="2" s="1"/>
  <c r="E199" i="2"/>
  <c r="H198" i="2"/>
  <c r="I198" i="2" s="1"/>
  <c r="E198" i="2"/>
  <c r="H197" i="2"/>
  <c r="I197" i="2" s="1"/>
  <c r="E197" i="2"/>
  <c r="H196" i="2"/>
  <c r="I196" i="2" s="1"/>
  <c r="E196" i="2"/>
  <c r="H195" i="2"/>
  <c r="I195" i="2" s="1"/>
  <c r="E195" i="2"/>
  <c r="H194" i="2"/>
  <c r="I194" i="2" s="1"/>
  <c r="E194" i="2"/>
  <c r="H193" i="2"/>
  <c r="I193" i="2" s="1"/>
  <c r="E193" i="2"/>
  <c r="H192" i="2"/>
  <c r="I192" i="2" s="1"/>
  <c r="E192" i="2"/>
  <c r="H191" i="2"/>
  <c r="I191" i="2" s="1"/>
  <c r="E191" i="2"/>
  <c r="H190" i="2"/>
  <c r="I190" i="2" s="1"/>
  <c r="E190" i="2"/>
  <c r="H189" i="2"/>
  <c r="I189" i="2" s="1"/>
  <c r="E189" i="2"/>
  <c r="H188" i="2"/>
  <c r="I188" i="2" s="1"/>
  <c r="E188" i="2"/>
  <c r="H187" i="2"/>
  <c r="I187" i="2" s="1"/>
  <c r="E187" i="2"/>
  <c r="H186" i="2"/>
  <c r="I186" i="2" s="1"/>
  <c r="E186" i="2"/>
  <c r="H185" i="2"/>
  <c r="I185" i="2" s="1"/>
  <c r="E185" i="2"/>
  <c r="H184" i="2"/>
  <c r="I184" i="2" s="1"/>
  <c r="E184" i="2"/>
  <c r="H183" i="2"/>
  <c r="I183" i="2" s="1"/>
  <c r="E183" i="2"/>
  <c r="H182" i="2"/>
  <c r="I182" i="2" s="1"/>
  <c r="E182" i="2"/>
  <c r="H181" i="2"/>
  <c r="I181" i="2" s="1"/>
  <c r="E181" i="2"/>
  <c r="H180" i="2"/>
  <c r="I180" i="2" s="1"/>
  <c r="E180" i="2"/>
  <c r="H179" i="2"/>
  <c r="I179" i="2" s="1"/>
  <c r="E179" i="2"/>
  <c r="H178" i="2"/>
  <c r="I178" i="2" s="1"/>
  <c r="E178" i="2"/>
  <c r="H177" i="2"/>
  <c r="I177" i="2" s="1"/>
  <c r="E177" i="2"/>
  <c r="H176" i="2"/>
  <c r="I176" i="2" s="1"/>
  <c r="E176" i="2"/>
  <c r="H175" i="2"/>
  <c r="I175" i="2" s="1"/>
  <c r="E175" i="2"/>
  <c r="H174" i="2"/>
  <c r="I174" i="2" s="1"/>
  <c r="E174" i="2"/>
  <c r="H173" i="2"/>
  <c r="I173" i="2" s="1"/>
  <c r="E173" i="2"/>
  <c r="H172" i="2"/>
  <c r="I172" i="2" s="1"/>
  <c r="E172" i="2"/>
  <c r="H171" i="2"/>
  <c r="I171" i="2" s="1"/>
  <c r="E171" i="2"/>
  <c r="H170" i="2"/>
  <c r="I170" i="2" s="1"/>
  <c r="E170" i="2"/>
  <c r="H169" i="2"/>
  <c r="I169" i="2" s="1"/>
  <c r="E169" i="2"/>
  <c r="H168" i="2"/>
  <c r="I168" i="2" s="1"/>
  <c r="E168" i="2"/>
  <c r="H167" i="2"/>
  <c r="I167" i="2" s="1"/>
  <c r="E167" i="2"/>
  <c r="H166" i="2"/>
  <c r="I166" i="2" s="1"/>
  <c r="E166" i="2"/>
  <c r="H165" i="2"/>
  <c r="I165" i="2" s="1"/>
  <c r="E165" i="2"/>
  <c r="H164" i="2"/>
  <c r="I164" i="2" s="1"/>
  <c r="E164" i="2"/>
  <c r="H163" i="2"/>
  <c r="I163" i="2" s="1"/>
  <c r="E163" i="2"/>
  <c r="H162" i="2"/>
  <c r="I162" i="2" s="1"/>
  <c r="E162" i="2"/>
  <c r="H161" i="2"/>
  <c r="I161" i="2" s="1"/>
  <c r="E161" i="2"/>
  <c r="H160" i="2"/>
  <c r="I160" i="2" s="1"/>
  <c r="E160" i="2"/>
  <c r="H159" i="2"/>
  <c r="I159" i="2" s="1"/>
  <c r="E159" i="2"/>
  <c r="H158" i="2"/>
  <c r="I158" i="2" s="1"/>
  <c r="E158" i="2"/>
  <c r="H157" i="2"/>
  <c r="I157" i="2" s="1"/>
  <c r="E157" i="2"/>
  <c r="H156" i="2"/>
  <c r="I156" i="2" s="1"/>
  <c r="E156" i="2"/>
  <c r="H155" i="2"/>
  <c r="I155" i="2" s="1"/>
  <c r="E155" i="2"/>
  <c r="H154" i="2"/>
  <c r="I154" i="2" s="1"/>
  <c r="E154" i="2"/>
  <c r="H153" i="2"/>
  <c r="I153" i="2" s="1"/>
  <c r="E153" i="2"/>
  <c r="H152" i="2"/>
  <c r="I152" i="2" s="1"/>
  <c r="E152" i="2"/>
  <c r="H151" i="2"/>
  <c r="I151" i="2" s="1"/>
  <c r="E151" i="2"/>
  <c r="H150" i="2"/>
  <c r="I150" i="2" s="1"/>
  <c r="E150" i="2"/>
  <c r="H149" i="2"/>
  <c r="I149" i="2" s="1"/>
  <c r="E149" i="2"/>
  <c r="H148" i="2"/>
  <c r="I148" i="2" s="1"/>
  <c r="E148" i="2"/>
  <c r="H147" i="2"/>
  <c r="I147" i="2" s="1"/>
  <c r="E147" i="2"/>
  <c r="H146" i="2"/>
  <c r="I146" i="2" s="1"/>
  <c r="E146" i="2"/>
  <c r="H145" i="2"/>
  <c r="I145" i="2" s="1"/>
  <c r="E145" i="2"/>
  <c r="H144" i="2"/>
  <c r="I144" i="2" s="1"/>
  <c r="E144" i="2"/>
  <c r="H143" i="2"/>
  <c r="I143" i="2" s="1"/>
  <c r="E143" i="2"/>
  <c r="H142" i="2"/>
  <c r="I142" i="2" s="1"/>
  <c r="E142" i="2"/>
  <c r="H141" i="2"/>
  <c r="I141" i="2" s="1"/>
  <c r="E141" i="2"/>
  <c r="H140" i="2"/>
  <c r="I140" i="2" s="1"/>
  <c r="E140" i="2"/>
  <c r="H139" i="2"/>
  <c r="I139" i="2" s="1"/>
  <c r="E139" i="2"/>
  <c r="H138" i="2"/>
  <c r="I138" i="2" s="1"/>
  <c r="E138" i="2"/>
  <c r="H137" i="2"/>
  <c r="I137" i="2" s="1"/>
  <c r="E137" i="2"/>
  <c r="H136" i="2"/>
  <c r="I136" i="2" s="1"/>
  <c r="E136" i="2"/>
  <c r="H135" i="2"/>
  <c r="I135" i="2" s="1"/>
  <c r="E135" i="2"/>
  <c r="H134" i="2"/>
  <c r="I134" i="2" s="1"/>
  <c r="E134" i="2"/>
  <c r="H133" i="2"/>
  <c r="I133" i="2" s="1"/>
  <c r="E133" i="2"/>
  <c r="H132" i="2"/>
  <c r="I132" i="2" s="1"/>
  <c r="E132" i="2"/>
  <c r="H131" i="2"/>
  <c r="I131" i="2" s="1"/>
  <c r="E131" i="2"/>
  <c r="H130" i="2"/>
  <c r="I130" i="2" s="1"/>
  <c r="E130" i="2"/>
  <c r="H129" i="2"/>
  <c r="I129" i="2" s="1"/>
  <c r="E129" i="2"/>
  <c r="H128" i="2"/>
  <c r="I128" i="2" s="1"/>
  <c r="E128" i="2"/>
  <c r="H127" i="2"/>
  <c r="I127" i="2" s="1"/>
  <c r="E127" i="2"/>
  <c r="H126" i="2"/>
  <c r="I126" i="2" s="1"/>
  <c r="E126" i="2"/>
  <c r="H125" i="2"/>
  <c r="I125" i="2" s="1"/>
  <c r="E125" i="2"/>
  <c r="H124" i="2"/>
  <c r="I124" i="2" s="1"/>
  <c r="E124" i="2"/>
  <c r="H123" i="2"/>
  <c r="I123" i="2" s="1"/>
  <c r="E123" i="2"/>
  <c r="H122" i="2"/>
  <c r="I122" i="2" s="1"/>
  <c r="E122" i="2"/>
  <c r="H121" i="2"/>
  <c r="I121" i="2" s="1"/>
  <c r="E121" i="2"/>
  <c r="H120" i="2"/>
  <c r="I120" i="2" s="1"/>
  <c r="E120" i="2"/>
  <c r="H119" i="2"/>
  <c r="I119" i="2" s="1"/>
  <c r="E119" i="2"/>
  <c r="H118" i="2"/>
  <c r="I118" i="2" s="1"/>
  <c r="E118" i="2"/>
  <c r="H117" i="2"/>
  <c r="I117" i="2" s="1"/>
  <c r="E117" i="2"/>
  <c r="H116" i="2"/>
  <c r="I116" i="2" s="1"/>
  <c r="E116" i="2"/>
  <c r="H115" i="2"/>
  <c r="I115" i="2" s="1"/>
  <c r="E115" i="2"/>
  <c r="H114" i="2"/>
  <c r="I114" i="2" s="1"/>
  <c r="E114" i="2"/>
  <c r="H113" i="2"/>
  <c r="I113" i="2" s="1"/>
  <c r="E113" i="2"/>
  <c r="H112" i="2"/>
  <c r="I112" i="2" s="1"/>
  <c r="E112" i="2"/>
  <c r="H111" i="2"/>
  <c r="I111" i="2" s="1"/>
  <c r="E111" i="2"/>
  <c r="H110" i="2"/>
  <c r="I110" i="2" s="1"/>
  <c r="E110" i="2"/>
  <c r="H109" i="2"/>
  <c r="I109" i="2" s="1"/>
  <c r="E109" i="2"/>
  <c r="H108" i="2"/>
  <c r="I108" i="2" s="1"/>
  <c r="E108" i="2"/>
  <c r="H107" i="2"/>
  <c r="I107" i="2" s="1"/>
  <c r="E107" i="2"/>
  <c r="H106" i="2"/>
  <c r="I106" i="2" s="1"/>
  <c r="E106" i="2"/>
  <c r="H105" i="2"/>
  <c r="I105" i="2" s="1"/>
  <c r="E105" i="2"/>
  <c r="H104" i="2"/>
  <c r="I104" i="2" s="1"/>
  <c r="E104" i="2"/>
  <c r="H103" i="2"/>
  <c r="I103" i="2" s="1"/>
  <c r="E103" i="2"/>
  <c r="H102" i="2"/>
  <c r="I102" i="2" s="1"/>
  <c r="E102" i="2"/>
  <c r="H101" i="2"/>
  <c r="I101" i="2" s="1"/>
  <c r="E101" i="2"/>
  <c r="H100" i="2"/>
  <c r="I100" i="2" s="1"/>
  <c r="E100" i="2"/>
  <c r="H99" i="2"/>
  <c r="I99" i="2" s="1"/>
  <c r="E99" i="2"/>
  <c r="H98" i="2"/>
  <c r="I98" i="2" s="1"/>
  <c r="E98" i="2"/>
  <c r="H97" i="2"/>
  <c r="I97" i="2" s="1"/>
  <c r="E97" i="2"/>
  <c r="H96" i="2"/>
  <c r="I96" i="2" s="1"/>
  <c r="E96" i="2"/>
  <c r="H95" i="2"/>
  <c r="I95" i="2" s="1"/>
  <c r="E95" i="2"/>
  <c r="H94" i="2"/>
  <c r="I94" i="2" s="1"/>
  <c r="E94" i="2"/>
  <c r="H93" i="2"/>
  <c r="I93" i="2" s="1"/>
  <c r="E93" i="2"/>
  <c r="H92" i="2"/>
  <c r="I92" i="2" s="1"/>
  <c r="E92" i="2"/>
  <c r="H91" i="2"/>
  <c r="I91" i="2" s="1"/>
  <c r="E91" i="2"/>
  <c r="H90" i="2"/>
  <c r="I90" i="2" s="1"/>
  <c r="E90" i="2"/>
  <c r="H89" i="2"/>
  <c r="I89" i="2" s="1"/>
  <c r="E89" i="2"/>
  <c r="H88" i="2"/>
  <c r="I88" i="2" s="1"/>
  <c r="E88" i="2"/>
  <c r="H87" i="2"/>
  <c r="I87" i="2" s="1"/>
  <c r="E87" i="2"/>
  <c r="H86" i="2"/>
  <c r="I86" i="2" s="1"/>
  <c r="E86" i="2"/>
  <c r="H85" i="2"/>
  <c r="I85" i="2" s="1"/>
  <c r="E85" i="2"/>
  <c r="H84" i="2"/>
  <c r="I84" i="2" s="1"/>
  <c r="E84" i="2"/>
  <c r="H83" i="2"/>
  <c r="I83" i="2" s="1"/>
  <c r="E83" i="2"/>
  <c r="H82" i="2"/>
  <c r="I82" i="2" s="1"/>
  <c r="E82" i="2"/>
  <c r="H81" i="2"/>
  <c r="I81" i="2" s="1"/>
  <c r="E81" i="2"/>
  <c r="H80" i="2"/>
  <c r="I80" i="2" s="1"/>
  <c r="E80" i="2"/>
  <c r="H79" i="2"/>
  <c r="I79" i="2" s="1"/>
  <c r="E79" i="2"/>
  <c r="H78" i="2"/>
  <c r="I78" i="2" s="1"/>
  <c r="E78" i="2"/>
  <c r="H77" i="2"/>
  <c r="I77" i="2" s="1"/>
  <c r="E77" i="2"/>
  <c r="H76" i="2"/>
  <c r="I76" i="2" s="1"/>
  <c r="E76" i="2"/>
  <c r="H75" i="2"/>
  <c r="I75" i="2" s="1"/>
  <c r="E75" i="2"/>
  <c r="H74" i="2"/>
  <c r="I74" i="2" s="1"/>
  <c r="E74" i="2"/>
  <c r="H73" i="2"/>
  <c r="I73" i="2" s="1"/>
  <c r="E73" i="2"/>
  <c r="H72" i="2"/>
  <c r="I72" i="2" s="1"/>
  <c r="E72" i="2"/>
  <c r="H71" i="2"/>
  <c r="I71" i="2" s="1"/>
  <c r="E71" i="2"/>
  <c r="H70" i="2"/>
  <c r="I70" i="2" s="1"/>
  <c r="E70" i="2"/>
  <c r="H69" i="2"/>
  <c r="I69" i="2" s="1"/>
  <c r="E69" i="2"/>
  <c r="H68" i="2"/>
  <c r="I68" i="2" s="1"/>
  <c r="E68" i="2"/>
  <c r="H67" i="2"/>
  <c r="I67" i="2" s="1"/>
  <c r="E67" i="2"/>
  <c r="H66" i="2"/>
  <c r="I66" i="2" s="1"/>
  <c r="E66" i="2"/>
  <c r="H65" i="2"/>
  <c r="I65" i="2" s="1"/>
  <c r="E65" i="2"/>
  <c r="H64" i="2"/>
  <c r="I64" i="2" s="1"/>
  <c r="E64" i="2"/>
  <c r="H63" i="2"/>
  <c r="I63" i="2" s="1"/>
  <c r="E63" i="2"/>
  <c r="H62" i="2"/>
  <c r="I62" i="2" s="1"/>
  <c r="E62" i="2"/>
  <c r="H61" i="2"/>
  <c r="I61" i="2" s="1"/>
  <c r="E61" i="2"/>
  <c r="H60" i="2"/>
  <c r="I60" i="2" s="1"/>
  <c r="E60" i="2"/>
  <c r="H59" i="2"/>
  <c r="I59" i="2" s="1"/>
  <c r="E59" i="2"/>
  <c r="H58" i="2"/>
  <c r="I58" i="2" s="1"/>
  <c r="E58" i="2"/>
  <c r="H57" i="2"/>
  <c r="I57" i="2" s="1"/>
  <c r="E57" i="2"/>
  <c r="H56" i="2"/>
  <c r="I56" i="2" s="1"/>
  <c r="E56" i="2"/>
  <c r="H55" i="2"/>
  <c r="I55" i="2" s="1"/>
  <c r="E55" i="2"/>
  <c r="H54" i="2"/>
  <c r="I54" i="2" s="1"/>
  <c r="E54" i="2"/>
  <c r="H53" i="2"/>
  <c r="I53" i="2" s="1"/>
  <c r="E53" i="2"/>
  <c r="H52" i="2"/>
  <c r="I52" i="2" s="1"/>
  <c r="E52" i="2"/>
  <c r="H51" i="2"/>
  <c r="I51" i="2" s="1"/>
  <c r="E51" i="2"/>
  <c r="H50" i="2"/>
  <c r="I50" i="2" s="1"/>
  <c r="E50" i="2"/>
  <c r="H49" i="2"/>
  <c r="I49" i="2" s="1"/>
  <c r="E49" i="2"/>
  <c r="H48" i="2"/>
  <c r="I48" i="2" s="1"/>
  <c r="E48" i="2"/>
  <c r="H47" i="2"/>
  <c r="I47" i="2" s="1"/>
  <c r="E47" i="2"/>
  <c r="H46" i="2"/>
  <c r="I46" i="2" s="1"/>
  <c r="E46" i="2"/>
  <c r="H45" i="2"/>
  <c r="I45" i="2" s="1"/>
  <c r="E45" i="2"/>
  <c r="H44" i="2"/>
  <c r="I44" i="2" s="1"/>
  <c r="E44" i="2"/>
  <c r="H43" i="2"/>
  <c r="I43" i="2" s="1"/>
  <c r="E43" i="2"/>
  <c r="H42" i="2"/>
  <c r="I42" i="2" s="1"/>
  <c r="E42" i="2"/>
  <c r="H41" i="2"/>
  <c r="I41" i="2" s="1"/>
  <c r="E41" i="2"/>
  <c r="H40" i="2"/>
  <c r="I40" i="2" s="1"/>
  <c r="E40" i="2"/>
  <c r="H39" i="2"/>
  <c r="I39" i="2" s="1"/>
  <c r="E39" i="2"/>
  <c r="H38" i="2"/>
  <c r="I38" i="2" s="1"/>
  <c r="E38" i="2"/>
  <c r="H37" i="2"/>
  <c r="I37" i="2" s="1"/>
  <c r="E37" i="2"/>
  <c r="H36" i="2"/>
  <c r="I36" i="2" s="1"/>
  <c r="E36" i="2"/>
  <c r="H35" i="2"/>
  <c r="I35" i="2" s="1"/>
  <c r="E35" i="2"/>
  <c r="H34" i="2"/>
  <c r="I34" i="2" s="1"/>
  <c r="E34" i="2"/>
  <c r="H33" i="2"/>
  <c r="I33" i="2" s="1"/>
  <c r="H32" i="2"/>
  <c r="I32" i="2" s="1"/>
  <c r="E32" i="2"/>
  <c r="H31" i="2"/>
  <c r="I31" i="2" s="1"/>
  <c r="E31" i="2"/>
  <c r="H30" i="2"/>
  <c r="I30" i="2" s="1"/>
  <c r="E30" i="2"/>
  <c r="H29" i="2"/>
  <c r="I29" i="2" s="1"/>
  <c r="E29" i="2"/>
  <c r="H28" i="2"/>
  <c r="I28" i="2" s="1"/>
  <c r="E28" i="2"/>
  <c r="H27" i="2"/>
  <c r="I27" i="2" s="1"/>
  <c r="E27" i="2"/>
  <c r="H26" i="2"/>
  <c r="I26" i="2" s="1"/>
  <c r="E26" i="2"/>
  <c r="H25" i="2"/>
  <c r="I25" i="2" s="1"/>
  <c r="E25" i="2"/>
  <c r="H24" i="2"/>
  <c r="I24" i="2" s="1"/>
  <c r="E24" i="2"/>
  <c r="H23" i="2"/>
  <c r="I23" i="2" s="1"/>
  <c r="E23" i="2"/>
  <c r="H22" i="2"/>
  <c r="I22" i="2" s="1"/>
  <c r="E22" i="2"/>
  <c r="H21" i="2"/>
  <c r="I21" i="2" s="1"/>
  <c r="E21" i="2"/>
  <c r="H20" i="2"/>
  <c r="I20" i="2" s="1"/>
  <c r="E20" i="2"/>
  <c r="H19" i="2"/>
  <c r="I19" i="2" s="1"/>
  <c r="E19" i="2"/>
  <c r="B12" i="2"/>
  <c r="B11" i="2"/>
  <c r="T9" i="2"/>
  <c r="V5" i="2"/>
  <c r="U5" i="2"/>
  <c r="T5" i="2"/>
  <c r="S5" i="2"/>
  <c r="E11" i="2" l="1"/>
  <c r="G308" i="2" s="1"/>
  <c r="L10" i="2"/>
  <c r="G155" i="2"/>
  <c r="G148" i="2"/>
  <c r="G27" i="2"/>
  <c r="G43" i="2"/>
  <c r="K43" i="2" s="1"/>
  <c r="G366" i="2"/>
  <c r="G75" i="2"/>
  <c r="G149" i="2"/>
  <c r="G255" i="2"/>
  <c r="G85" i="2"/>
  <c r="G364" i="2"/>
  <c r="G184" i="2"/>
  <c r="G164" i="2"/>
  <c r="G351" i="2"/>
  <c r="G348" i="2"/>
  <c r="G268" i="2"/>
  <c r="G191" i="2"/>
  <c r="G188" i="2"/>
  <c r="G386" i="2"/>
  <c r="G362" i="2"/>
  <c r="G332" i="2"/>
  <c r="G275" i="2"/>
  <c r="K275" i="2" s="1"/>
  <c r="G226" i="2"/>
  <c r="K226" i="2" s="1"/>
  <c r="G216" i="2"/>
  <c r="G341" i="2"/>
  <c r="G322" i="2"/>
  <c r="G219" i="2"/>
  <c r="K219" i="2" s="1"/>
  <c r="G212" i="2"/>
  <c r="K212" i="2" s="1"/>
  <c r="G293" i="2"/>
  <c r="K293" i="2" s="1"/>
  <c r="G241" i="2"/>
  <c r="G223" i="2"/>
  <c r="G58" i="2"/>
  <c r="G234" i="2"/>
  <c r="K234" i="2" s="1"/>
  <c r="G135" i="2"/>
  <c r="G19" i="2"/>
  <c r="G465" i="2"/>
  <c r="G251" i="2"/>
  <c r="G310" i="2"/>
  <c r="G42" i="2"/>
  <c r="G39" i="2"/>
  <c r="G36" i="2"/>
  <c r="G33" i="2"/>
  <c r="E4" i="2"/>
  <c r="E13" i="2" s="1"/>
  <c r="G260" i="2"/>
  <c r="G243" i="2"/>
  <c r="G210" i="2"/>
  <c r="K210" i="2" s="1"/>
  <c r="G334" i="2"/>
  <c r="G23" i="2"/>
  <c r="G80" i="2"/>
  <c r="K80" i="2" s="1"/>
  <c r="G454" i="2"/>
  <c r="G249" i="2"/>
  <c r="G205" i="2"/>
  <c r="G128" i="2"/>
  <c r="G69" i="2"/>
  <c r="G50" i="2"/>
  <c r="G297" i="2"/>
  <c r="G337" i="2"/>
  <c r="G72" i="2"/>
  <c r="G363" i="2"/>
  <c r="G305" i="2"/>
  <c r="G207" i="2"/>
  <c r="G110" i="2"/>
  <c r="G21" i="2"/>
  <c r="G106" i="2"/>
  <c r="G385" i="2"/>
  <c r="G340" i="2"/>
  <c r="G181" i="2"/>
  <c r="G165" i="2"/>
  <c r="G460" i="2"/>
  <c r="G51" i="2"/>
  <c r="G417" i="2"/>
  <c r="G24" i="2"/>
  <c r="K24" i="2" s="1"/>
  <c r="G168" i="2"/>
  <c r="G352" i="2"/>
  <c r="G328" i="2"/>
  <c r="G93" i="2"/>
  <c r="G134" i="2"/>
  <c r="G294" i="2"/>
  <c r="K386" i="2" l="1"/>
  <c r="G250" i="2"/>
  <c r="G30" i="2"/>
  <c r="G104" i="2"/>
  <c r="G342" i="2"/>
  <c r="G87" i="2"/>
  <c r="K87" i="2" s="1"/>
  <c r="G54" i="2"/>
  <c r="K54" i="2" s="1"/>
  <c r="G261" i="2"/>
  <c r="G126" i="2"/>
  <c r="R19" i="2"/>
  <c r="R25" i="2"/>
  <c r="O8" i="2"/>
  <c r="O6" i="2" s="1"/>
  <c r="R24" i="2"/>
  <c r="G303" i="2"/>
  <c r="K303" i="2" s="1"/>
  <c r="G445" i="2"/>
  <c r="K445" i="2" s="1"/>
  <c r="G213" i="2"/>
  <c r="K213" i="2" s="1"/>
  <c r="G77" i="2"/>
  <c r="K77" i="2" s="1"/>
  <c r="G329" i="2"/>
  <c r="K329" i="2" s="1"/>
  <c r="G359" i="2"/>
  <c r="K359" i="2" s="1"/>
  <c r="G224" i="2"/>
  <c r="K224" i="2" s="1"/>
  <c r="G438" i="2"/>
  <c r="K438" i="2" s="1"/>
  <c r="G443" i="2"/>
  <c r="K443" i="2" s="1"/>
  <c r="G86" i="2"/>
  <c r="K86" i="2" s="1"/>
  <c r="G288" i="2"/>
  <c r="K288" i="2" s="1"/>
  <c r="G232" i="2"/>
  <c r="K232" i="2" s="1"/>
  <c r="G70" i="2"/>
  <c r="K70" i="2" s="1"/>
  <c r="G157" i="2"/>
  <c r="K157" i="2" s="1"/>
  <c r="G369" i="2"/>
  <c r="K369" i="2" s="1"/>
  <c r="G244" i="2"/>
  <c r="K244" i="2" s="1"/>
  <c r="G388" i="2"/>
  <c r="K155" i="2"/>
  <c r="G391" i="2"/>
  <c r="K391" i="2" s="1"/>
  <c r="G380" i="2"/>
  <c r="K380" i="2" s="1"/>
  <c r="G204" i="2"/>
  <c r="K204" i="2" s="1"/>
  <c r="G242" i="2"/>
  <c r="K242" i="2" s="1"/>
  <c r="G461" i="2"/>
  <c r="K461" i="2" s="1"/>
  <c r="G335" i="2"/>
  <c r="K335" i="2" s="1"/>
  <c r="G71" i="2"/>
  <c r="K71" i="2" s="1"/>
  <c r="G463" i="2"/>
  <c r="K463" i="2" s="1"/>
  <c r="G276" i="2"/>
  <c r="K276" i="2" s="1"/>
  <c r="G73" i="2"/>
  <c r="K73" i="2" s="1"/>
  <c r="G198" i="2"/>
  <c r="K198" i="2" s="1"/>
  <c r="G376" i="2"/>
  <c r="K376" i="2" s="1"/>
  <c r="G344" i="2"/>
  <c r="K344" i="2" s="1"/>
  <c r="G129" i="2"/>
  <c r="K129" i="2" s="1"/>
  <c r="G159" i="2"/>
  <c r="K159" i="2" s="1"/>
  <c r="G338" i="2"/>
  <c r="K338" i="2" s="1"/>
  <c r="G160" i="2"/>
  <c r="K160" i="2" s="1"/>
  <c r="G326" i="2"/>
  <c r="K326" i="2" s="1"/>
  <c r="G400" i="2"/>
  <c r="K400" i="2" s="1"/>
  <c r="G384" i="2"/>
  <c r="K384" i="2" s="1"/>
  <c r="G273" i="2"/>
  <c r="K273" i="2" s="1"/>
  <c r="G407" i="2"/>
  <c r="K407" i="2" s="1"/>
  <c r="G336" i="2"/>
  <c r="K336" i="2" s="1"/>
  <c r="G419" i="2"/>
  <c r="K419" i="2" s="1"/>
  <c r="G295" i="2"/>
  <c r="K295" i="2" s="1"/>
  <c r="G468" i="2"/>
  <c r="K468" i="2" s="1"/>
  <c r="G61" i="2"/>
  <c r="K61" i="2" s="1"/>
  <c r="G111" i="2"/>
  <c r="K111" i="2" s="1"/>
  <c r="G318" i="2"/>
  <c r="K318" i="2" s="1"/>
  <c r="G424" i="2"/>
  <c r="K424" i="2" s="1"/>
  <c r="G31" i="2"/>
  <c r="K31" i="2" s="1"/>
  <c r="G257" i="2"/>
  <c r="K257" i="2" s="1"/>
  <c r="G113" i="2"/>
  <c r="K113" i="2" s="1"/>
  <c r="G64" i="2"/>
  <c r="K64" i="2" s="1"/>
  <c r="G130" i="2"/>
  <c r="K130" i="2" s="1"/>
  <c r="G321" i="2"/>
  <c r="K321" i="2" s="1"/>
  <c r="G444" i="2"/>
  <c r="K444" i="2" s="1"/>
  <c r="G20" i="2"/>
  <c r="K20" i="2" s="1"/>
  <c r="G381" i="2"/>
  <c r="K381" i="2" s="1"/>
  <c r="G34" i="2"/>
  <c r="K34" i="2" s="1"/>
  <c r="G137" i="2"/>
  <c r="K137" i="2" s="1"/>
  <c r="G67" i="2"/>
  <c r="K67" i="2" s="1"/>
  <c r="G170" i="2"/>
  <c r="K170" i="2" s="1"/>
  <c r="G123" i="2"/>
  <c r="K123" i="2" s="1"/>
  <c r="G353" i="2"/>
  <c r="K353" i="2" s="1"/>
  <c r="G174" i="2"/>
  <c r="K174" i="2" s="1"/>
  <c r="G218" i="2"/>
  <c r="K218" i="2" s="1"/>
  <c r="G180" i="2"/>
  <c r="K180" i="2" s="1"/>
  <c r="G404" i="2"/>
  <c r="K404" i="2" s="1"/>
  <c r="G140" i="2"/>
  <c r="K140" i="2" s="1"/>
  <c r="G430" i="2"/>
  <c r="K430" i="2" s="1"/>
  <c r="G358" i="2"/>
  <c r="K358" i="2" s="1"/>
  <c r="G35" i="2"/>
  <c r="K35" i="2" s="1"/>
  <c r="G327" i="2"/>
  <c r="K327" i="2" s="1"/>
  <c r="G65" i="2"/>
  <c r="K65" i="2" s="1"/>
  <c r="G179" i="2"/>
  <c r="K179" i="2" s="1"/>
  <c r="G101" i="2"/>
  <c r="K101" i="2" s="1"/>
  <c r="G189" i="2"/>
  <c r="K189" i="2" s="1"/>
  <c r="G182" i="2"/>
  <c r="K182" i="2" s="1"/>
  <c r="G166" i="2"/>
  <c r="K166" i="2" s="1"/>
  <c r="K250" i="2"/>
  <c r="K342" i="2"/>
  <c r="G94" i="2"/>
  <c r="K94" i="2" s="1"/>
  <c r="G32" i="2"/>
  <c r="K32" i="2" s="1"/>
  <c r="G302" i="2"/>
  <c r="K302" i="2" s="1"/>
  <c r="G307" i="2"/>
  <c r="K307" i="2" s="1"/>
  <c r="G427" i="2"/>
  <c r="K427" i="2" s="1"/>
  <c r="G146" i="2"/>
  <c r="K146" i="2" s="1"/>
  <c r="G28" i="2"/>
  <c r="K28" i="2" s="1"/>
  <c r="G345" i="2"/>
  <c r="K345" i="2" s="1"/>
  <c r="G301" i="2"/>
  <c r="K301" i="2" s="1"/>
  <c r="G83" i="2"/>
  <c r="K83" i="2" s="1"/>
  <c r="G291" i="2"/>
  <c r="K291" i="2" s="1"/>
  <c r="G411" i="2"/>
  <c r="K411" i="2" s="1"/>
  <c r="G402" i="2"/>
  <c r="K402" i="2" s="1"/>
  <c r="G442" i="2"/>
  <c r="K442" i="2" s="1"/>
  <c r="G167" i="2"/>
  <c r="K167" i="2" s="1"/>
  <c r="G183" i="2"/>
  <c r="K183" i="2" s="1"/>
  <c r="G422" i="2"/>
  <c r="K422" i="2" s="1"/>
  <c r="G147" i="2"/>
  <c r="K147" i="2" s="1"/>
  <c r="G375" i="2"/>
  <c r="K375" i="2" s="1"/>
  <c r="G323" i="2"/>
  <c r="K323" i="2" s="1"/>
  <c r="G459" i="2"/>
  <c r="K459" i="2" s="1"/>
  <c r="G120" i="2"/>
  <c r="K120" i="2" s="1"/>
  <c r="G457" i="2"/>
  <c r="K457" i="2" s="1"/>
  <c r="G177" i="2"/>
  <c r="K177" i="2" s="1"/>
  <c r="G209" i="2"/>
  <c r="K209" i="2" s="1"/>
  <c r="G425" i="2"/>
  <c r="K425" i="2" s="1"/>
  <c r="G371" i="2"/>
  <c r="K371" i="2" s="1"/>
  <c r="K134" i="2"/>
  <c r="K51" i="2"/>
  <c r="K42" i="2"/>
  <c r="G145" i="2"/>
  <c r="K145" i="2" s="1"/>
  <c r="G467" i="2"/>
  <c r="K467" i="2" s="1"/>
  <c r="G122" i="2"/>
  <c r="K122" i="2" s="1"/>
  <c r="G103" i="2"/>
  <c r="K103" i="2" s="1"/>
  <c r="G356" i="2"/>
  <c r="K356" i="2" s="1"/>
  <c r="G82" i="2"/>
  <c r="K82" i="2" s="1"/>
  <c r="G282" i="2"/>
  <c r="K282" i="2" s="1"/>
  <c r="G343" i="2"/>
  <c r="K343" i="2" s="1"/>
  <c r="G448" i="2"/>
  <c r="K448" i="2" s="1"/>
  <c r="G194" i="2"/>
  <c r="K194" i="2" s="1"/>
  <c r="G125" i="2"/>
  <c r="K125" i="2" s="1"/>
  <c r="G109" i="2"/>
  <c r="K109" i="2" s="1"/>
  <c r="G286" i="2"/>
  <c r="K286" i="2" s="1"/>
  <c r="G414" i="2"/>
  <c r="K414" i="2" s="1"/>
  <c r="G186" i="2"/>
  <c r="K186" i="2" s="1"/>
  <c r="G365" i="2"/>
  <c r="K365" i="2" s="1"/>
  <c r="G387" i="2"/>
  <c r="K387" i="2" s="1"/>
  <c r="G296" i="2"/>
  <c r="K296" i="2" s="1"/>
  <c r="G403" i="2"/>
  <c r="K403" i="2" s="1"/>
  <c r="G452" i="2"/>
  <c r="K452" i="2" s="1"/>
  <c r="G197" i="2"/>
  <c r="K197" i="2" s="1"/>
  <c r="G37" i="2"/>
  <c r="K37" i="2" s="1"/>
  <c r="G214" i="2"/>
  <c r="K214" i="2" s="1"/>
  <c r="G206" i="2"/>
  <c r="K206" i="2" s="1"/>
  <c r="G423" i="2"/>
  <c r="K423" i="2" s="1"/>
  <c r="G222" i="2"/>
  <c r="K222" i="2" s="1"/>
  <c r="G397" i="2"/>
  <c r="K397" i="2" s="1"/>
  <c r="G409" i="2"/>
  <c r="K409" i="2" s="1"/>
  <c r="G339" i="2"/>
  <c r="K339" i="2" s="1"/>
  <c r="G410" i="2"/>
  <c r="K410" i="2" s="1"/>
  <c r="G349" i="2"/>
  <c r="K349" i="2" s="1"/>
  <c r="G200" i="2"/>
  <c r="K200" i="2" s="1"/>
  <c r="G53" i="2"/>
  <c r="K53" i="2" s="1"/>
  <c r="K294" i="2"/>
  <c r="K337" i="2"/>
  <c r="G233" i="2"/>
  <c r="K233" i="2" s="1"/>
  <c r="G133" i="2"/>
  <c r="K133" i="2" s="1"/>
  <c r="G394" i="2"/>
  <c r="K394" i="2" s="1"/>
  <c r="G382" i="2"/>
  <c r="K382" i="2" s="1"/>
  <c r="G311" i="2"/>
  <c r="K311" i="2" s="1"/>
  <c r="G449" i="2"/>
  <c r="K449" i="2" s="1"/>
  <c r="G173" i="2"/>
  <c r="K173" i="2" s="1"/>
  <c r="G114" i="2"/>
  <c r="K114" i="2" s="1"/>
  <c r="G350" i="2"/>
  <c r="K350" i="2" s="1"/>
  <c r="G48" i="2"/>
  <c r="K48" i="2" s="1"/>
  <c r="G432" i="2"/>
  <c r="K432" i="2" s="1"/>
  <c r="G360" i="2"/>
  <c r="K360" i="2" s="1"/>
  <c r="G74" i="2"/>
  <c r="K74" i="2" s="1"/>
  <c r="G158" i="2"/>
  <c r="K158" i="2" s="1"/>
  <c r="G436" i="2"/>
  <c r="K436" i="2" s="1"/>
  <c r="G418" i="2"/>
  <c r="K418" i="2" s="1"/>
  <c r="G57" i="2"/>
  <c r="K57" i="2" s="1"/>
  <c r="G316" i="2"/>
  <c r="K316" i="2" s="1"/>
  <c r="G108" i="2"/>
  <c r="K108" i="2" s="1"/>
  <c r="G237" i="2"/>
  <c r="K237" i="2" s="1"/>
  <c r="G131" i="2"/>
  <c r="K131" i="2" s="1"/>
  <c r="G52" i="2"/>
  <c r="K52" i="2" s="1"/>
  <c r="G68" i="2"/>
  <c r="K68" i="2" s="1"/>
  <c r="G309" i="2"/>
  <c r="K309" i="2" s="1"/>
  <c r="G428" i="2"/>
  <c r="K428" i="2" s="1"/>
  <c r="G330" i="2"/>
  <c r="K330" i="2" s="1"/>
  <c r="G152" i="2"/>
  <c r="K152" i="2" s="1"/>
  <c r="G172" i="2"/>
  <c r="K172" i="2" s="1"/>
  <c r="G300" i="2"/>
  <c r="K300" i="2" s="1"/>
  <c r="G76" i="2"/>
  <c r="K76" i="2" s="1"/>
  <c r="G38" i="2"/>
  <c r="K38" i="2" s="1"/>
  <c r="G116" i="2"/>
  <c r="K116" i="2" s="1"/>
  <c r="G379" i="2"/>
  <c r="K379" i="2" s="1"/>
  <c r="G211" i="2"/>
  <c r="K211" i="2" s="1"/>
  <c r="G89" i="2"/>
  <c r="K89" i="2" s="1"/>
  <c r="G151" i="2"/>
  <c r="K151" i="2" s="1"/>
  <c r="G312" i="2"/>
  <c r="K312" i="2" s="1"/>
  <c r="G144" i="2"/>
  <c r="K144" i="2" s="1"/>
  <c r="G29" i="2"/>
  <c r="K29" i="2" s="1"/>
  <c r="K308" i="2"/>
  <c r="G287" i="2"/>
  <c r="K287" i="2" s="1"/>
  <c r="G161" i="2"/>
  <c r="K161" i="2" s="1"/>
  <c r="G319" i="2"/>
  <c r="K319" i="2" s="1"/>
  <c r="G378" i="2"/>
  <c r="K378" i="2" s="1"/>
  <c r="G325" i="2"/>
  <c r="K325" i="2" s="1"/>
  <c r="G100" i="2"/>
  <c r="K100" i="2" s="1"/>
  <c r="G399" i="2"/>
  <c r="K399" i="2" s="1"/>
  <c r="G289" i="2"/>
  <c r="K289" i="2" s="1"/>
  <c r="G279" i="2"/>
  <c r="K279" i="2" s="1"/>
  <c r="G193" i="2"/>
  <c r="K193" i="2" s="1"/>
  <c r="G315" i="2"/>
  <c r="K315" i="2" s="1"/>
  <c r="G440" i="2"/>
  <c r="K440" i="2" s="1"/>
  <c r="G377" i="2"/>
  <c r="K377" i="2" s="1"/>
  <c r="G105" i="2"/>
  <c r="K105" i="2" s="1"/>
  <c r="G317" i="2"/>
  <c r="K317" i="2" s="1"/>
  <c r="G451" i="2"/>
  <c r="K451" i="2" s="1"/>
  <c r="G107" i="2"/>
  <c r="K107" i="2" s="1"/>
  <c r="G266" i="2"/>
  <c r="K266" i="2" s="1"/>
  <c r="G119" i="2"/>
  <c r="K119" i="2" s="1"/>
  <c r="G370" i="2"/>
  <c r="K370" i="2" s="1"/>
  <c r="G127" i="2"/>
  <c r="K127" i="2" s="1"/>
  <c r="G117" i="2"/>
  <c r="K117" i="2" s="1"/>
  <c r="G361" i="2"/>
  <c r="K361" i="2" s="1"/>
  <c r="G92" i="2"/>
  <c r="K92" i="2" s="1"/>
  <c r="G252" i="2"/>
  <c r="K252" i="2" s="1"/>
  <c r="G408" i="2"/>
  <c r="K408" i="2" s="1"/>
  <c r="G389" i="2"/>
  <c r="K389" i="2" s="1"/>
  <c r="G354" i="2"/>
  <c r="K354" i="2" s="1"/>
  <c r="G464" i="2"/>
  <c r="K464" i="2" s="1"/>
  <c r="G426" i="2"/>
  <c r="K426" i="2" s="1"/>
  <c r="G283" i="2"/>
  <c r="K283" i="2" s="1"/>
  <c r="G62" i="2"/>
  <c r="K62" i="2" s="1"/>
  <c r="G162" i="2"/>
  <c r="K162" i="2" s="1"/>
  <c r="G81" i="2"/>
  <c r="K81" i="2" s="1"/>
  <c r="G102" i="2"/>
  <c r="K102" i="2" s="1"/>
  <c r="G154" i="2"/>
  <c r="K154" i="2" s="1"/>
  <c r="G333" i="2"/>
  <c r="K333" i="2" s="1"/>
  <c r="G208" i="2"/>
  <c r="K208" i="2" s="1"/>
  <c r="G374" i="2"/>
  <c r="K374" i="2" s="1"/>
  <c r="G138" i="2"/>
  <c r="K138" i="2" s="1"/>
  <c r="G142" i="2"/>
  <c r="K142" i="2" s="1"/>
  <c r="G368" i="2"/>
  <c r="K368" i="2" s="1"/>
  <c r="G150" i="2"/>
  <c r="K150" i="2" s="1"/>
  <c r="G281" i="2"/>
  <c r="K281" i="2" s="1"/>
  <c r="G421" i="2"/>
  <c r="K421" i="2" s="1"/>
  <c r="G392" i="2"/>
  <c r="K392" i="2" s="1"/>
  <c r="G357" i="2"/>
  <c r="K357" i="2" s="1"/>
  <c r="G235" i="2"/>
  <c r="K235" i="2" s="1"/>
  <c r="G45" i="2"/>
  <c r="K45" i="2" s="1"/>
  <c r="G56" i="2"/>
  <c r="K56" i="2" s="1"/>
  <c r="G229" i="2"/>
  <c r="K229" i="2" s="1"/>
  <c r="G97" i="2"/>
  <c r="K97" i="2" s="1"/>
  <c r="G47" i="2"/>
  <c r="K47" i="2" s="1"/>
  <c r="G90" i="2"/>
  <c r="K90" i="2" s="1"/>
  <c r="G313" i="2"/>
  <c r="K313" i="2" s="1"/>
  <c r="G324" i="2"/>
  <c r="K324" i="2" s="1"/>
  <c r="G280" i="2"/>
  <c r="K280" i="2" s="1"/>
  <c r="G469" i="2"/>
  <c r="K469" i="2" s="1"/>
  <c r="G228" i="2"/>
  <c r="K228" i="2" s="1"/>
  <c r="G141" i="2"/>
  <c r="K141" i="2" s="1"/>
  <c r="G99" i="2"/>
  <c r="K99" i="2" s="1"/>
  <c r="G49" i="2"/>
  <c r="K49" i="2" s="1"/>
  <c r="G446" i="2"/>
  <c r="K446" i="2" s="1"/>
  <c r="G420" i="2"/>
  <c r="K420" i="2" s="1"/>
  <c r="G306" i="2"/>
  <c r="K306" i="2" s="1"/>
  <c r="G405" i="2"/>
  <c r="K405" i="2" s="1"/>
  <c r="G298" i="2"/>
  <c r="K298" i="2" s="1"/>
  <c r="G178" i="2"/>
  <c r="K178" i="2" s="1"/>
  <c r="G245" i="2"/>
  <c r="K245" i="2" s="1"/>
  <c r="G112" i="2"/>
  <c r="K112" i="2" s="1"/>
  <c r="G190" i="2"/>
  <c r="K190" i="2" s="1"/>
  <c r="G247" i="2"/>
  <c r="K247" i="2" s="1"/>
  <c r="G272" i="2"/>
  <c r="K272" i="2" s="1"/>
  <c r="G139" i="2"/>
  <c r="K139" i="2" s="1"/>
  <c r="G456" i="2"/>
  <c r="K456" i="2" s="1"/>
  <c r="G259" i="2"/>
  <c r="K259" i="2" s="1"/>
  <c r="G156" i="2"/>
  <c r="K156" i="2" s="1"/>
  <c r="G290" i="2"/>
  <c r="K290" i="2" s="1"/>
  <c r="G304" i="2"/>
  <c r="K304" i="2" s="1"/>
  <c r="G277" i="2"/>
  <c r="K277" i="2" s="1"/>
  <c r="G401" i="2"/>
  <c r="K401" i="2" s="1"/>
  <c r="G215" i="2"/>
  <c r="K215" i="2" s="1"/>
  <c r="G121" i="2"/>
  <c r="K121" i="2" s="1"/>
  <c r="G79" i="2"/>
  <c r="K79" i="2" s="1"/>
  <c r="G25" i="2"/>
  <c r="K25" i="2" s="1"/>
  <c r="G439" i="2"/>
  <c r="K439" i="2" s="1"/>
  <c r="G413" i="2"/>
  <c r="K413" i="2" s="1"/>
  <c r="G230" i="2"/>
  <c r="K230" i="2" s="1"/>
  <c r="G390" i="2"/>
  <c r="K390" i="2" s="1"/>
  <c r="G267" i="2"/>
  <c r="K267" i="2" s="1"/>
  <c r="G26" i="2"/>
  <c r="K26" i="2" s="1"/>
  <c r="G236" i="2"/>
  <c r="K236" i="2" s="1"/>
  <c r="G96" i="2"/>
  <c r="K96" i="2" s="1"/>
  <c r="G169" i="2"/>
  <c r="K169" i="2" s="1"/>
  <c r="G239" i="2"/>
  <c r="K239" i="2" s="1"/>
  <c r="G373" i="2"/>
  <c r="K373" i="2" s="1"/>
  <c r="G220" i="2"/>
  <c r="K220" i="2" s="1"/>
  <c r="G447" i="2"/>
  <c r="K447" i="2" s="1"/>
  <c r="G347" i="2"/>
  <c r="K347" i="2" s="1"/>
  <c r="G441" i="2"/>
  <c r="K441" i="2" s="1"/>
  <c r="G78" i="2"/>
  <c r="K78" i="2" s="1"/>
  <c r="G284" i="2"/>
  <c r="K284" i="2" s="1"/>
  <c r="G274" i="2"/>
  <c r="K274" i="2" s="1"/>
  <c r="G398" i="2"/>
  <c r="K398" i="2" s="1"/>
  <c r="G202" i="2"/>
  <c r="K202" i="2" s="1"/>
  <c r="G118" i="2"/>
  <c r="K118" i="2" s="1"/>
  <c r="G59" i="2"/>
  <c r="K59" i="2" s="1"/>
  <c r="G22" i="2"/>
  <c r="K22" i="2" s="1"/>
  <c r="G406" i="2"/>
  <c r="K406" i="2" s="1"/>
  <c r="G346" i="2"/>
  <c r="K346" i="2" s="1"/>
  <c r="G453" i="2"/>
  <c r="K453" i="2" s="1"/>
  <c r="G367" i="2"/>
  <c r="K367" i="2" s="1"/>
  <c r="G192" i="2"/>
  <c r="K192" i="2" s="1"/>
  <c r="G355" i="2"/>
  <c r="K355" i="2" s="1"/>
  <c r="G196" i="2"/>
  <c r="K196" i="2" s="1"/>
  <c r="G46" i="2"/>
  <c r="K46" i="2" s="1"/>
  <c r="G153" i="2"/>
  <c r="K153" i="2" s="1"/>
  <c r="G44" i="2"/>
  <c r="K44" i="2" s="1"/>
  <c r="G396" i="2"/>
  <c r="K396" i="2" s="1"/>
  <c r="G238" i="2"/>
  <c r="K238" i="2" s="1"/>
  <c r="G292" i="2"/>
  <c r="K292" i="2" s="1"/>
  <c r="G40" i="2"/>
  <c r="K40" i="2" s="1"/>
  <c r="G195" i="2"/>
  <c r="K195" i="2" s="1"/>
  <c r="G176" i="2"/>
  <c r="K176" i="2" s="1"/>
  <c r="G264" i="2"/>
  <c r="K264" i="2" s="1"/>
  <c r="G271" i="2"/>
  <c r="K271" i="2" s="1"/>
  <c r="G395" i="2"/>
  <c r="K395" i="2" s="1"/>
  <c r="G199" i="2"/>
  <c r="K199" i="2" s="1"/>
  <c r="G88" i="2"/>
  <c r="K88" i="2" s="1"/>
  <c r="G458" i="2"/>
  <c r="K458" i="2" s="1"/>
  <c r="G450" i="2"/>
  <c r="K450" i="2" s="1"/>
  <c r="G372" i="2"/>
  <c r="K372" i="2" s="1"/>
  <c r="G314" i="2"/>
  <c r="K314" i="2" s="1"/>
  <c r="G416" i="2"/>
  <c r="K416" i="2" s="1"/>
  <c r="G331" i="2"/>
  <c r="K331" i="2" s="1"/>
  <c r="G124" i="2"/>
  <c r="K124" i="2" s="1"/>
  <c r="G240" i="2"/>
  <c r="K240" i="2" s="1"/>
  <c r="G227" i="2"/>
  <c r="K227" i="2" s="1"/>
  <c r="G431" i="2"/>
  <c r="K431" i="2" s="1"/>
  <c r="G91" i="2"/>
  <c r="K91" i="2" s="1"/>
  <c r="G185" i="2"/>
  <c r="K185" i="2" s="1"/>
  <c r="G225" i="2"/>
  <c r="K225" i="2" s="1"/>
  <c r="G415" i="2"/>
  <c r="K415" i="2" s="1"/>
  <c r="G132" i="2"/>
  <c r="K132" i="2" s="1"/>
  <c r="G171" i="2"/>
  <c r="K171" i="2" s="1"/>
  <c r="G63" i="2"/>
  <c r="K63" i="2" s="1"/>
  <c r="G285" i="2"/>
  <c r="K285" i="2" s="1"/>
  <c r="G201" i="2"/>
  <c r="K201" i="2" s="1"/>
  <c r="G95" i="2"/>
  <c r="K95" i="2" s="1"/>
  <c r="G248" i="2"/>
  <c r="K248" i="2" s="1"/>
  <c r="G455" i="2"/>
  <c r="K455" i="2" s="1"/>
  <c r="G136" i="2"/>
  <c r="K136" i="2" s="1"/>
  <c r="G262" i="2"/>
  <c r="K262" i="2" s="1"/>
  <c r="G434" i="2"/>
  <c r="K434" i="2" s="1"/>
  <c r="G246" i="2"/>
  <c r="K246" i="2" s="1"/>
  <c r="G217" i="2"/>
  <c r="K217" i="2" s="1"/>
  <c r="G433" i="2"/>
  <c r="K433" i="2" s="1"/>
  <c r="G412" i="2"/>
  <c r="K412" i="2" s="1"/>
  <c r="G115" i="2"/>
  <c r="K115" i="2" s="1"/>
  <c r="G203" i="2"/>
  <c r="K203" i="2" s="1"/>
  <c r="G320" i="2"/>
  <c r="K320" i="2" s="1"/>
  <c r="G84" i="2"/>
  <c r="K84" i="2" s="1"/>
  <c r="G163" i="2"/>
  <c r="K163" i="2" s="1"/>
  <c r="G60" i="2"/>
  <c r="K60" i="2" s="1"/>
  <c r="G254" i="2"/>
  <c r="K254" i="2" s="1"/>
  <c r="G187" i="2"/>
  <c r="K187" i="2" s="1"/>
  <c r="G55" i="2"/>
  <c r="K55" i="2" s="1"/>
  <c r="G383" i="2"/>
  <c r="K383" i="2" s="1"/>
  <c r="G466" i="2"/>
  <c r="K466" i="2" s="1"/>
  <c r="G143" i="2"/>
  <c r="K143" i="2" s="1"/>
  <c r="G393" i="2"/>
  <c r="K393" i="2" s="1"/>
  <c r="G41" i="2"/>
  <c r="K41" i="2" s="1"/>
  <c r="G221" i="2"/>
  <c r="K221" i="2" s="1"/>
  <c r="G263" i="2"/>
  <c r="K263" i="2" s="1"/>
  <c r="G231" i="2"/>
  <c r="K231" i="2" s="1"/>
  <c r="G269" i="2"/>
  <c r="K269" i="2" s="1"/>
  <c r="G256" i="2"/>
  <c r="K256" i="2" s="1"/>
  <c r="G429" i="2"/>
  <c r="K429" i="2" s="1"/>
  <c r="G253" i="2"/>
  <c r="K253" i="2" s="1"/>
  <c r="G175" i="2"/>
  <c r="K175" i="2" s="1"/>
  <c r="G66" i="2"/>
  <c r="K66" i="2" s="1"/>
  <c r="G299" i="2"/>
  <c r="K299" i="2" s="1"/>
  <c r="G435" i="2"/>
  <c r="K435" i="2" s="1"/>
  <c r="G98" i="2"/>
  <c r="K98" i="2" s="1"/>
  <c r="G258" i="2"/>
  <c r="K258" i="2" s="1"/>
  <c r="G462" i="2"/>
  <c r="K462" i="2" s="1"/>
  <c r="G278" i="2"/>
  <c r="K278" i="2" s="1"/>
  <c r="G265" i="2"/>
  <c r="K265" i="2" s="1"/>
  <c r="G437" i="2"/>
  <c r="K437" i="2" s="1"/>
  <c r="G270" i="2"/>
  <c r="K270" i="2" s="1"/>
  <c r="K27" i="2"/>
  <c r="K341" i="2"/>
  <c r="K85" i="2"/>
  <c r="K460" i="2"/>
  <c r="K30" i="2"/>
  <c r="K243" i="2"/>
  <c r="K328" i="2"/>
  <c r="K110" i="2"/>
  <c r="K310" i="2"/>
  <c r="K348" i="2"/>
  <c r="K207" i="2"/>
  <c r="K352" i="2"/>
  <c r="K297" i="2"/>
  <c r="K148" i="2"/>
  <c r="K36" i="2"/>
  <c r="K72" i="2"/>
  <c r="K39" i="2"/>
  <c r="K332" i="2"/>
  <c r="K33" i="2"/>
  <c r="K19" i="2"/>
  <c r="K351" i="2"/>
  <c r="K364" i="2"/>
  <c r="K366" i="2"/>
  <c r="K255" i="2"/>
  <c r="K223" i="2"/>
  <c r="K191" i="2"/>
  <c r="K149" i="2"/>
  <c r="K454" i="2"/>
  <c r="K241" i="2"/>
  <c r="K75" i="2"/>
  <c r="K388" i="2"/>
  <c r="R5" i="2"/>
  <c r="R9" i="2"/>
  <c r="K21" i="2"/>
  <c r="K260" i="2"/>
  <c r="K268" i="2"/>
  <c r="K164" i="2"/>
  <c r="K93" i="2"/>
  <c r="K249" i="2"/>
  <c r="K188" i="2"/>
  <c r="K168" i="2"/>
  <c r="K184" i="2"/>
  <c r="K340" i="2"/>
  <c r="K385" i="2"/>
  <c r="K216" i="2"/>
  <c r="E14" i="2"/>
  <c r="E15" i="2"/>
  <c r="E16" i="2" s="1"/>
  <c r="K23" i="2"/>
  <c r="K465" i="2"/>
  <c r="K165" i="2"/>
  <c r="K50" i="2"/>
  <c r="K417" i="2"/>
  <c r="K135" i="2"/>
  <c r="K181" i="2"/>
  <c r="K106" i="2"/>
  <c r="K69" i="2"/>
  <c r="K58" i="2"/>
  <c r="K128" i="2"/>
  <c r="K251" i="2"/>
  <c r="K322" i="2"/>
  <c r="K362" i="2"/>
  <c r="K334" i="2"/>
  <c r="K305" i="2"/>
  <c r="K363" i="2"/>
  <c r="K205" i="2"/>
  <c r="K104" i="2"/>
  <c r="K261" i="2"/>
  <c r="K126" i="2"/>
  <c r="R21" i="2" l="1"/>
  <c r="V21" i="2" s="1"/>
  <c r="R17" i="2"/>
  <c r="S9" i="2"/>
  <c r="M194" i="2"/>
  <c r="N194" i="2" s="1"/>
  <c r="M461" i="2" l="1"/>
  <c r="N461" i="2" s="1"/>
  <c r="M121" i="2"/>
  <c r="N121" i="2" s="1"/>
  <c r="V9" i="2"/>
  <c r="M433" i="2"/>
  <c r="N433" i="2" s="1"/>
  <c r="M216" i="2"/>
  <c r="N216" i="2" s="1"/>
  <c r="M110" i="2"/>
  <c r="N110" i="2" s="1"/>
  <c r="M325" i="2"/>
  <c r="N325" i="2" s="1"/>
  <c r="M354" i="2"/>
  <c r="N354" i="2" s="1"/>
  <c r="M35" i="2"/>
  <c r="N35" i="2" s="1"/>
  <c r="M243" i="2"/>
  <c r="N243" i="2" s="1"/>
  <c r="M238" i="2"/>
  <c r="N238" i="2" s="1"/>
  <c r="M114" i="2"/>
  <c r="N114" i="2" s="1"/>
  <c r="M147" i="2"/>
  <c r="N147" i="2" s="1"/>
  <c r="M215" i="2"/>
  <c r="N215" i="2" s="1"/>
  <c r="M44" i="2"/>
  <c r="N44" i="2" s="1"/>
  <c r="M156" i="2"/>
  <c r="N156" i="2" s="1"/>
  <c r="M296" i="2"/>
  <c r="N296" i="2" s="1"/>
  <c r="M196" i="2"/>
  <c r="N196" i="2" s="1"/>
  <c r="M145" i="2"/>
  <c r="N145" i="2" s="1"/>
  <c r="M189" i="2"/>
  <c r="N189" i="2" s="1"/>
  <c r="M394" i="2"/>
  <c r="N394" i="2" s="1"/>
  <c r="M362" i="2"/>
  <c r="N362" i="2" s="1"/>
  <c r="M163" i="2"/>
  <c r="N163" i="2" s="1"/>
  <c r="M47" i="2"/>
  <c r="N47" i="2" s="1"/>
  <c r="M360" i="2"/>
  <c r="N360" i="2" s="1"/>
  <c r="M152" i="2"/>
  <c r="N152" i="2" s="1"/>
  <c r="M150" i="2"/>
  <c r="N150" i="2" s="1"/>
  <c r="M202" i="2"/>
  <c r="N202" i="2" s="1"/>
  <c r="M318" i="2"/>
  <c r="N318" i="2" s="1"/>
  <c r="M53" i="2"/>
  <c r="N53" i="2" s="1"/>
  <c r="M19" i="2"/>
  <c r="N19" i="2" s="1"/>
  <c r="M440" i="2"/>
  <c r="N440" i="2" s="1"/>
  <c r="M358" i="2"/>
  <c r="N358" i="2" s="1"/>
  <c r="M148" i="2"/>
  <c r="N148" i="2" s="1"/>
  <c r="M365" i="2"/>
  <c r="N365" i="2" s="1"/>
  <c r="M92" i="2"/>
  <c r="N92" i="2" s="1"/>
  <c r="M144" i="2"/>
  <c r="N144" i="2" s="1"/>
  <c r="M25" i="2"/>
  <c r="N25" i="2" s="1"/>
  <c r="M117" i="2"/>
  <c r="N117" i="2" s="1"/>
  <c r="M132" i="2"/>
  <c r="N132" i="2" s="1"/>
  <c r="M187" i="2"/>
  <c r="N187" i="2" s="1"/>
  <c r="M186" i="2"/>
  <c r="N186" i="2" s="1"/>
  <c r="M341" i="2"/>
  <c r="N341" i="2" s="1"/>
  <c r="M170" i="2"/>
  <c r="N170" i="2" s="1"/>
  <c r="M342" i="2"/>
  <c r="N342" i="2" s="1"/>
  <c r="M162" i="2"/>
  <c r="N162" i="2" s="1"/>
  <c r="M334" i="2"/>
  <c r="N334" i="2" s="1"/>
  <c r="M37" i="2"/>
  <c r="N37" i="2" s="1"/>
  <c r="M459" i="2"/>
  <c r="N459" i="2" s="1"/>
  <c r="M444" i="2"/>
  <c r="N444" i="2" s="1"/>
  <c r="M77" i="2"/>
  <c r="N77" i="2" s="1"/>
  <c r="M339" i="2"/>
  <c r="N339" i="2" s="1"/>
  <c r="M389" i="2"/>
  <c r="N389" i="2" s="1"/>
  <c r="M373" i="2"/>
  <c r="N373" i="2" s="1"/>
  <c r="M250" i="2"/>
  <c r="N250" i="2" s="1"/>
  <c r="M23" i="2"/>
  <c r="N23" i="2" s="1"/>
  <c r="M217" i="2"/>
  <c r="N217" i="2" s="1"/>
  <c r="M30" i="2"/>
  <c r="N30" i="2" s="1"/>
  <c r="M165" i="2"/>
  <c r="N165" i="2" s="1"/>
  <c r="M463" i="2"/>
  <c r="N463" i="2" s="1"/>
  <c r="M222" i="2"/>
  <c r="N222" i="2" s="1"/>
  <c r="M149" i="2"/>
  <c r="N149" i="2" s="1"/>
  <c r="M410" i="2"/>
  <c r="N410" i="2" s="1"/>
  <c r="M326" i="2"/>
  <c r="N326" i="2" s="1"/>
  <c r="M357" i="2"/>
  <c r="N357" i="2" s="1"/>
  <c r="M274" i="2"/>
  <c r="N274" i="2" s="1"/>
  <c r="M190" i="2"/>
  <c r="N190" i="2" s="1"/>
  <c r="M256" i="2"/>
  <c r="N256" i="2" s="1"/>
  <c r="M407" i="2"/>
  <c r="N407" i="2" s="1"/>
  <c r="M286" i="2"/>
  <c r="N286" i="2" s="1"/>
  <c r="M235" i="2"/>
  <c r="N235" i="2" s="1"/>
  <c r="M417" i="2"/>
  <c r="N417" i="2" s="1"/>
  <c r="M408" i="2"/>
  <c r="N408" i="2" s="1"/>
  <c r="M63" i="2"/>
  <c r="N63" i="2" s="1"/>
  <c r="M242" i="2"/>
  <c r="N242" i="2" s="1"/>
  <c r="M292" i="2"/>
  <c r="N292" i="2" s="1"/>
  <c r="M193" i="2"/>
  <c r="N193" i="2" s="1"/>
  <c r="M302" i="2"/>
  <c r="N302" i="2" s="1"/>
  <c r="M344" i="2"/>
  <c r="N344" i="2" s="1"/>
  <c r="M306" i="2"/>
  <c r="N306" i="2" s="1"/>
  <c r="M43" i="2"/>
  <c r="N43" i="2" s="1"/>
  <c r="M79" i="2"/>
  <c r="N79" i="2" s="1"/>
  <c r="M435" i="2"/>
  <c r="N435" i="2" s="1"/>
  <c r="M206" i="2"/>
  <c r="N206" i="2" s="1"/>
  <c r="M378" i="2"/>
  <c r="N378" i="2" s="1"/>
  <c r="M467" i="2"/>
  <c r="N467" i="2" s="1"/>
  <c r="M364" i="2"/>
  <c r="N364" i="2" s="1"/>
  <c r="M266" i="2"/>
  <c r="N266" i="2" s="1"/>
  <c r="M380" i="2"/>
  <c r="N380" i="2" s="1"/>
  <c r="M241" i="2"/>
  <c r="N241" i="2" s="1"/>
  <c r="M420" i="2"/>
  <c r="N420" i="2" s="1"/>
  <c r="M78" i="2"/>
  <c r="N78" i="2" s="1"/>
  <c r="M237" i="2"/>
  <c r="N237" i="2" s="1"/>
  <c r="M236" i="2"/>
  <c r="N236" i="2" s="1"/>
  <c r="M258" i="2"/>
  <c r="N258" i="2" s="1"/>
  <c r="M446" i="2"/>
  <c r="N446" i="2" s="1"/>
  <c r="M329" i="2"/>
  <c r="N329" i="2" s="1"/>
  <c r="M416" i="2"/>
  <c r="N416" i="2" s="1"/>
  <c r="M195" i="2"/>
  <c r="N195" i="2" s="1"/>
  <c r="M455" i="2"/>
  <c r="N455" i="2" s="1"/>
  <c r="M75" i="2"/>
  <c r="N75" i="2" s="1"/>
  <c r="M403" i="2"/>
  <c r="N403" i="2" s="1"/>
  <c r="M135" i="2"/>
  <c r="N135" i="2" s="1"/>
  <c r="M200" i="2"/>
  <c r="N200" i="2" s="1"/>
  <c r="M255" i="2"/>
  <c r="N255" i="2" s="1"/>
  <c r="M411" i="2"/>
  <c r="N411" i="2" s="1"/>
  <c r="M169" i="2"/>
  <c r="N169" i="2" s="1"/>
  <c r="M346" i="2"/>
  <c r="N346" i="2" s="1"/>
  <c r="M226" i="2"/>
  <c r="N226" i="2" s="1"/>
  <c r="M264" i="2"/>
  <c r="N264" i="2" s="1"/>
  <c r="M423" i="2"/>
  <c r="N423" i="2" s="1"/>
  <c r="M131" i="2"/>
  <c r="N131" i="2" s="1"/>
  <c r="M99" i="2"/>
  <c r="N99" i="2" s="1"/>
  <c r="M218" i="2"/>
  <c r="N218" i="2" s="1"/>
  <c r="M441" i="2"/>
  <c r="N441" i="2" s="1"/>
  <c r="M122" i="2"/>
  <c r="N122" i="2" s="1"/>
  <c r="M113" i="2"/>
  <c r="N113" i="2" s="1"/>
  <c r="M108" i="2"/>
  <c r="N108" i="2" s="1"/>
  <c r="M356" i="2"/>
  <c r="N356" i="2" s="1"/>
  <c r="M412" i="2"/>
  <c r="N412" i="2" s="1"/>
  <c r="M328" i="2"/>
  <c r="N328" i="2" s="1"/>
  <c r="M388" i="2"/>
  <c r="N388" i="2" s="1"/>
  <c r="M94" i="2"/>
  <c r="N94" i="2" s="1"/>
  <c r="M278" i="2"/>
  <c r="N278" i="2" s="1"/>
  <c r="M248" i="2"/>
  <c r="N248" i="2" s="1"/>
  <c r="M153" i="2"/>
  <c r="N153" i="2" s="1"/>
  <c r="M366" i="2"/>
  <c r="N366" i="2" s="1"/>
  <c r="M393" i="2"/>
  <c r="N393" i="2" s="1"/>
  <c r="M54" i="2"/>
  <c r="N54" i="2" s="1"/>
  <c r="M281" i="2"/>
  <c r="N281" i="2" s="1"/>
  <c r="M116" i="2"/>
  <c r="N116" i="2" s="1"/>
  <c r="M228" i="2"/>
  <c r="N228" i="2" s="1"/>
  <c r="M24" i="2"/>
  <c r="N24" i="2" s="1"/>
  <c r="M158" i="2"/>
  <c r="N158" i="2" s="1"/>
  <c r="M201" i="2"/>
  <c r="N201" i="2" s="1"/>
  <c r="M427" i="2"/>
  <c r="N427" i="2" s="1"/>
  <c r="M178" i="2"/>
  <c r="N178" i="2" s="1"/>
  <c r="M246" i="2"/>
  <c r="N246" i="2" s="1"/>
  <c r="M21" i="2"/>
  <c r="N21" i="2" s="1"/>
  <c r="M353" i="2"/>
  <c r="N353" i="2" s="1"/>
  <c r="M309" i="2"/>
  <c r="N309" i="2" s="1"/>
  <c r="M173" i="2"/>
  <c r="N173" i="2" s="1"/>
  <c r="M155" i="2"/>
  <c r="N155" i="2" s="1"/>
  <c r="M431" i="2"/>
  <c r="N431" i="2" s="1"/>
  <c r="M340" i="2"/>
  <c r="N340" i="2" s="1"/>
  <c r="M465" i="2"/>
  <c r="N465" i="2" s="1"/>
  <c r="M268" i="2"/>
  <c r="N268" i="2" s="1"/>
  <c r="M151" i="2"/>
  <c r="N151" i="2" s="1"/>
  <c r="M273" i="2"/>
  <c r="N273" i="2" s="1"/>
  <c r="M424" i="2"/>
  <c r="N424" i="2" s="1"/>
  <c r="M314" i="2"/>
  <c r="N314" i="2" s="1"/>
  <c r="M437" i="2"/>
  <c r="N437" i="2" s="1"/>
  <c r="M213" i="2"/>
  <c r="N213" i="2" s="1"/>
  <c r="M439" i="2"/>
  <c r="N439" i="2" s="1"/>
  <c r="M262" i="2"/>
  <c r="N262" i="2" s="1"/>
  <c r="M76" i="2"/>
  <c r="N76" i="2" s="1"/>
  <c r="M164" i="2"/>
  <c r="N164" i="2" s="1"/>
  <c r="M413" i="2"/>
  <c r="N413" i="2" s="1"/>
  <c r="M137" i="2"/>
  <c r="N137" i="2" s="1"/>
  <c r="M290" i="2"/>
  <c r="N290" i="2" s="1"/>
  <c r="M124" i="2"/>
  <c r="N124" i="2" s="1"/>
  <c r="M369" i="2"/>
  <c r="N369" i="2" s="1"/>
  <c r="M447" i="2"/>
  <c r="N447" i="2" s="1"/>
  <c r="M140" i="2"/>
  <c r="N140" i="2" s="1"/>
  <c r="M333" i="2"/>
  <c r="N333" i="2" s="1"/>
  <c r="M247" i="2"/>
  <c r="N247" i="2" s="1"/>
  <c r="M207" i="2"/>
  <c r="N207" i="2" s="1"/>
  <c r="M432" i="2"/>
  <c r="N432" i="2" s="1"/>
  <c r="M225" i="2"/>
  <c r="N225" i="2" s="1"/>
  <c r="M120" i="2"/>
  <c r="N120" i="2" s="1"/>
  <c r="M84" i="2"/>
  <c r="N84" i="2" s="1"/>
  <c r="M305" i="2"/>
  <c r="N305" i="2" s="1"/>
  <c r="M355" i="2"/>
  <c r="N355" i="2" s="1"/>
  <c r="M259" i="2"/>
  <c r="N259" i="2" s="1"/>
  <c r="M299" i="2"/>
  <c r="N299" i="2" s="1"/>
  <c r="M50" i="2"/>
  <c r="N50" i="2" s="1"/>
  <c r="M168" i="2"/>
  <c r="N168" i="2" s="1"/>
  <c r="M22" i="2"/>
  <c r="N22" i="2" s="1"/>
  <c r="M128" i="2"/>
  <c r="N128" i="2" s="1"/>
  <c r="M127" i="2"/>
  <c r="N127" i="2" s="1"/>
  <c r="M232" i="2"/>
  <c r="N232" i="2" s="1"/>
  <c r="M350" i="2"/>
  <c r="N350" i="2" s="1"/>
  <c r="M297" i="2"/>
  <c r="N297" i="2" s="1"/>
  <c r="M95" i="2"/>
  <c r="N95" i="2" s="1"/>
  <c r="M74" i="2"/>
  <c r="N74" i="2" s="1"/>
  <c r="M60" i="2"/>
  <c r="N60" i="2" s="1"/>
  <c r="M304" i="2"/>
  <c r="N304" i="2" s="1"/>
  <c r="M166" i="2"/>
  <c r="N166" i="2" s="1"/>
  <c r="M272" i="2"/>
  <c r="N272" i="2" s="1"/>
  <c r="M234" i="2"/>
  <c r="N234" i="2" s="1"/>
  <c r="M90" i="2"/>
  <c r="N90" i="2" s="1"/>
  <c r="M445" i="2"/>
  <c r="N445" i="2" s="1"/>
  <c r="M118" i="2"/>
  <c r="N118" i="2" s="1"/>
  <c r="M279" i="2"/>
  <c r="N279" i="2" s="1"/>
  <c r="M85" i="2"/>
  <c r="N85" i="2" s="1"/>
  <c r="M159" i="2"/>
  <c r="N159" i="2" s="1"/>
  <c r="M203" i="2"/>
  <c r="N203" i="2" s="1"/>
  <c r="M61" i="2"/>
  <c r="N61" i="2" s="1"/>
  <c r="M377" i="2"/>
  <c r="N377" i="2" s="1"/>
  <c r="M214" i="2"/>
  <c r="N214" i="2" s="1"/>
  <c r="M129" i="2"/>
  <c r="N129" i="2" s="1"/>
  <c r="M143" i="2"/>
  <c r="N143" i="2" s="1"/>
  <c r="M327" i="2"/>
  <c r="N327" i="2" s="1"/>
  <c r="M442" i="2"/>
  <c r="N442" i="2" s="1"/>
  <c r="M27" i="2"/>
  <c r="N27" i="2" s="1"/>
  <c r="M233" i="2"/>
  <c r="N233" i="2" s="1"/>
  <c r="M405" i="2"/>
  <c r="N405" i="2" s="1"/>
  <c r="M451" i="2"/>
  <c r="N451" i="2" s="1"/>
  <c r="M426" i="2"/>
  <c r="N426" i="2" s="1"/>
  <c r="M317" i="2"/>
  <c r="N317" i="2" s="1"/>
  <c r="M176" i="2"/>
  <c r="N176" i="2" s="1"/>
  <c r="M285" i="2"/>
  <c r="N285" i="2" s="1"/>
  <c r="M310" i="2"/>
  <c r="N310" i="2" s="1"/>
  <c r="M456" i="2"/>
  <c r="N456" i="2" s="1"/>
  <c r="M199" i="2"/>
  <c r="N199" i="2" s="1"/>
  <c r="M72" i="2"/>
  <c r="N72" i="2" s="1"/>
  <c r="M141" i="2"/>
  <c r="N141" i="2" s="1"/>
  <c r="M66" i="2"/>
  <c r="N66" i="2" s="1"/>
  <c r="M402" i="2"/>
  <c r="N402" i="2" s="1"/>
  <c r="M252" i="2"/>
  <c r="N252" i="2" s="1"/>
  <c r="M119" i="2"/>
  <c r="N119" i="2" s="1"/>
  <c r="M198" i="2"/>
  <c r="N198" i="2" s="1"/>
  <c r="M139" i="2"/>
  <c r="N139" i="2" s="1"/>
  <c r="M303" i="2"/>
  <c r="N303" i="2" s="1"/>
  <c r="M40" i="2"/>
  <c r="N40" i="2" s="1"/>
  <c r="M209" i="2"/>
  <c r="N209" i="2" s="1"/>
  <c r="M34" i="2"/>
  <c r="N34" i="2" s="1"/>
  <c r="M330" i="2"/>
  <c r="N330" i="2" s="1"/>
  <c r="M307" i="2"/>
  <c r="N307" i="2" s="1"/>
  <c r="M312" i="2"/>
  <c r="N312" i="2" s="1"/>
  <c r="M239" i="2"/>
  <c r="N239" i="2" s="1"/>
  <c r="M422" i="2"/>
  <c r="N422" i="2" s="1"/>
  <c r="M96" i="2"/>
  <c r="N96" i="2" s="1"/>
  <c r="M104" i="2"/>
  <c r="N104" i="2" s="1"/>
  <c r="M276" i="2"/>
  <c r="N276" i="2" s="1"/>
  <c r="M174" i="2"/>
  <c r="N174" i="2" s="1"/>
  <c r="M282" i="2"/>
  <c r="N282" i="2" s="1"/>
  <c r="M134" i="2"/>
  <c r="N134" i="2" s="1"/>
  <c r="M469" i="2"/>
  <c r="N469" i="2" s="1"/>
  <c r="M138" i="2"/>
  <c r="N138" i="2" s="1"/>
  <c r="M348" i="2"/>
  <c r="N348" i="2" s="1"/>
  <c r="M462" i="2"/>
  <c r="N462" i="2" s="1"/>
  <c r="M267" i="2"/>
  <c r="N267" i="2" s="1"/>
  <c r="M181" i="2"/>
  <c r="N181" i="2" s="1"/>
  <c r="M45" i="2"/>
  <c r="N45" i="2" s="1"/>
  <c r="M245" i="2"/>
  <c r="N245" i="2" s="1"/>
  <c r="M48" i="2"/>
  <c r="N48" i="2" s="1"/>
  <c r="M343" i="2"/>
  <c r="N343" i="2" s="1"/>
  <c r="M436" i="2"/>
  <c r="N436" i="2" s="1"/>
  <c r="M468" i="2"/>
  <c r="N468" i="2" s="1"/>
  <c r="M319" i="2"/>
  <c r="N319" i="2" s="1"/>
  <c r="M289" i="2"/>
  <c r="N289" i="2" s="1"/>
  <c r="M398" i="2"/>
  <c r="N398" i="2" s="1"/>
  <c r="M425" i="2"/>
  <c r="N425" i="2" s="1"/>
  <c r="M220" i="2"/>
  <c r="N220" i="2" s="1"/>
  <c r="M240" i="2"/>
  <c r="N240" i="2" s="1"/>
  <c r="M219" i="2"/>
  <c r="N219" i="2" s="1"/>
  <c r="M42" i="2"/>
  <c r="N42" i="2" s="1"/>
  <c r="M434" i="2"/>
  <c r="N434" i="2" s="1"/>
  <c r="M73" i="2"/>
  <c r="N73" i="2" s="1"/>
  <c r="M208" i="2"/>
  <c r="N208" i="2" s="1"/>
  <c r="M396" i="2"/>
  <c r="N396" i="2" s="1"/>
  <c r="M89" i="2"/>
  <c r="N89" i="2" s="1"/>
  <c r="M363" i="2"/>
  <c r="N363" i="2" s="1"/>
  <c r="M136" i="2"/>
  <c r="N136" i="2" s="1"/>
  <c r="M270" i="2"/>
  <c r="N270" i="2" s="1"/>
  <c r="M175" i="2"/>
  <c r="N175" i="2" s="1"/>
  <c r="M65" i="2"/>
  <c r="N65" i="2" s="1"/>
  <c r="M428" i="2"/>
  <c r="N428" i="2" s="1"/>
  <c r="M97" i="2"/>
  <c r="N97" i="2" s="1"/>
  <c r="M103" i="2"/>
  <c r="N103" i="2" s="1"/>
  <c r="U9" i="2"/>
  <c r="M284" i="2"/>
  <c r="N284" i="2" s="1"/>
  <c r="M26" i="2"/>
  <c r="N26" i="2" s="1"/>
  <c r="M421" i="2"/>
  <c r="N421" i="2" s="1"/>
  <c r="M191" i="2"/>
  <c r="N191" i="2" s="1"/>
  <c r="M430" i="2"/>
  <c r="N430" i="2" s="1"/>
  <c r="M41" i="2"/>
  <c r="N41" i="2" s="1"/>
  <c r="M146" i="2"/>
  <c r="N146" i="2" s="1"/>
  <c r="M316" i="2"/>
  <c r="N316" i="2" s="1"/>
  <c r="M395" i="2"/>
  <c r="N395" i="2" s="1"/>
  <c r="M443" i="2"/>
  <c r="N443" i="2" s="1"/>
  <c r="M39" i="2"/>
  <c r="N39" i="2" s="1"/>
  <c r="M31" i="2"/>
  <c r="N31" i="2" s="1"/>
  <c r="M311" i="2"/>
  <c r="N311" i="2" s="1"/>
  <c r="M372" i="2"/>
  <c r="N372" i="2" s="1"/>
  <c r="M429" i="2"/>
  <c r="N429" i="2" s="1"/>
  <c r="M254" i="2"/>
  <c r="N254" i="2" s="1"/>
  <c r="M345" i="2"/>
  <c r="N345" i="2" s="1"/>
  <c r="M64" i="2"/>
  <c r="N64" i="2" s="1"/>
  <c r="M448" i="2"/>
  <c r="N448" i="2" s="1"/>
  <c r="M308" i="2"/>
  <c r="N308" i="2" s="1"/>
  <c r="M464" i="2"/>
  <c r="N464" i="2" s="1"/>
  <c r="M86" i="2"/>
  <c r="N86" i="2" s="1"/>
  <c r="M320" i="2"/>
  <c r="N320" i="2" s="1"/>
  <c r="M107" i="2"/>
  <c r="N107" i="2" s="1"/>
  <c r="M406" i="2"/>
  <c r="N406" i="2" s="1"/>
  <c r="M210" i="2"/>
  <c r="N210" i="2" s="1"/>
  <c r="M298" i="2"/>
  <c r="N298" i="2" s="1"/>
  <c r="M69" i="2"/>
  <c r="N69" i="2" s="1"/>
  <c r="M179" i="2"/>
  <c r="N179" i="2" s="1"/>
  <c r="M212" i="2"/>
  <c r="N212" i="2" s="1"/>
  <c r="M249" i="2"/>
  <c r="N249" i="2" s="1"/>
  <c r="M263" i="2"/>
  <c r="N263" i="2" s="1"/>
  <c r="M29" i="2"/>
  <c r="N29" i="2" s="1"/>
  <c r="M91" i="2"/>
  <c r="N91" i="2" s="1"/>
  <c r="M414" i="2"/>
  <c r="N414" i="2" s="1"/>
  <c r="M453" i="2"/>
  <c r="N453" i="2" s="1"/>
  <c r="M62" i="2"/>
  <c r="N62" i="2" s="1"/>
  <c r="M112" i="2"/>
  <c r="N112" i="2" s="1"/>
  <c r="M293" i="2"/>
  <c r="N293" i="2" s="1"/>
  <c r="M123" i="2"/>
  <c r="N123" i="2" s="1"/>
  <c r="M450" i="2"/>
  <c r="N450" i="2" s="1"/>
  <c r="M391" i="2"/>
  <c r="N391" i="2" s="1"/>
  <c r="M449" i="2"/>
  <c r="N449" i="2" s="1"/>
  <c r="M283" i="2"/>
  <c r="N283" i="2" s="1"/>
  <c r="M109" i="2"/>
  <c r="N109" i="2" s="1"/>
  <c r="M404" i="2"/>
  <c r="N404" i="2" s="1"/>
  <c r="M337" i="2"/>
  <c r="N337" i="2" s="1"/>
  <c r="M324" i="2"/>
  <c r="N324" i="2" s="1"/>
  <c r="M177" i="2"/>
  <c r="N177" i="2" s="1"/>
  <c r="M300" i="2"/>
  <c r="N300" i="2" s="1"/>
  <c r="M367" i="2"/>
  <c r="N367" i="2" s="1"/>
  <c r="M336" i="2"/>
  <c r="N336" i="2" s="1"/>
  <c r="M221" i="2"/>
  <c r="N221" i="2" s="1"/>
  <c r="M82" i="2"/>
  <c r="N82" i="2" s="1"/>
  <c r="M275" i="2"/>
  <c r="N275" i="2" s="1"/>
  <c r="M188" i="2"/>
  <c r="N188" i="2" s="1"/>
  <c r="M458" i="2"/>
  <c r="N458" i="2" s="1"/>
  <c r="M271" i="2"/>
  <c r="N271" i="2" s="1"/>
  <c r="M204" i="2"/>
  <c r="N204" i="2" s="1"/>
  <c r="M374" i="2"/>
  <c r="N374" i="2" s="1"/>
  <c r="M457" i="2"/>
  <c r="N457" i="2" s="1"/>
  <c r="M102" i="2"/>
  <c r="N102" i="2" s="1"/>
  <c r="M197" i="2"/>
  <c r="N197" i="2" s="1"/>
  <c r="M58" i="2"/>
  <c r="N58" i="2" s="1"/>
  <c r="M88" i="2"/>
  <c r="N88" i="2" s="1"/>
  <c r="M93" i="2"/>
  <c r="N93" i="2" s="1"/>
  <c r="M387" i="2"/>
  <c r="N387" i="2" s="1"/>
  <c r="M361" i="2"/>
  <c r="N361" i="2" s="1"/>
  <c r="M171" i="2"/>
  <c r="N171" i="2" s="1"/>
  <c r="M180" i="2"/>
  <c r="N180" i="2" s="1"/>
  <c r="M70" i="2"/>
  <c r="N70" i="2" s="1"/>
  <c r="M223" i="2"/>
  <c r="N223" i="2" s="1"/>
  <c r="M172" i="2"/>
  <c r="N172" i="2" s="1"/>
  <c r="M466" i="2"/>
  <c r="N466" i="2" s="1"/>
  <c r="M370" i="2"/>
  <c r="N370" i="2" s="1"/>
  <c r="M347" i="2"/>
  <c r="N347" i="2" s="1"/>
  <c r="M261" i="2"/>
  <c r="N261" i="2" s="1"/>
  <c r="M160" i="2"/>
  <c r="N160" i="2" s="1"/>
  <c r="M211" i="2"/>
  <c r="N211" i="2" s="1"/>
  <c r="M323" i="2"/>
  <c r="N323" i="2" s="1"/>
  <c r="M71" i="2"/>
  <c r="N71" i="2" s="1"/>
  <c r="M106" i="2"/>
  <c r="N106" i="2" s="1"/>
  <c r="M409" i="2"/>
  <c r="N409" i="2" s="1"/>
  <c r="M229" i="2"/>
  <c r="N229" i="2" s="1"/>
  <c r="M33" i="2"/>
  <c r="N33" i="2" s="1"/>
  <c r="M80" i="2"/>
  <c r="N80" i="2" s="1"/>
  <c r="M57" i="2"/>
  <c r="N57" i="2" s="1"/>
  <c r="M385" i="2"/>
  <c r="N385" i="2" s="1"/>
  <c r="M101" i="2"/>
  <c r="N101" i="2" s="1"/>
  <c r="M98" i="2"/>
  <c r="N98" i="2" s="1"/>
  <c r="M294" i="2"/>
  <c r="N294" i="2" s="1"/>
  <c r="M52" i="2"/>
  <c r="N52" i="2" s="1"/>
  <c r="M419" i="2"/>
  <c r="N419" i="2" s="1"/>
  <c r="M287" i="2"/>
  <c r="N287" i="2" s="1"/>
  <c r="M265" i="2"/>
  <c r="N265" i="2" s="1"/>
  <c r="M371" i="2"/>
  <c r="N371" i="2" s="1"/>
  <c r="M81" i="2"/>
  <c r="N81" i="2" s="1"/>
  <c r="M257" i="2"/>
  <c r="N257" i="2" s="1"/>
  <c r="M460" i="2"/>
  <c r="N460" i="2" s="1"/>
  <c r="M133" i="2"/>
  <c r="N133" i="2" s="1"/>
  <c r="M184" i="2"/>
  <c r="N184" i="2" s="1"/>
  <c r="M230" i="2"/>
  <c r="N230" i="2" s="1"/>
  <c r="M115" i="2"/>
  <c r="N115" i="2" s="1"/>
  <c r="M277" i="2"/>
  <c r="N277" i="2" s="1"/>
  <c r="M322" i="2"/>
  <c r="N322" i="2" s="1"/>
  <c r="M20" i="2"/>
  <c r="N20" i="2" s="1"/>
  <c r="M379" i="2"/>
  <c r="N379" i="2" s="1"/>
  <c r="M331" i="2"/>
  <c r="N331" i="2" s="1"/>
  <c r="M38" i="2"/>
  <c r="N38" i="2" s="1"/>
  <c r="M386" i="2"/>
  <c r="N386" i="2" s="1"/>
  <c r="M338" i="2"/>
  <c r="N338" i="2" s="1"/>
  <c r="M49" i="2"/>
  <c r="N49" i="2" s="1"/>
  <c r="M67" i="2"/>
  <c r="N67" i="2" s="1"/>
  <c r="M126" i="2"/>
  <c r="N126" i="2" s="1"/>
  <c r="M182" i="2"/>
  <c r="N182" i="2" s="1"/>
  <c r="M438" i="2"/>
  <c r="N438" i="2" s="1"/>
  <c r="M288" i="2"/>
  <c r="N288" i="2" s="1"/>
  <c r="M401" i="2"/>
  <c r="N401" i="2" s="1"/>
  <c r="M36" i="2"/>
  <c r="N36" i="2" s="1"/>
  <c r="M452" i="2"/>
  <c r="N452" i="2" s="1"/>
  <c r="M83" i="2"/>
  <c r="N83" i="2" s="1"/>
  <c r="M332" i="2"/>
  <c r="N332" i="2" s="1"/>
  <c r="M244" i="2"/>
  <c r="N244" i="2" s="1"/>
  <c r="M381" i="2"/>
  <c r="N381" i="2" s="1"/>
  <c r="M351" i="2"/>
  <c r="N351" i="2" s="1"/>
  <c r="M205" i="2"/>
  <c r="N205" i="2" s="1"/>
  <c r="M105" i="2"/>
  <c r="N105" i="2" s="1"/>
  <c r="M301" i="2"/>
  <c r="N301" i="2" s="1"/>
  <c r="M183" i="2"/>
  <c r="N183" i="2" s="1"/>
  <c r="M46" i="2"/>
  <c r="N46" i="2" s="1"/>
  <c r="M51" i="2"/>
  <c r="N51" i="2" s="1"/>
  <c r="M154" i="2"/>
  <c r="N154" i="2" s="1"/>
  <c r="M32" i="2"/>
  <c r="N32" i="2" s="1"/>
  <c r="M227" i="2"/>
  <c r="N227" i="2" s="1"/>
  <c r="M55" i="2"/>
  <c r="N55" i="2" s="1"/>
  <c r="M399" i="2"/>
  <c r="N399" i="2" s="1"/>
  <c r="M157" i="2"/>
  <c r="N157" i="2" s="1"/>
  <c r="M142" i="2"/>
  <c r="N142" i="2" s="1"/>
  <c r="M352" i="2"/>
  <c r="N352" i="2" s="1"/>
  <c r="M260" i="2"/>
  <c r="N260" i="2" s="1"/>
  <c r="M68" i="2"/>
  <c r="N68" i="2" s="1"/>
  <c r="M400" i="2"/>
  <c r="N400" i="2" s="1"/>
  <c r="M291" i="2"/>
  <c r="N291" i="2" s="1"/>
  <c r="M384" i="2"/>
  <c r="N384" i="2" s="1"/>
  <c r="M415" i="2"/>
  <c r="N415" i="2" s="1"/>
  <c r="M161" i="2"/>
  <c r="N161" i="2" s="1"/>
  <c r="M28" i="2"/>
  <c r="N28" i="2" s="1"/>
  <c r="M375" i="2"/>
  <c r="N375" i="2" s="1"/>
  <c r="M349" i="2"/>
  <c r="N349" i="2" s="1"/>
  <c r="M56" i="2"/>
  <c r="N56" i="2" s="1"/>
  <c r="M167" i="2"/>
  <c r="N167" i="2" s="1"/>
  <c r="M125" i="2"/>
  <c r="N125" i="2" s="1"/>
  <c r="M192" i="2"/>
  <c r="N192" i="2" s="1"/>
  <c r="M321" i="2"/>
  <c r="N321" i="2" s="1"/>
  <c r="M269" i="2"/>
  <c r="N269" i="2" s="1"/>
  <c r="M382" i="2"/>
  <c r="N382" i="2" s="1"/>
  <c r="M251" i="2"/>
  <c r="N251" i="2" s="1"/>
  <c r="M100" i="2"/>
  <c r="N100" i="2" s="1"/>
  <c r="M376" i="2"/>
  <c r="N376" i="2" s="1"/>
  <c r="M335" i="2"/>
  <c r="N335" i="2" s="1"/>
  <c r="M368" i="2"/>
  <c r="N368" i="2" s="1"/>
  <c r="M295" i="2"/>
  <c r="N295" i="2" s="1"/>
  <c r="M454" i="2"/>
  <c r="N454" i="2" s="1"/>
  <c r="M390" i="2"/>
  <c r="N390" i="2" s="1"/>
  <c r="M313" i="2"/>
  <c r="N313" i="2" s="1"/>
  <c r="M359" i="2"/>
  <c r="N359" i="2" s="1"/>
  <c r="M224" i="2"/>
  <c r="N224" i="2" s="1"/>
  <c r="M185" i="2"/>
  <c r="N185" i="2" s="1"/>
  <c r="M315" i="2"/>
  <c r="N315" i="2" s="1"/>
  <c r="M130" i="2"/>
  <c r="N130" i="2" s="1"/>
  <c r="M111" i="2"/>
  <c r="N111" i="2" s="1"/>
  <c r="M383" i="2"/>
  <c r="N383" i="2" s="1"/>
  <c r="M87" i="2"/>
  <c r="N87" i="2" s="1"/>
  <c r="M280" i="2"/>
  <c r="N280" i="2" s="1"/>
  <c r="M59" i="2"/>
  <c r="N59" i="2" s="1"/>
  <c r="M231" i="2"/>
  <c r="N231" i="2" s="1"/>
  <c r="M418" i="2"/>
  <c r="N418" i="2" s="1"/>
  <c r="M397" i="2"/>
  <c r="N397" i="2" s="1"/>
  <c r="M253" i="2"/>
  <c r="N253" i="2" s="1"/>
  <c r="M392" i="2"/>
  <c r="N392" i="2" s="1"/>
  <c r="P19" i="2" l="1"/>
</calcChain>
</file>

<file path=xl/sharedStrings.xml><?xml version="1.0" encoding="utf-8"?>
<sst xmlns="http://schemas.openxmlformats.org/spreadsheetml/2006/main" count="220" uniqueCount="181">
  <si>
    <t>B</t>
    <phoneticPr fontId="1"/>
  </si>
  <si>
    <t>C</t>
    <phoneticPr fontId="1"/>
  </si>
  <si>
    <t>a</t>
    <phoneticPr fontId="1"/>
  </si>
  <si>
    <t>d</t>
    <phoneticPr fontId="1"/>
  </si>
  <si>
    <t>Rose function</t>
  </si>
  <si>
    <t>Rose function</t>
    <phoneticPr fontId="1"/>
  </si>
  <si>
    <t>input</t>
    <phoneticPr fontId="1"/>
  </si>
  <si>
    <t>output</t>
    <phoneticPr fontId="1"/>
  </si>
  <si>
    <t>re[A]</t>
    <phoneticPr fontId="1"/>
  </si>
  <si>
    <t>r[A]</t>
    <phoneticPr fontId="1"/>
  </si>
  <si>
    <t>Eu(r)[eV]</t>
    <phoneticPr fontId="1"/>
  </si>
  <si>
    <t>a*</t>
    <phoneticPr fontId="1"/>
  </si>
  <si>
    <t>E0[eV/atom]</t>
    <phoneticPr fontId="1"/>
  </si>
  <si>
    <t>Eu(r)[eV/atom]</t>
    <phoneticPr fontId="1"/>
  </si>
  <si>
    <t>Z</t>
    <phoneticPr fontId="1"/>
  </si>
  <si>
    <t>Note: Z(FCC)=12, Z(HCP)=12, Z(BCC)=8</t>
  </si>
  <si>
    <t>Eu*(a*)</t>
    <phoneticPr fontId="1"/>
  </si>
  <si>
    <t>r [A]</t>
    <phoneticPr fontId="1"/>
  </si>
  <si>
    <t>Eu(r) [eV/atom]</t>
    <phoneticPr fontId="1"/>
  </si>
  <si>
    <t>Eu(r) [eV]</t>
    <phoneticPr fontId="1"/>
  </si>
  <si>
    <t>murnaghan (e.g., material project)</t>
    <phoneticPr fontId="1"/>
  </si>
  <si>
    <t>References: https://doi.org/10.1103/PhysRevB.29.2963 , https://doi.org/10.1103/PhysRevB.62.8564, and https://doi.org/10.1103/PhysRevB.64.184102</t>
    <phoneticPr fontId="1"/>
  </si>
  <si>
    <t>V0[A^3/atom]</t>
    <phoneticPr fontId="1"/>
  </si>
  <si>
    <t>Note: Material project: Table (correct) [eV] -&gt; [eV/atom] (cohesive energy), [A^3] -&gt; [A^3/atom] (=omega=atomic volume)</t>
    <phoneticPr fontId="1"/>
  </si>
  <si>
    <t>TB-SMA</t>
    <phoneticPr fontId="1"/>
  </si>
  <si>
    <t>p</t>
    <phoneticPr fontId="1"/>
  </si>
  <si>
    <t>q</t>
    <phoneticPr fontId="1"/>
  </si>
  <si>
    <t>R0</t>
    <phoneticPr fontId="1"/>
  </si>
  <si>
    <t>E(TB-SMA)[eV]</t>
    <phoneticPr fontId="1"/>
  </si>
  <si>
    <t>A[eV]</t>
    <phoneticPr fontId="1"/>
  </si>
  <si>
    <t>xi[eV]</t>
    <phoneticPr fontId="1"/>
  </si>
  <si>
    <t>pair_style smatb # R0(A)   p       q     A(eV)   xi(eV)  Rcs(A)   Rc(A)</t>
  </si>
  <si>
    <t>pair_coeff 1 1</t>
  </si>
  <si>
    <t>Lammps, metal units</t>
    <phoneticPr fontId="1"/>
  </si>
  <si>
    <t>Natom</t>
    <phoneticPr fontId="1"/>
  </si>
  <si>
    <t>Note: (FCC)=4, (HCP)=2, (BCC)=2</t>
    <phoneticPr fontId="1"/>
  </si>
  <si>
    <t>Note: R0 = re</t>
    <phoneticPr fontId="1"/>
  </si>
  <si>
    <t>factor</t>
    <phoneticPr fontId="1"/>
  </si>
  <si>
    <t>Lattice const.[A]</t>
    <phoneticPr fontId="1"/>
  </si>
  <si>
    <t>a0 (FCC or BCC)</t>
    <phoneticPr fontId="1"/>
  </si>
  <si>
    <t>a0 (ideal HCP)</t>
    <phoneticPr fontId="1"/>
  </si>
  <si>
    <t>&lt;- FCC:sqrt(2), BCC:1, ideal HCP:sqrt(3)/(4/3)^(1/3)</t>
    <phoneticPr fontId="1"/>
  </si>
  <si>
    <t>&lt;- re=a0/factor. i.e., FCC:a0/sqrt(2), BCC:a0/1, ideal HCP:a0(FCC or BCC)*/sqrt(3)*(4/3)^(1/3)</t>
    <phoneticPr fontId="1"/>
  </si>
  <si>
    <t>E(fit)</t>
    <phoneticPr fontId="1"/>
  </si>
  <si>
    <t>Error</t>
    <phoneticPr fontId="1"/>
  </si>
  <si>
    <t>fit</t>
    <phoneticPr fontId="1"/>
  </si>
  <si>
    <t>fit (output)</t>
    <phoneticPr fontId="1"/>
  </si>
  <si>
    <t>Total error</t>
    <phoneticPr fontId="1"/>
  </si>
  <si>
    <t>1. File tab -&gt; Options -&gt; Add-ins -&gt; Solver Add-ins -&gt; [Excel Add-ins] Go... -&gt; [check] Solver Add-in -&gt; OK</t>
    <phoneticPr fontId="1"/>
  </si>
  <si>
    <t>2. Data tab -&gt; Solver -&gt; Set Object: [$O$19] -&gt; To: [check] Min -&gt; By Changing Variable Cells: [$O$4:$O$7] -&gt; Solve</t>
    <phoneticPr fontId="1"/>
  </si>
  <si>
    <t>Usage</t>
    <phoneticPr fontId="1"/>
  </si>
  <si>
    <t>weight</t>
    <phoneticPr fontId="1"/>
  </si>
  <si>
    <t>Note: It is necessary to increase the constraints, chainging weight or include other structures to fit the required range.</t>
    <phoneticPr fontId="1"/>
  </si>
  <si>
    <t>re -&gt;</t>
    <phoneticPr fontId="1"/>
  </si>
  <si>
    <t>&lt;- re position</t>
    <phoneticPr fontId="1"/>
  </si>
  <si>
    <t>FCC</t>
    <phoneticPr fontId="1"/>
  </si>
  <si>
    <t>&lt;-fit</t>
    <phoneticPr fontId="1"/>
  </si>
  <si>
    <t>1. r = re, as = 0: Z*A - sqrt(Z)*xi = -Ec</t>
    <phoneticPr fontId="1"/>
  </si>
  <si>
    <t>(for A)</t>
    <phoneticPr fontId="1"/>
  </si>
  <si>
    <t>Note: Because the Schrödinger equation is a second-order partial differential equation, it is sometimes thought that there may have been a basis for obtaining a universal curve as a universal solution.</t>
    <phoneticPr fontId="1"/>
  </si>
  <si>
    <t>(for p/q)</t>
    <phoneticPr fontId="1"/>
  </si>
  <si>
    <t>Constraints for fit</t>
    <phoneticPr fontId="1"/>
  </si>
  <si>
    <t>2. 3rd derivative and d=0.05 at re: p/q = 2.95</t>
    <phoneticPr fontId="1"/>
  </si>
  <si>
    <t>check (xi/A)/(p/q)</t>
    <phoneticPr fontId="1"/>
  </si>
  <si>
    <t>vs. sqrt(Z) =</t>
    <phoneticPr fontId="1"/>
  </si>
  <si>
    <t>Differene =</t>
    <phoneticPr fontId="1"/>
  </si>
  <si>
    <t>input (Ref)</t>
    <phoneticPr fontId="1"/>
  </si>
  <si>
    <t>A</t>
    <phoneticPr fontId="1"/>
  </si>
  <si>
    <t>xi</t>
    <phoneticPr fontId="1"/>
  </si>
  <si>
    <t>Rosato et al.,</t>
    <phoneticPr fontId="1"/>
  </si>
  <si>
    <t>(for xi)</t>
    <phoneticPr fontId="1"/>
  </si>
  <si>
    <t>3. 1st derivative and r = re: xi = p/(p-q) * Ec/sqrt(Z)</t>
    <phoneticPr fontId="1"/>
  </si>
  <si>
    <t>Constraints (1,2, and 3) for fit</t>
    <phoneticPr fontId="1"/>
  </si>
  <si>
    <t>Note</t>
    <phoneticPr fontId="1"/>
  </si>
  <si>
    <t>TB-SMA only</t>
    <phoneticPr fontId="1"/>
  </si>
  <si>
    <t>universal curve (Rose function: d=0.05) + TB-SMA</t>
    <phoneticPr fontId="1"/>
  </si>
  <si>
    <t>d</t>
    <phoneticPr fontId="1"/>
  </si>
  <si>
    <t>check</t>
    <phoneticPr fontId="1"/>
  </si>
  <si>
    <t>p/q</t>
    <phoneticPr fontId="1"/>
  </si>
  <si>
    <t>Table X. d value vs. (p/q) for Rose function</t>
    <phoneticPr fontId="1"/>
  </si>
  <si>
    <t>&lt;- Closer to zero is better!!!</t>
    <phoneticPr fontId="1"/>
  </si>
  <si>
    <t>Note: The existence of a minimum for Eb requires p &gt; q.</t>
    <phoneticPr fontId="1"/>
  </si>
  <si>
    <t>&lt;- Si</t>
    <phoneticPr fontId="1"/>
  </si>
  <si>
    <t>&lt;- Cu</t>
    <phoneticPr fontId="1"/>
  </si>
  <si>
    <t>&lt;- Al,Fe,Ni,Pd,Pt,In,Cu,Ag,Au</t>
    <phoneticPr fontId="1"/>
  </si>
  <si>
    <t>MEAM</t>
    <phoneticPr fontId="1"/>
  </si>
  <si>
    <t>Abell</t>
    <phoneticPr fontId="1"/>
  </si>
  <si>
    <t>&lt;-C</t>
    <phoneticPr fontId="1"/>
  </si>
  <si>
    <t>&lt;- Si, Ge</t>
    <phoneticPr fontId="1"/>
  </si>
  <si>
    <t>&lt;- H</t>
    <phoneticPr fontId="1"/>
  </si>
  <si>
    <t>&lt;- Li</t>
    <phoneticPr fontId="1"/>
  </si>
  <si>
    <t>&lt;- K</t>
    <phoneticPr fontId="1"/>
  </si>
  <si>
    <t>&lt;- Na, K, Cs, Al</t>
    <phoneticPr fontId="1"/>
  </si>
  <si>
    <t>&lt;- Ag</t>
    <phoneticPr fontId="1"/>
  </si>
  <si>
    <t>&lt;- Au</t>
    <phoneticPr fontId="1"/>
  </si>
  <si>
    <t>FERNANDEZ</t>
  </si>
  <si>
    <t>&lt;- Li,Na,Al,K,Ca,Ti,V,Fe,Co,Ni,Cu,Zn,Nb,Mo,Pd,Ag,Ta,Re,Ir,Pt,Au,Pb,Th</t>
    <phoneticPr fontId="1"/>
  </si>
  <si>
    <t>Li</t>
    <phoneticPr fontId="1"/>
  </si>
  <si>
    <t>&lt;- Al</t>
    <phoneticPr fontId="1"/>
  </si>
  <si>
    <t>&lt;- Cd</t>
    <phoneticPr fontId="1"/>
  </si>
  <si>
    <t>&lt;- Cu</t>
    <phoneticPr fontId="1"/>
  </si>
  <si>
    <t>&lt;- In</t>
    <phoneticPr fontId="1"/>
  </si>
  <si>
    <t>&lt;- Li, Na</t>
    <phoneticPr fontId="1"/>
  </si>
  <si>
    <t>&lt;- Nd</t>
    <phoneticPr fontId="1"/>
  </si>
  <si>
    <t>&lt;- Ni</t>
    <phoneticPr fontId="1"/>
  </si>
  <si>
    <t>&lt;- K, Pb</t>
    <phoneticPr fontId="1"/>
  </si>
  <si>
    <t>&lt;- Pt</t>
    <phoneticPr fontId="1"/>
  </si>
  <si>
    <t>&lt;- Rb</t>
    <phoneticPr fontId="1"/>
  </si>
  <si>
    <t>&lt;- Rh</t>
    <phoneticPr fontId="1"/>
  </si>
  <si>
    <t>&lt;- Th</t>
    <phoneticPr fontId="1"/>
  </si>
  <si>
    <t>&lt;- Ag, Hf, Tl, Yb, Zn</t>
    <phoneticPr fontId="1"/>
  </si>
  <si>
    <t>delta (=d)</t>
    <phoneticPr fontId="1"/>
  </si>
  <si>
    <t>p/q</t>
    <phoneticPr fontId="1"/>
  </si>
  <si>
    <t>Rose (Table 1)</t>
    <phoneticPr fontId="1"/>
  </si>
  <si>
    <t>1st Line</t>
    <phoneticPr fontId="1"/>
  </si>
  <si>
    <t>2nd Line</t>
    <phoneticPr fontId="1"/>
  </si>
  <si>
    <t>l[A]</t>
    <phoneticPr fontId="1"/>
  </si>
  <si>
    <t>rwse[A]</t>
    <phoneticPr fontId="1"/>
  </si>
  <si>
    <t>3l(B'-1)rwse</t>
    <phoneticPr fontId="1"/>
  </si>
  <si>
    <t>Cu</t>
    <phoneticPr fontId="1"/>
  </si>
  <si>
    <t>p</t>
    <phoneticPr fontId="1"/>
  </si>
  <si>
    <t>Test</t>
    <phoneticPr fontId="1"/>
  </si>
  <si>
    <t>&lt;- The paper is missing the division symbol "/" before rwse.</t>
    <phoneticPr fontId="1"/>
  </si>
  <si>
    <t>factor, f</t>
    <phoneticPr fontId="1"/>
  </si>
  <si>
    <t>f*B(V0)'=</t>
    <phoneticPr fontId="1"/>
  </si>
  <si>
    <t>#</t>
    <phoneticPr fontId="1"/>
  </si>
  <si>
    <t>Note: 2=&lt; p/q &lt;= 5, (closed packing: p/q &gt;= 2.7)</t>
    <phoneticPr fontId="1"/>
  </si>
  <si>
    <t>Ag</t>
    <phoneticPr fontId="1"/>
  </si>
  <si>
    <t>Element</t>
    <phoneticPr fontId="1"/>
  </si>
  <si>
    <t>l [A]</t>
    <phoneticPr fontId="1"/>
  </si>
  <si>
    <t>rwse [A]</t>
    <phoneticPr fontId="1"/>
  </si>
  <si>
    <t>Be</t>
    <phoneticPr fontId="1"/>
  </si>
  <si>
    <t>Na</t>
    <phoneticPr fontId="1"/>
  </si>
  <si>
    <t>Mg</t>
    <phoneticPr fontId="1"/>
  </si>
  <si>
    <t>Al</t>
    <phoneticPr fontId="1"/>
  </si>
  <si>
    <t>Si</t>
    <phoneticPr fontId="1"/>
  </si>
  <si>
    <t>K</t>
    <phoneticPr fontId="1"/>
  </si>
  <si>
    <t>Ca</t>
    <phoneticPr fontId="1"/>
  </si>
  <si>
    <t>Ti</t>
    <phoneticPr fontId="1"/>
  </si>
  <si>
    <t>V</t>
    <phoneticPr fontId="1"/>
  </si>
  <si>
    <t>Cr</t>
    <phoneticPr fontId="1"/>
  </si>
  <si>
    <t>Fe</t>
    <phoneticPr fontId="1"/>
  </si>
  <si>
    <t>Co</t>
    <phoneticPr fontId="1"/>
  </si>
  <si>
    <t>Ni</t>
    <phoneticPr fontId="1"/>
  </si>
  <si>
    <t>Zn</t>
    <phoneticPr fontId="1"/>
  </si>
  <si>
    <t>Ge</t>
    <phoneticPr fontId="1"/>
  </si>
  <si>
    <t>Rb</t>
    <phoneticPr fontId="1"/>
  </si>
  <si>
    <t>Y</t>
    <phoneticPr fontId="1"/>
  </si>
  <si>
    <t>Zr</t>
    <phoneticPr fontId="1"/>
  </si>
  <si>
    <t>Nb</t>
    <phoneticPr fontId="1"/>
  </si>
  <si>
    <t>Mo</t>
    <phoneticPr fontId="1"/>
  </si>
  <si>
    <t>Ru</t>
    <phoneticPr fontId="1"/>
  </si>
  <si>
    <t>Pd</t>
    <phoneticPr fontId="1"/>
  </si>
  <si>
    <t>Cd</t>
    <phoneticPr fontId="1"/>
  </si>
  <si>
    <t>In</t>
    <phoneticPr fontId="1"/>
  </si>
  <si>
    <t>Cs</t>
    <phoneticPr fontId="1"/>
  </si>
  <si>
    <t>Ba</t>
    <phoneticPr fontId="1"/>
  </si>
  <si>
    <t>Ce</t>
    <phoneticPr fontId="1"/>
  </si>
  <si>
    <t>Eu</t>
    <phoneticPr fontId="1"/>
  </si>
  <si>
    <t>Gd</t>
    <phoneticPr fontId="1"/>
  </si>
  <si>
    <t>Dy</t>
    <phoneticPr fontId="1"/>
  </si>
  <si>
    <t>Er</t>
    <phoneticPr fontId="1"/>
  </si>
  <si>
    <t>Yb</t>
    <phoneticPr fontId="1"/>
  </si>
  <si>
    <t>Hf</t>
    <phoneticPr fontId="1"/>
  </si>
  <si>
    <t>Ta</t>
    <phoneticPr fontId="1"/>
  </si>
  <si>
    <t>W</t>
    <phoneticPr fontId="1"/>
  </si>
  <si>
    <t>Re</t>
    <phoneticPr fontId="1"/>
  </si>
  <si>
    <t>Ir</t>
    <phoneticPr fontId="1"/>
  </si>
  <si>
    <t>Pt</t>
    <phoneticPr fontId="1"/>
  </si>
  <si>
    <t>Au</t>
    <phoneticPr fontId="1"/>
  </si>
  <si>
    <t>Tl</t>
    <phoneticPr fontId="1"/>
  </si>
  <si>
    <t>Pb</t>
    <phoneticPr fontId="1"/>
  </si>
  <si>
    <t>Th</t>
    <phoneticPr fontId="1"/>
  </si>
  <si>
    <t>B(V0)'</t>
    <phoneticPr fontId="1"/>
  </si>
  <si>
    <t>Rh</t>
    <phoneticPr fontId="1"/>
  </si>
  <si>
    <t>Nd</t>
    <phoneticPr fontId="1"/>
  </si>
  <si>
    <t>Bi</t>
    <phoneticPr fontId="1"/>
  </si>
  <si>
    <t>3l(B'-1)rwse</t>
  </si>
  <si>
    <t>S=p/q</t>
    <phoneticPr fontId="1"/>
  </si>
  <si>
    <t>Rose</t>
    <phoneticPr fontId="1"/>
  </si>
  <si>
    <t>Note: A 5% uncertainty (B(V0)') in this quantity gives a 30% uncertainty in S.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</si>
</sst>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.0000"/>
    <numFmt numFmtId="177" formatCode="0.000"/>
    <numFmt numFmtId="178" formatCode="0.0000E+00"/>
    <numFmt numFmtId="179" formatCode="0.0"/>
    <numFmt numFmtId="180" formatCode="0.E+00"/>
    <numFmt numFmtId="181" formatCode="0.00000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111111"/>
      <name val="Courier New"/>
      <family val="3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176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2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176" fontId="0" fillId="0" borderId="0" xfId="0" applyNumberFormat="1">
      <alignment vertical="center"/>
    </xf>
    <xf numFmtId="0" fontId="0" fillId="0" borderId="2" xfId="0" applyBorder="1">
      <alignment vertical="center"/>
    </xf>
    <xf numFmtId="0" fontId="0" fillId="4" borderId="1" xfId="0" applyFill="1" applyBorder="1">
      <alignment vertical="center"/>
    </xf>
    <xf numFmtId="180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181" fontId="0" fillId="0" borderId="1" xfId="0" applyNumberFormat="1" applyBorder="1">
      <alignment vertical="center"/>
    </xf>
    <xf numFmtId="2" fontId="0" fillId="0" borderId="1" xfId="0" applyNumberFormat="1" applyBorder="1">
      <alignment vertical="center"/>
    </xf>
    <xf numFmtId="0" fontId="0" fillId="9" borderId="1" xfId="0" applyFill="1" applyBorder="1">
      <alignment vertical="center"/>
    </xf>
    <xf numFmtId="0" fontId="0" fillId="10" borderId="1" xfId="0" applyFill="1" applyBorder="1">
      <alignment vertical="center"/>
    </xf>
    <xf numFmtId="0" fontId="0" fillId="4" borderId="3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76" fontId="0" fillId="0" borderId="9" xfId="0" applyNumberFormat="1" applyBorder="1">
      <alignment vertical="center"/>
    </xf>
    <xf numFmtId="179" fontId="0" fillId="0" borderId="9" xfId="0" applyNumberFormat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3" borderId="3" xfId="0" applyFill="1" applyBorder="1">
      <alignment vertical="center"/>
    </xf>
    <xf numFmtId="0" fontId="0" fillId="0" borderId="3" xfId="0" applyBorder="1">
      <alignment vertical="center"/>
    </xf>
    <xf numFmtId="0" fontId="0" fillId="11" borderId="1" xfId="0" applyFill="1" applyBorder="1">
      <alignment vertical="center"/>
    </xf>
    <xf numFmtId="2" fontId="0" fillId="2" borderId="1" xfId="0" applyNumberFormat="1" applyFill="1" applyBorder="1">
      <alignment vertical="center"/>
    </xf>
    <xf numFmtId="2" fontId="0" fillId="11" borderId="1" xfId="0" applyNumberFormat="1" applyFill="1" applyBorder="1">
      <alignment vertical="center"/>
    </xf>
    <xf numFmtId="2" fontId="0" fillId="4" borderId="1" xfId="0" applyNumberFormat="1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Rose function (Eu* vs. a*)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5080565260468273"/>
          <c:y val="0.15476851851851853"/>
          <c:w val="0.80073265519921599"/>
          <c:h val="0.70171296296296293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fit!$D$19:$D$469</c:f>
              <c:numCache>
                <c:formatCode>0.00</c:formatCode>
                <c:ptCount val="451"/>
                <c:pt idx="0">
                  <c:v>-1</c:v>
                </c:pt>
                <c:pt idx="1">
                  <c:v>-0.98</c:v>
                </c:pt>
                <c:pt idx="2">
                  <c:v>-0.96</c:v>
                </c:pt>
                <c:pt idx="3">
                  <c:v>-0.94</c:v>
                </c:pt>
                <c:pt idx="4">
                  <c:v>-0.92</c:v>
                </c:pt>
                <c:pt idx="5">
                  <c:v>-0.9</c:v>
                </c:pt>
                <c:pt idx="6">
                  <c:v>-0.88</c:v>
                </c:pt>
                <c:pt idx="7">
                  <c:v>-0.86</c:v>
                </c:pt>
                <c:pt idx="8">
                  <c:v>-0.84</c:v>
                </c:pt>
                <c:pt idx="9">
                  <c:v>-0.82</c:v>
                </c:pt>
                <c:pt idx="10">
                  <c:v>-0.8</c:v>
                </c:pt>
                <c:pt idx="11">
                  <c:v>-0.78</c:v>
                </c:pt>
                <c:pt idx="12">
                  <c:v>-0.76</c:v>
                </c:pt>
                <c:pt idx="13">
                  <c:v>-0.74</c:v>
                </c:pt>
                <c:pt idx="14">
                  <c:v>-0.72</c:v>
                </c:pt>
                <c:pt idx="15">
                  <c:v>-0.7</c:v>
                </c:pt>
                <c:pt idx="16">
                  <c:v>-0.68</c:v>
                </c:pt>
                <c:pt idx="17">
                  <c:v>-0.66</c:v>
                </c:pt>
                <c:pt idx="18">
                  <c:v>-0.64</c:v>
                </c:pt>
                <c:pt idx="19">
                  <c:v>-0.62</c:v>
                </c:pt>
                <c:pt idx="20">
                  <c:v>-0.6</c:v>
                </c:pt>
                <c:pt idx="21">
                  <c:v>-0.57999999999999996</c:v>
                </c:pt>
                <c:pt idx="22">
                  <c:v>-0.56000000000000005</c:v>
                </c:pt>
                <c:pt idx="23">
                  <c:v>-0.54</c:v>
                </c:pt>
                <c:pt idx="24">
                  <c:v>-0.52</c:v>
                </c:pt>
                <c:pt idx="25">
                  <c:v>-0.5</c:v>
                </c:pt>
                <c:pt idx="26">
                  <c:v>-0.48</c:v>
                </c:pt>
                <c:pt idx="27">
                  <c:v>-0.46</c:v>
                </c:pt>
                <c:pt idx="28">
                  <c:v>-0.44</c:v>
                </c:pt>
                <c:pt idx="29">
                  <c:v>-0.41999999999999899</c:v>
                </c:pt>
                <c:pt idx="30">
                  <c:v>-0.39999999999999902</c:v>
                </c:pt>
                <c:pt idx="31">
                  <c:v>-0.37999999999999901</c:v>
                </c:pt>
                <c:pt idx="32">
                  <c:v>-0.35999999999999899</c:v>
                </c:pt>
                <c:pt idx="33">
                  <c:v>-0.33999999999999903</c:v>
                </c:pt>
                <c:pt idx="34">
                  <c:v>-0.31999999999999901</c:v>
                </c:pt>
                <c:pt idx="35">
                  <c:v>-0.29999999999999899</c:v>
                </c:pt>
                <c:pt idx="36">
                  <c:v>-0.27999999999999903</c:v>
                </c:pt>
                <c:pt idx="37">
                  <c:v>-0.25999999999999901</c:v>
                </c:pt>
                <c:pt idx="38">
                  <c:v>-0.23999999999999899</c:v>
                </c:pt>
                <c:pt idx="39">
                  <c:v>-0.219999999999999</c:v>
                </c:pt>
                <c:pt idx="40">
                  <c:v>-0.19999999999999901</c:v>
                </c:pt>
                <c:pt idx="41">
                  <c:v>-0.17999999999999899</c:v>
                </c:pt>
                <c:pt idx="42">
                  <c:v>-0.159999999999999</c:v>
                </c:pt>
                <c:pt idx="43">
                  <c:v>-0.13999999999999899</c:v>
                </c:pt>
                <c:pt idx="44">
                  <c:v>-0.119999999999999</c:v>
                </c:pt>
                <c:pt idx="45">
                  <c:v>-9.9999999999999006E-2</c:v>
                </c:pt>
                <c:pt idx="46">
                  <c:v>-7.9999999999999002E-2</c:v>
                </c:pt>
                <c:pt idx="47">
                  <c:v>-5.9999999999999103E-2</c:v>
                </c:pt>
                <c:pt idx="48">
                  <c:v>-3.9999999999999002E-2</c:v>
                </c:pt>
                <c:pt idx="49">
                  <c:v>-1.9999999999999001E-2</c:v>
                </c:pt>
                <c:pt idx="50">
                  <c:v>0</c:v>
                </c:pt>
                <c:pt idx="51">
                  <c:v>0.02</c:v>
                </c:pt>
                <c:pt idx="52">
                  <c:v>0.04</c:v>
                </c:pt>
                <c:pt idx="53">
                  <c:v>6.0000000000000102E-2</c:v>
                </c:pt>
                <c:pt idx="54">
                  <c:v>8.0000000000000099E-2</c:v>
                </c:pt>
                <c:pt idx="55">
                  <c:v>0.1</c:v>
                </c:pt>
                <c:pt idx="56">
                  <c:v>0.12</c:v>
                </c:pt>
                <c:pt idx="57">
                  <c:v>0.14000000000000001</c:v>
                </c:pt>
                <c:pt idx="58">
                  <c:v>0.16</c:v>
                </c:pt>
                <c:pt idx="59">
                  <c:v>0.18</c:v>
                </c:pt>
                <c:pt idx="60">
                  <c:v>0.2</c:v>
                </c:pt>
                <c:pt idx="61">
                  <c:v>0.22</c:v>
                </c:pt>
                <c:pt idx="62">
                  <c:v>0.24</c:v>
                </c:pt>
                <c:pt idx="63">
                  <c:v>0.26</c:v>
                </c:pt>
                <c:pt idx="64">
                  <c:v>0.28000000000000003</c:v>
                </c:pt>
                <c:pt idx="65">
                  <c:v>0.3</c:v>
                </c:pt>
                <c:pt idx="66">
                  <c:v>0.32</c:v>
                </c:pt>
                <c:pt idx="67">
                  <c:v>0.34</c:v>
                </c:pt>
                <c:pt idx="68">
                  <c:v>0.36</c:v>
                </c:pt>
                <c:pt idx="69">
                  <c:v>0.38</c:v>
                </c:pt>
                <c:pt idx="70">
                  <c:v>0.4</c:v>
                </c:pt>
                <c:pt idx="71">
                  <c:v>0.42</c:v>
                </c:pt>
                <c:pt idx="72">
                  <c:v>0.44</c:v>
                </c:pt>
                <c:pt idx="73">
                  <c:v>0.46</c:v>
                </c:pt>
                <c:pt idx="74">
                  <c:v>0.48</c:v>
                </c:pt>
                <c:pt idx="75">
                  <c:v>0.5</c:v>
                </c:pt>
                <c:pt idx="76">
                  <c:v>0.52</c:v>
                </c:pt>
                <c:pt idx="77">
                  <c:v>0.54</c:v>
                </c:pt>
                <c:pt idx="78">
                  <c:v>0.56000000000000005</c:v>
                </c:pt>
                <c:pt idx="79">
                  <c:v>0.57999999999999996</c:v>
                </c:pt>
                <c:pt idx="80">
                  <c:v>0.6</c:v>
                </c:pt>
                <c:pt idx="81">
                  <c:v>0.62</c:v>
                </c:pt>
                <c:pt idx="82">
                  <c:v>0.64</c:v>
                </c:pt>
                <c:pt idx="83">
                  <c:v>0.66</c:v>
                </c:pt>
                <c:pt idx="84">
                  <c:v>0.68</c:v>
                </c:pt>
                <c:pt idx="85">
                  <c:v>0.7</c:v>
                </c:pt>
                <c:pt idx="86">
                  <c:v>0.72</c:v>
                </c:pt>
                <c:pt idx="87">
                  <c:v>0.74</c:v>
                </c:pt>
                <c:pt idx="88">
                  <c:v>0.76</c:v>
                </c:pt>
                <c:pt idx="89">
                  <c:v>0.78</c:v>
                </c:pt>
                <c:pt idx="90">
                  <c:v>0.8</c:v>
                </c:pt>
                <c:pt idx="91">
                  <c:v>0.82</c:v>
                </c:pt>
                <c:pt idx="92">
                  <c:v>0.84</c:v>
                </c:pt>
                <c:pt idx="93">
                  <c:v>0.86</c:v>
                </c:pt>
                <c:pt idx="94">
                  <c:v>0.88</c:v>
                </c:pt>
                <c:pt idx="95">
                  <c:v>0.9</c:v>
                </c:pt>
                <c:pt idx="96">
                  <c:v>0.92</c:v>
                </c:pt>
                <c:pt idx="97">
                  <c:v>0.94</c:v>
                </c:pt>
                <c:pt idx="98">
                  <c:v>0.96</c:v>
                </c:pt>
                <c:pt idx="99">
                  <c:v>0.98</c:v>
                </c:pt>
                <c:pt idx="100">
                  <c:v>1</c:v>
                </c:pt>
                <c:pt idx="101">
                  <c:v>1.02</c:v>
                </c:pt>
                <c:pt idx="102">
                  <c:v>1.04</c:v>
                </c:pt>
                <c:pt idx="103">
                  <c:v>1.06</c:v>
                </c:pt>
                <c:pt idx="104">
                  <c:v>1.08</c:v>
                </c:pt>
                <c:pt idx="105">
                  <c:v>1.1000000000000001</c:v>
                </c:pt>
                <c:pt idx="106">
                  <c:v>1.1200000000000001</c:v>
                </c:pt>
                <c:pt idx="107">
                  <c:v>1.1399999999999999</c:v>
                </c:pt>
                <c:pt idx="108">
                  <c:v>1.1599999999999999</c:v>
                </c:pt>
                <c:pt idx="109">
                  <c:v>1.18</c:v>
                </c:pt>
                <c:pt idx="110">
                  <c:v>1.2</c:v>
                </c:pt>
                <c:pt idx="111">
                  <c:v>1.22</c:v>
                </c:pt>
                <c:pt idx="112">
                  <c:v>1.24</c:v>
                </c:pt>
                <c:pt idx="113">
                  <c:v>1.26</c:v>
                </c:pt>
                <c:pt idx="114">
                  <c:v>1.28</c:v>
                </c:pt>
                <c:pt idx="115">
                  <c:v>1.3</c:v>
                </c:pt>
                <c:pt idx="116">
                  <c:v>1.32</c:v>
                </c:pt>
                <c:pt idx="117">
                  <c:v>1.34</c:v>
                </c:pt>
                <c:pt idx="118">
                  <c:v>1.36</c:v>
                </c:pt>
                <c:pt idx="119">
                  <c:v>1.38</c:v>
                </c:pt>
                <c:pt idx="120">
                  <c:v>1.4</c:v>
                </c:pt>
                <c:pt idx="121">
                  <c:v>1.42</c:v>
                </c:pt>
                <c:pt idx="122">
                  <c:v>1.44</c:v>
                </c:pt>
                <c:pt idx="123">
                  <c:v>1.46</c:v>
                </c:pt>
                <c:pt idx="124">
                  <c:v>1.48</c:v>
                </c:pt>
                <c:pt idx="125">
                  <c:v>1.5</c:v>
                </c:pt>
                <c:pt idx="126">
                  <c:v>1.52</c:v>
                </c:pt>
                <c:pt idx="127">
                  <c:v>1.54</c:v>
                </c:pt>
                <c:pt idx="128">
                  <c:v>1.56</c:v>
                </c:pt>
                <c:pt idx="129">
                  <c:v>1.58</c:v>
                </c:pt>
                <c:pt idx="130">
                  <c:v>1.6</c:v>
                </c:pt>
                <c:pt idx="131">
                  <c:v>1.62</c:v>
                </c:pt>
                <c:pt idx="132">
                  <c:v>1.64</c:v>
                </c:pt>
                <c:pt idx="133">
                  <c:v>1.66</c:v>
                </c:pt>
                <c:pt idx="134">
                  <c:v>1.68</c:v>
                </c:pt>
                <c:pt idx="135">
                  <c:v>1.7</c:v>
                </c:pt>
                <c:pt idx="136">
                  <c:v>1.72</c:v>
                </c:pt>
                <c:pt idx="137">
                  <c:v>1.74</c:v>
                </c:pt>
                <c:pt idx="138">
                  <c:v>1.76</c:v>
                </c:pt>
                <c:pt idx="139">
                  <c:v>1.78</c:v>
                </c:pt>
                <c:pt idx="140">
                  <c:v>1.8</c:v>
                </c:pt>
                <c:pt idx="141">
                  <c:v>1.82</c:v>
                </c:pt>
                <c:pt idx="142">
                  <c:v>1.84</c:v>
                </c:pt>
                <c:pt idx="143">
                  <c:v>1.86</c:v>
                </c:pt>
                <c:pt idx="144">
                  <c:v>1.88</c:v>
                </c:pt>
                <c:pt idx="145">
                  <c:v>1.9</c:v>
                </c:pt>
                <c:pt idx="146">
                  <c:v>1.92</c:v>
                </c:pt>
                <c:pt idx="147">
                  <c:v>1.94</c:v>
                </c:pt>
                <c:pt idx="148">
                  <c:v>1.96</c:v>
                </c:pt>
                <c:pt idx="149">
                  <c:v>1.98</c:v>
                </c:pt>
                <c:pt idx="150">
                  <c:v>2</c:v>
                </c:pt>
                <c:pt idx="151">
                  <c:v>2.02</c:v>
                </c:pt>
                <c:pt idx="152">
                  <c:v>2.04</c:v>
                </c:pt>
                <c:pt idx="153">
                  <c:v>2.06</c:v>
                </c:pt>
                <c:pt idx="154">
                  <c:v>2.08</c:v>
                </c:pt>
                <c:pt idx="155">
                  <c:v>2.1</c:v>
                </c:pt>
                <c:pt idx="156">
                  <c:v>2.12</c:v>
                </c:pt>
                <c:pt idx="157">
                  <c:v>2.14</c:v>
                </c:pt>
                <c:pt idx="158">
                  <c:v>2.16</c:v>
                </c:pt>
                <c:pt idx="159">
                  <c:v>2.1800000000000002</c:v>
                </c:pt>
                <c:pt idx="160">
                  <c:v>2.2000000000000002</c:v>
                </c:pt>
                <c:pt idx="161">
                  <c:v>2.2200000000000002</c:v>
                </c:pt>
                <c:pt idx="162">
                  <c:v>2.2400000000000002</c:v>
                </c:pt>
                <c:pt idx="163">
                  <c:v>2.2599999999999998</c:v>
                </c:pt>
                <c:pt idx="164">
                  <c:v>2.2799999999999998</c:v>
                </c:pt>
                <c:pt idx="165">
                  <c:v>2.2999999999999998</c:v>
                </c:pt>
                <c:pt idx="166">
                  <c:v>2.3199999999999998</c:v>
                </c:pt>
                <c:pt idx="167">
                  <c:v>2.34</c:v>
                </c:pt>
                <c:pt idx="168">
                  <c:v>2.36</c:v>
                </c:pt>
                <c:pt idx="169">
                  <c:v>2.38</c:v>
                </c:pt>
                <c:pt idx="170">
                  <c:v>2.4</c:v>
                </c:pt>
                <c:pt idx="171">
                  <c:v>2.42</c:v>
                </c:pt>
                <c:pt idx="172">
                  <c:v>2.44</c:v>
                </c:pt>
                <c:pt idx="173">
                  <c:v>2.46</c:v>
                </c:pt>
                <c:pt idx="174">
                  <c:v>2.48</c:v>
                </c:pt>
                <c:pt idx="175">
                  <c:v>2.5</c:v>
                </c:pt>
                <c:pt idx="176">
                  <c:v>2.52</c:v>
                </c:pt>
                <c:pt idx="177">
                  <c:v>2.54</c:v>
                </c:pt>
                <c:pt idx="178">
                  <c:v>2.56</c:v>
                </c:pt>
                <c:pt idx="179">
                  <c:v>2.58</c:v>
                </c:pt>
                <c:pt idx="180">
                  <c:v>2.6</c:v>
                </c:pt>
                <c:pt idx="181">
                  <c:v>2.62</c:v>
                </c:pt>
                <c:pt idx="182">
                  <c:v>2.64</c:v>
                </c:pt>
                <c:pt idx="183">
                  <c:v>2.66</c:v>
                </c:pt>
                <c:pt idx="184">
                  <c:v>2.68</c:v>
                </c:pt>
                <c:pt idx="185">
                  <c:v>2.7</c:v>
                </c:pt>
                <c:pt idx="186">
                  <c:v>2.72</c:v>
                </c:pt>
                <c:pt idx="187">
                  <c:v>2.74</c:v>
                </c:pt>
                <c:pt idx="188">
                  <c:v>2.76</c:v>
                </c:pt>
                <c:pt idx="189">
                  <c:v>2.78</c:v>
                </c:pt>
                <c:pt idx="190">
                  <c:v>2.8</c:v>
                </c:pt>
                <c:pt idx="191">
                  <c:v>2.82</c:v>
                </c:pt>
                <c:pt idx="192">
                  <c:v>2.84</c:v>
                </c:pt>
                <c:pt idx="193">
                  <c:v>2.86</c:v>
                </c:pt>
                <c:pt idx="194">
                  <c:v>2.88</c:v>
                </c:pt>
                <c:pt idx="195">
                  <c:v>2.9</c:v>
                </c:pt>
                <c:pt idx="196">
                  <c:v>2.92</c:v>
                </c:pt>
                <c:pt idx="197">
                  <c:v>2.94</c:v>
                </c:pt>
                <c:pt idx="198">
                  <c:v>2.96</c:v>
                </c:pt>
                <c:pt idx="199">
                  <c:v>2.98</c:v>
                </c:pt>
                <c:pt idx="200">
                  <c:v>3</c:v>
                </c:pt>
                <c:pt idx="201">
                  <c:v>3.02</c:v>
                </c:pt>
                <c:pt idx="202">
                  <c:v>3.04</c:v>
                </c:pt>
                <c:pt idx="203">
                  <c:v>3.06</c:v>
                </c:pt>
                <c:pt idx="204">
                  <c:v>3.08</c:v>
                </c:pt>
                <c:pt idx="205">
                  <c:v>3.1</c:v>
                </c:pt>
                <c:pt idx="206">
                  <c:v>3.12</c:v>
                </c:pt>
                <c:pt idx="207">
                  <c:v>3.14</c:v>
                </c:pt>
                <c:pt idx="208">
                  <c:v>3.16</c:v>
                </c:pt>
                <c:pt idx="209">
                  <c:v>3.18</c:v>
                </c:pt>
                <c:pt idx="210">
                  <c:v>3.2</c:v>
                </c:pt>
                <c:pt idx="211">
                  <c:v>3.22</c:v>
                </c:pt>
                <c:pt idx="212">
                  <c:v>3.24</c:v>
                </c:pt>
                <c:pt idx="213">
                  <c:v>3.26</c:v>
                </c:pt>
                <c:pt idx="214">
                  <c:v>3.28</c:v>
                </c:pt>
                <c:pt idx="215">
                  <c:v>3.3</c:v>
                </c:pt>
                <c:pt idx="216">
                  <c:v>3.32</c:v>
                </c:pt>
                <c:pt idx="217">
                  <c:v>3.34</c:v>
                </c:pt>
                <c:pt idx="218">
                  <c:v>3.36</c:v>
                </c:pt>
                <c:pt idx="219">
                  <c:v>3.38</c:v>
                </c:pt>
                <c:pt idx="220">
                  <c:v>3.4</c:v>
                </c:pt>
                <c:pt idx="221">
                  <c:v>3.42</c:v>
                </c:pt>
                <c:pt idx="222">
                  <c:v>3.44</c:v>
                </c:pt>
                <c:pt idx="223">
                  <c:v>3.46</c:v>
                </c:pt>
                <c:pt idx="224">
                  <c:v>3.48</c:v>
                </c:pt>
                <c:pt idx="225">
                  <c:v>3.5</c:v>
                </c:pt>
                <c:pt idx="226">
                  <c:v>3.52</c:v>
                </c:pt>
                <c:pt idx="227">
                  <c:v>3.54</c:v>
                </c:pt>
                <c:pt idx="228">
                  <c:v>3.56</c:v>
                </c:pt>
                <c:pt idx="229">
                  <c:v>3.58</c:v>
                </c:pt>
                <c:pt idx="230">
                  <c:v>3.6</c:v>
                </c:pt>
                <c:pt idx="231">
                  <c:v>3.62</c:v>
                </c:pt>
                <c:pt idx="232">
                  <c:v>3.64</c:v>
                </c:pt>
                <c:pt idx="233">
                  <c:v>3.66</c:v>
                </c:pt>
                <c:pt idx="234">
                  <c:v>3.68</c:v>
                </c:pt>
                <c:pt idx="235">
                  <c:v>3.7</c:v>
                </c:pt>
                <c:pt idx="236">
                  <c:v>3.72</c:v>
                </c:pt>
                <c:pt idx="237">
                  <c:v>3.74</c:v>
                </c:pt>
                <c:pt idx="238">
                  <c:v>3.76</c:v>
                </c:pt>
                <c:pt idx="239">
                  <c:v>3.78</c:v>
                </c:pt>
                <c:pt idx="240">
                  <c:v>3.8</c:v>
                </c:pt>
                <c:pt idx="241">
                  <c:v>3.82</c:v>
                </c:pt>
                <c:pt idx="242">
                  <c:v>3.84</c:v>
                </c:pt>
                <c:pt idx="243">
                  <c:v>3.86</c:v>
                </c:pt>
                <c:pt idx="244">
                  <c:v>3.88</c:v>
                </c:pt>
                <c:pt idx="245">
                  <c:v>3.9</c:v>
                </c:pt>
                <c:pt idx="246">
                  <c:v>3.92</c:v>
                </c:pt>
                <c:pt idx="247">
                  <c:v>3.94</c:v>
                </c:pt>
                <c:pt idx="248">
                  <c:v>3.96</c:v>
                </c:pt>
                <c:pt idx="249">
                  <c:v>3.98</c:v>
                </c:pt>
                <c:pt idx="250">
                  <c:v>4</c:v>
                </c:pt>
                <c:pt idx="251">
                  <c:v>4.0199999999999996</c:v>
                </c:pt>
                <c:pt idx="252">
                  <c:v>4.04</c:v>
                </c:pt>
                <c:pt idx="253">
                  <c:v>4.0599999999999996</c:v>
                </c:pt>
                <c:pt idx="254">
                  <c:v>4.08</c:v>
                </c:pt>
                <c:pt idx="255">
                  <c:v>4.0999999999999996</c:v>
                </c:pt>
                <c:pt idx="256">
                  <c:v>4.12</c:v>
                </c:pt>
                <c:pt idx="257">
                  <c:v>4.1399999999999997</c:v>
                </c:pt>
                <c:pt idx="258">
                  <c:v>4.16</c:v>
                </c:pt>
                <c:pt idx="259">
                  <c:v>4.1800000000000104</c:v>
                </c:pt>
                <c:pt idx="260">
                  <c:v>4.2</c:v>
                </c:pt>
                <c:pt idx="261">
                  <c:v>4.22</c:v>
                </c:pt>
                <c:pt idx="262">
                  <c:v>4.24</c:v>
                </c:pt>
                <c:pt idx="263">
                  <c:v>4.2600000000000096</c:v>
                </c:pt>
                <c:pt idx="264">
                  <c:v>4.28</c:v>
                </c:pt>
                <c:pt idx="265">
                  <c:v>4.3</c:v>
                </c:pt>
                <c:pt idx="266">
                  <c:v>4.32</c:v>
                </c:pt>
                <c:pt idx="267">
                  <c:v>4.3400000000000096</c:v>
                </c:pt>
                <c:pt idx="268">
                  <c:v>4.3600000000000003</c:v>
                </c:pt>
                <c:pt idx="269">
                  <c:v>4.38</c:v>
                </c:pt>
                <c:pt idx="270">
                  <c:v>4.4000000000000004</c:v>
                </c:pt>
                <c:pt idx="271">
                  <c:v>4.4200000000000097</c:v>
                </c:pt>
                <c:pt idx="272">
                  <c:v>4.4400000000000004</c:v>
                </c:pt>
                <c:pt idx="273">
                  <c:v>4.46</c:v>
                </c:pt>
                <c:pt idx="274">
                  <c:v>4.4800000000000004</c:v>
                </c:pt>
                <c:pt idx="275">
                  <c:v>4.5000000000000098</c:v>
                </c:pt>
                <c:pt idx="276">
                  <c:v>4.5199999999999996</c:v>
                </c:pt>
                <c:pt idx="277">
                  <c:v>4.54</c:v>
                </c:pt>
                <c:pt idx="278">
                  <c:v>4.5599999999999996</c:v>
                </c:pt>
                <c:pt idx="279">
                  <c:v>4.5800000000000098</c:v>
                </c:pt>
                <c:pt idx="280">
                  <c:v>4.5999999999999996</c:v>
                </c:pt>
                <c:pt idx="281">
                  <c:v>4.62</c:v>
                </c:pt>
                <c:pt idx="282">
                  <c:v>4.6400000000000103</c:v>
                </c:pt>
                <c:pt idx="283">
                  <c:v>4.6600000000000099</c:v>
                </c:pt>
                <c:pt idx="284">
                  <c:v>4.6800000000000104</c:v>
                </c:pt>
                <c:pt idx="285">
                  <c:v>4.7</c:v>
                </c:pt>
                <c:pt idx="286">
                  <c:v>4.7200000000000104</c:v>
                </c:pt>
                <c:pt idx="287">
                  <c:v>4.74000000000001</c:v>
                </c:pt>
                <c:pt idx="288">
                  <c:v>4.7600000000000096</c:v>
                </c:pt>
                <c:pt idx="289">
                  <c:v>4.78</c:v>
                </c:pt>
                <c:pt idx="290">
                  <c:v>4.8000000000000096</c:v>
                </c:pt>
                <c:pt idx="291">
                  <c:v>4.8200000000000101</c:v>
                </c:pt>
                <c:pt idx="292">
                  <c:v>4.8400000000000096</c:v>
                </c:pt>
                <c:pt idx="293">
                  <c:v>4.8600000000000003</c:v>
                </c:pt>
                <c:pt idx="294">
                  <c:v>4.8800000000000097</c:v>
                </c:pt>
                <c:pt idx="295">
                  <c:v>4.9000000000000101</c:v>
                </c:pt>
                <c:pt idx="296">
                  <c:v>4.9200000000000097</c:v>
                </c:pt>
                <c:pt idx="297">
                  <c:v>4.9400000000000004</c:v>
                </c:pt>
                <c:pt idx="298">
                  <c:v>4.9600000000000097</c:v>
                </c:pt>
                <c:pt idx="299">
                  <c:v>4.9800000000000102</c:v>
                </c:pt>
                <c:pt idx="300">
                  <c:v>5.0000000000000098</c:v>
                </c:pt>
                <c:pt idx="301">
                  <c:v>5.0199999999999996</c:v>
                </c:pt>
                <c:pt idx="302">
                  <c:v>5.0400000000000098</c:v>
                </c:pt>
                <c:pt idx="303">
                  <c:v>5.0600000000000103</c:v>
                </c:pt>
                <c:pt idx="304">
                  <c:v>5.0800000000000098</c:v>
                </c:pt>
                <c:pt idx="305">
                  <c:v>5.0999999999999996</c:v>
                </c:pt>
                <c:pt idx="306">
                  <c:v>5.1200000000000099</c:v>
                </c:pt>
                <c:pt idx="307">
                  <c:v>5.1400000000000103</c:v>
                </c:pt>
                <c:pt idx="308">
                  <c:v>5.1600000000000099</c:v>
                </c:pt>
                <c:pt idx="309">
                  <c:v>5.1800000000000104</c:v>
                </c:pt>
                <c:pt idx="310">
                  <c:v>5.2000000000000099</c:v>
                </c:pt>
                <c:pt idx="311">
                  <c:v>5.2200000000000104</c:v>
                </c:pt>
                <c:pt idx="312">
                  <c:v>5.24000000000001</c:v>
                </c:pt>
                <c:pt idx="313">
                  <c:v>5.2600000000000096</c:v>
                </c:pt>
                <c:pt idx="314">
                  <c:v>5.28000000000001</c:v>
                </c:pt>
                <c:pt idx="315">
                  <c:v>5.3000000000000096</c:v>
                </c:pt>
                <c:pt idx="316">
                  <c:v>5.3200000000000101</c:v>
                </c:pt>
                <c:pt idx="317">
                  <c:v>5.3400000000000096</c:v>
                </c:pt>
                <c:pt idx="318">
                  <c:v>5.3600000000000101</c:v>
                </c:pt>
                <c:pt idx="319">
                  <c:v>5.3800000000000097</c:v>
                </c:pt>
                <c:pt idx="320">
                  <c:v>5.4000000000000101</c:v>
                </c:pt>
                <c:pt idx="321">
                  <c:v>5.4200000000000097</c:v>
                </c:pt>
                <c:pt idx="322">
                  <c:v>5.4400000000000102</c:v>
                </c:pt>
                <c:pt idx="323">
                  <c:v>5.4600000000000097</c:v>
                </c:pt>
                <c:pt idx="324">
                  <c:v>5.4800000000000102</c:v>
                </c:pt>
                <c:pt idx="325">
                  <c:v>5.5000000000000098</c:v>
                </c:pt>
                <c:pt idx="326">
                  <c:v>5.5200000000000102</c:v>
                </c:pt>
                <c:pt idx="327">
                  <c:v>5.5400000000000098</c:v>
                </c:pt>
                <c:pt idx="328">
                  <c:v>5.5600000000000103</c:v>
                </c:pt>
                <c:pt idx="329">
                  <c:v>5.5800000000000098</c:v>
                </c:pt>
                <c:pt idx="330">
                  <c:v>5.6000000000000103</c:v>
                </c:pt>
                <c:pt idx="331">
                  <c:v>5.6200000000000099</c:v>
                </c:pt>
                <c:pt idx="332">
                  <c:v>5.6400000000000103</c:v>
                </c:pt>
                <c:pt idx="333">
                  <c:v>5.6600000000000099</c:v>
                </c:pt>
                <c:pt idx="334">
                  <c:v>5.6800000000000104</c:v>
                </c:pt>
                <c:pt idx="335">
                  <c:v>5.7000000000000099</c:v>
                </c:pt>
                <c:pt idx="336">
                  <c:v>5.7200000000000104</c:v>
                </c:pt>
                <c:pt idx="337">
                  <c:v>5.74000000000001</c:v>
                </c:pt>
                <c:pt idx="338">
                  <c:v>5.7600000000000096</c:v>
                </c:pt>
                <c:pt idx="339">
                  <c:v>5.78000000000001</c:v>
                </c:pt>
                <c:pt idx="340">
                  <c:v>5.8000000000000096</c:v>
                </c:pt>
                <c:pt idx="341">
                  <c:v>5.8200000000000101</c:v>
                </c:pt>
                <c:pt idx="342">
                  <c:v>5.8400000000000096</c:v>
                </c:pt>
                <c:pt idx="343">
                  <c:v>5.8600000000000101</c:v>
                </c:pt>
                <c:pt idx="344">
                  <c:v>5.8800000000000097</c:v>
                </c:pt>
                <c:pt idx="345">
                  <c:v>5.9000000000000101</c:v>
                </c:pt>
                <c:pt idx="346">
                  <c:v>5.9200000000000097</c:v>
                </c:pt>
                <c:pt idx="347">
                  <c:v>5.9400000000000102</c:v>
                </c:pt>
                <c:pt idx="348">
                  <c:v>5.9600000000000097</c:v>
                </c:pt>
                <c:pt idx="349">
                  <c:v>5.9800000000000102</c:v>
                </c:pt>
                <c:pt idx="350">
                  <c:v>6.0000000000000098</c:v>
                </c:pt>
                <c:pt idx="351">
                  <c:v>6.0200000000000102</c:v>
                </c:pt>
                <c:pt idx="352">
                  <c:v>6.0400000000000098</c:v>
                </c:pt>
                <c:pt idx="353">
                  <c:v>6.0600000000000103</c:v>
                </c:pt>
                <c:pt idx="354">
                  <c:v>6.0800000000000098</c:v>
                </c:pt>
                <c:pt idx="355">
                  <c:v>6.1000000000000103</c:v>
                </c:pt>
                <c:pt idx="356">
                  <c:v>6.1200000000000099</c:v>
                </c:pt>
                <c:pt idx="357">
                  <c:v>6.1400000000000103</c:v>
                </c:pt>
                <c:pt idx="358">
                  <c:v>6.1600000000000099</c:v>
                </c:pt>
                <c:pt idx="359">
                  <c:v>6.1800000000000104</c:v>
                </c:pt>
                <c:pt idx="360">
                  <c:v>6.2000000000000099</c:v>
                </c:pt>
                <c:pt idx="361">
                  <c:v>6.2200000000000104</c:v>
                </c:pt>
                <c:pt idx="362">
                  <c:v>6.24000000000001</c:v>
                </c:pt>
                <c:pt idx="363">
                  <c:v>6.2600000000000096</c:v>
                </c:pt>
                <c:pt idx="364">
                  <c:v>6.28000000000001</c:v>
                </c:pt>
                <c:pt idx="365">
                  <c:v>6.3000000000000096</c:v>
                </c:pt>
                <c:pt idx="366">
                  <c:v>6.3200000000000101</c:v>
                </c:pt>
                <c:pt idx="367">
                  <c:v>6.3400000000000096</c:v>
                </c:pt>
                <c:pt idx="368">
                  <c:v>6.3600000000000101</c:v>
                </c:pt>
                <c:pt idx="369">
                  <c:v>6.3800000000000097</c:v>
                </c:pt>
                <c:pt idx="370">
                  <c:v>6.4000000000000101</c:v>
                </c:pt>
                <c:pt idx="371">
                  <c:v>6.4200000000000097</c:v>
                </c:pt>
                <c:pt idx="372">
                  <c:v>6.4400000000000102</c:v>
                </c:pt>
                <c:pt idx="373">
                  <c:v>6.4600000000000097</c:v>
                </c:pt>
                <c:pt idx="374">
                  <c:v>6.4800000000000102</c:v>
                </c:pt>
                <c:pt idx="375">
                  <c:v>6.5000000000000098</c:v>
                </c:pt>
                <c:pt idx="376">
                  <c:v>6.5200000000000102</c:v>
                </c:pt>
                <c:pt idx="377">
                  <c:v>6.5400000000000098</c:v>
                </c:pt>
                <c:pt idx="378">
                  <c:v>6.5600000000000103</c:v>
                </c:pt>
                <c:pt idx="379">
                  <c:v>6.5800000000000098</c:v>
                </c:pt>
                <c:pt idx="380">
                  <c:v>6.6000000000000103</c:v>
                </c:pt>
                <c:pt idx="381">
                  <c:v>6.6200000000000099</c:v>
                </c:pt>
                <c:pt idx="382">
                  <c:v>6.6400000000000103</c:v>
                </c:pt>
                <c:pt idx="383">
                  <c:v>6.6600000000000099</c:v>
                </c:pt>
                <c:pt idx="384">
                  <c:v>6.6800000000000104</c:v>
                </c:pt>
                <c:pt idx="385">
                  <c:v>6.7000000000000099</c:v>
                </c:pt>
                <c:pt idx="386">
                  <c:v>6.7200000000000104</c:v>
                </c:pt>
                <c:pt idx="387">
                  <c:v>6.74000000000001</c:v>
                </c:pt>
                <c:pt idx="388">
                  <c:v>6.7600000000000096</c:v>
                </c:pt>
                <c:pt idx="389">
                  <c:v>6.78000000000001</c:v>
                </c:pt>
                <c:pt idx="390">
                  <c:v>6.8000000000000096</c:v>
                </c:pt>
                <c:pt idx="391">
                  <c:v>6.8200000000000101</c:v>
                </c:pt>
                <c:pt idx="392">
                  <c:v>6.8400000000000096</c:v>
                </c:pt>
                <c:pt idx="393">
                  <c:v>6.8600000000000101</c:v>
                </c:pt>
                <c:pt idx="394">
                  <c:v>6.8800000000000097</c:v>
                </c:pt>
                <c:pt idx="395">
                  <c:v>6.9000000000000101</c:v>
                </c:pt>
                <c:pt idx="396">
                  <c:v>6.9200000000000097</c:v>
                </c:pt>
                <c:pt idx="397">
                  <c:v>6.9400000000000102</c:v>
                </c:pt>
                <c:pt idx="398">
                  <c:v>6.9600000000000097</c:v>
                </c:pt>
                <c:pt idx="399">
                  <c:v>6.9800000000000102</c:v>
                </c:pt>
                <c:pt idx="400">
                  <c:v>7.0000000000000098</c:v>
                </c:pt>
                <c:pt idx="401">
                  <c:v>7.0200000000000102</c:v>
                </c:pt>
                <c:pt idx="402">
                  <c:v>7.0400000000000098</c:v>
                </c:pt>
                <c:pt idx="403">
                  <c:v>7.0600000000000103</c:v>
                </c:pt>
                <c:pt idx="404">
                  <c:v>7.0800000000000098</c:v>
                </c:pt>
                <c:pt idx="405">
                  <c:v>7.1000000000000103</c:v>
                </c:pt>
                <c:pt idx="406">
                  <c:v>7.1200000000000099</c:v>
                </c:pt>
                <c:pt idx="407">
                  <c:v>7.1400000000000103</c:v>
                </c:pt>
                <c:pt idx="408">
                  <c:v>7.1600000000000099</c:v>
                </c:pt>
                <c:pt idx="409">
                  <c:v>7.1800000000000104</c:v>
                </c:pt>
                <c:pt idx="410">
                  <c:v>7.2000000000000099</c:v>
                </c:pt>
                <c:pt idx="411">
                  <c:v>7.2200000000000104</c:v>
                </c:pt>
                <c:pt idx="412">
                  <c:v>7.24000000000001</c:v>
                </c:pt>
                <c:pt idx="413">
                  <c:v>7.2600000000000096</c:v>
                </c:pt>
                <c:pt idx="414">
                  <c:v>7.28000000000001</c:v>
                </c:pt>
                <c:pt idx="415">
                  <c:v>7.3000000000000096</c:v>
                </c:pt>
                <c:pt idx="416">
                  <c:v>7.3200000000000101</c:v>
                </c:pt>
                <c:pt idx="417">
                  <c:v>7.3400000000000096</c:v>
                </c:pt>
                <c:pt idx="418">
                  <c:v>7.3600000000000101</c:v>
                </c:pt>
                <c:pt idx="419">
                  <c:v>7.3800000000000097</c:v>
                </c:pt>
                <c:pt idx="420">
                  <c:v>7.4000000000000101</c:v>
                </c:pt>
                <c:pt idx="421">
                  <c:v>7.4200000000000097</c:v>
                </c:pt>
                <c:pt idx="422">
                  <c:v>7.4400000000000102</c:v>
                </c:pt>
                <c:pt idx="423">
                  <c:v>7.4600000000000097</c:v>
                </c:pt>
                <c:pt idx="424">
                  <c:v>7.4800000000000102</c:v>
                </c:pt>
                <c:pt idx="425">
                  <c:v>7.5000000000000098</c:v>
                </c:pt>
                <c:pt idx="426">
                  <c:v>7.5200000000000102</c:v>
                </c:pt>
                <c:pt idx="427">
                  <c:v>7.5400000000000098</c:v>
                </c:pt>
                <c:pt idx="428">
                  <c:v>7.5600000000000103</c:v>
                </c:pt>
                <c:pt idx="429">
                  <c:v>7.5800000000000098</c:v>
                </c:pt>
                <c:pt idx="430">
                  <c:v>7.6000000000000103</c:v>
                </c:pt>
                <c:pt idx="431">
                  <c:v>7.6200000000000099</c:v>
                </c:pt>
                <c:pt idx="432">
                  <c:v>7.6400000000000103</c:v>
                </c:pt>
                <c:pt idx="433">
                  <c:v>7.6600000000000099</c:v>
                </c:pt>
                <c:pt idx="434">
                  <c:v>7.6800000000000104</c:v>
                </c:pt>
                <c:pt idx="435">
                  <c:v>7.7000000000000099</c:v>
                </c:pt>
                <c:pt idx="436">
                  <c:v>7.7200000000000104</c:v>
                </c:pt>
                <c:pt idx="437">
                  <c:v>7.74000000000001</c:v>
                </c:pt>
                <c:pt idx="438">
                  <c:v>7.7600000000000096</c:v>
                </c:pt>
                <c:pt idx="439">
                  <c:v>7.78000000000001</c:v>
                </c:pt>
                <c:pt idx="440">
                  <c:v>7.8000000000000096</c:v>
                </c:pt>
                <c:pt idx="441">
                  <c:v>7.8200000000000101</c:v>
                </c:pt>
                <c:pt idx="442">
                  <c:v>7.8400000000000096</c:v>
                </c:pt>
                <c:pt idx="443">
                  <c:v>7.8600000000000101</c:v>
                </c:pt>
                <c:pt idx="444">
                  <c:v>7.8800000000000097</c:v>
                </c:pt>
                <c:pt idx="445">
                  <c:v>7.9000000000000101</c:v>
                </c:pt>
                <c:pt idx="446">
                  <c:v>7.9200000000000097</c:v>
                </c:pt>
                <c:pt idx="447">
                  <c:v>7.9400000000000102</c:v>
                </c:pt>
                <c:pt idx="448">
                  <c:v>7.9600000000000097</c:v>
                </c:pt>
                <c:pt idx="449">
                  <c:v>7.9800000000000102</c:v>
                </c:pt>
                <c:pt idx="450">
                  <c:v>8.0000000000000107</c:v>
                </c:pt>
              </c:numCache>
            </c:numRef>
          </c:xVal>
          <c:yVal>
            <c:numRef>
              <c:f>fit!$E$19:$E$469</c:f>
              <c:numCache>
                <c:formatCode>0.0000E+00</c:formatCode>
                <c:ptCount val="451"/>
                <c:pt idx="0">
                  <c:v>0.13591409142295227</c:v>
                </c:pt>
                <c:pt idx="1">
                  <c:v>7.2099120124113208E-2</c:v>
                </c:pt>
                <c:pt idx="2">
                  <c:v>1.1065235618598972E-2</c:v>
                </c:pt>
                <c:pt idx="3">
                  <c:v>-4.7284904781676455E-2</c:v>
                </c:pt>
                <c:pt idx="4">
                  <c:v>-0.10304551543696791</c:v>
                </c:pt>
                <c:pt idx="5">
                  <c:v>-0.15630777771402407</c:v>
                </c:pt>
                <c:pt idx="6">
                  <c:v>-0.20715993253348769</c:v>
                </c:pt>
                <c:pt idx="7">
                  <c:v>-0.25568737020902466</c:v>
                </c:pt>
                <c:pt idx="8">
                  <c:v>-0.30197271765467171</c:v>
                </c:pt>
                <c:pt idx="9">
                  <c:v>-0.3460959230348048</c:v>
                </c:pt>
                <c:pt idx="10">
                  <c:v>-0.38813433792908625</c:v>
                </c:pt>
                <c:pt idx="11">
                  <c:v>-0.42816279708276905</c:v>
                </c:pt>
                <c:pt idx="12">
                  <c:v>-0.46625369581079584</c:v>
                </c:pt>
                <c:pt idx="13">
                  <c:v>-0.50247706512226153</c:v>
                </c:pt>
                <c:pt idx="14">
                  <c:v>-0.536900644629968</c:v>
                </c:pt>
                <c:pt idx="15">
                  <c:v>-0.56958995330802442</c:v>
                </c:pt>
                <c:pt idx="16">
                  <c:v>-0.60060835815870894</c:v>
                </c:pt>
                <c:pt idx="17">
                  <c:v>-0.63001714084812832</c:v>
                </c:pt>
                <c:pt idx="18">
                  <c:v>-0.65787556236855671</c:v>
                </c:pt>
                <c:pt idx="19">
                  <c:v>-0.68424092578375229</c:v>
                </c:pt>
                <c:pt idx="20">
                  <c:v>-0.70916863711198619</c:v>
                </c:pt>
                <c:pt idx="21">
                  <c:v>-0.73271226440000548</c:v>
                </c:pt>
                <c:pt idx="22">
                  <c:v>-0.75492359503968443</c:v>
                </c:pt>
                <c:pt idx="23">
                  <c:v>-0.77585269137768098</c:v>
                </c:pt>
                <c:pt idx="24">
                  <c:v>-0.79554794466702239</c:v>
                </c:pt>
                <c:pt idx="25">
                  <c:v>-0.81405612740818833</c:v>
                </c:pt>
                <c:pt idx="26">
                  <c:v>-0.8314224441259388</c:v>
                </c:pt>
                <c:pt idx="27">
                  <c:v>-0.84769058062684921</c:v>
                </c:pt>
                <c:pt idx="28">
                  <c:v>-0.86290275178126474</c:v>
                </c:pt>
                <c:pt idx="29">
                  <c:v>-0.8770997478721746</c:v>
                </c:pt>
                <c:pt idx="30">
                  <c:v>-0.89032097955231071</c:v>
                </c:pt>
                <c:pt idx="31">
                  <c:v>-0.90260452144964809</c:v>
                </c:pt>
                <c:pt idx="32">
                  <c:v>-0.91398715446033185</c:v>
                </c:pt>
                <c:pt idx="33">
                  <c:v>-0.92450440676699686</c:v>
                </c:pt>
                <c:pt idx="34">
                  <c:v>-0.93419059361936319</c:v>
                </c:pt>
                <c:pt idx="35">
                  <c:v>-0.94307885591297513</c:v>
                </c:pt>
                <c:pt idx="36">
                  <c:v>-0.95120119760093325</c:v>
                </c:pt>
                <c:pt idx="37">
                  <c:v>-0.95858852197250966</c:v>
                </c:pt>
                <c:pt idx="38">
                  <c:v>-0.9652706668315657</c:v>
                </c:pt>
                <c:pt idx="39">
                  <c:v>-0.97127643860679269</c:v>
                </c:pt>
                <c:pt idx="40">
                  <c:v>-0.97663364542487197</c:v>
                </c:pt>
                <c:pt idx="41">
                  <c:v>-0.9813691291767983</c:v>
                </c:pt>
                <c:pt idx="42">
                  <c:v>-0.98550879660674173</c:v>
                </c:pt>
                <c:pt idx="43">
                  <c:v>-0.98907764945201238</c:v>
                </c:pt>
                <c:pt idx="44">
                  <c:v>-0.99209981366187427</c:v>
                </c:pt>
                <c:pt idx="45">
                  <c:v>-0.99459856772217925</c:v>
                </c:pt>
                <c:pt idx="46">
                  <c:v>-0.99659637011202962</c:v>
                </c:pt>
                <c:pt idx="47">
                  <c:v>-0.99811488591793551</c:v>
                </c:pt>
                <c:pt idx="48">
                  <c:v>-0.99917501263021524</c:v>
                </c:pt>
                <c:pt idx="49">
                  <c:v>-0.99979690514568476</c:v>
                </c:pt>
                <c:pt idx="50">
                  <c:v>-1</c:v>
                </c:pt>
                <c:pt idx="51">
                  <c:v>-0.99980303885235966</c:v>
                </c:pt>
                <c:pt idx="52">
                  <c:v>-0.99922409124462153</c:v>
                </c:pt>
                <c:pt idx="53">
                  <c:v>-0.99828057665626635</c:v>
                </c:pt>
                <c:pt idx="54">
                  <c:v>-0.99698928587603408</c:v>
                </c:pt>
                <c:pt idx="55">
                  <c:v>-0.99536640171045743</c:v>
                </c:pt>
                <c:pt idx="56">
                  <c:v>-0.99342751904894888</c:v>
                </c:pt>
                <c:pt idx="57">
                  <c:v>-0.99118766430453542</c:v>
                </c:pt>
                <c:pt idx="58">
                  <c:v>-0.98866131424878523</c:v>
                </c:pt>
                <c:pt idx="59">
                  <c:v>-0.98586241425894838</c:v>
                </c:pt>
                <c:pt idx="60">
                  <c:v>-0.98280439599480929</c:v>
                </c:pt>
                <c:pt idx="61">
                  <c:v>-0.979500194522259</c:v>
                </c:pt>
                <c:pt idx="62">
                  <c:v>-0.97596226490009541</c:v>
                </c:pt>
                <c:pt idx="63">
                  <c:v>-0.97220259824609767</c:v>
                </c:pt>
                <c:pt idx="64">
                  <c:v>-0.96823273729795045</c:v>
                </c:pt>
                <c:pt idx="65">
                  <c:v>-0.96406379148415355</c:v>
                </c:pt>
                <c:pt idx="66">
                  <c:v>-0.95970645151961365</c:v>
                </c:pt>
                <c:pt idx="67">
                  <c:v>-0.95517100354019013</c:v>
                </c:pt>
                <c:pt idx="68">
                  <c:v>-0.95046734279006062</c:v>
                </c:pt>
                <c:pt idx="69">
                  <c:v>-0.94560498687536609</c:v>
                </c:pt>
                <c:pt idx="70">
                  <c:v>-0.94059308859720914</c:v>
                </c:pt>
                <c:pt idx="71">
                  <c:v>-0.93544044837670337</c:v>
                </c:pt>
                <c:pt idx="72">
                  <c:v>-0.9301555262844009</c:v>
                </c:pt>
                <c:pt idx="73">
                  <c:v>-0.92474645368606501</c:v>
                </c:pt>
                <c:pt idx="74">
                  <c:v>-0.91922104451641973</c:v>
                </c:pt>
                <c:pt idx="75">
                  <c:v>-0.91358680619215415</c:v>
                </c:pt>
                <c:pt idx="76">
                  <c:v>-0.90785095017514517</c:v>
                </c:pt>
                <c:pt idx="77">
                  <c:v>-0.9020204021965349</c:v>
                </c:pt>
                <c:pt idx="78">
                  <c:v>-0.89610181215199491</c:v>
                </c:pt>
                <c:pt idx="79">
                  <c:v>-0.8901015636782007</c:v>
                </c:pt>
                <c:pt idx="80">
                  <c:v>-0.88402578342025773</c:v>
                </c:pt>
                <c:pt idx="81">
                  <c:v>-0.87788034999952591</c:v>
                </c:pt>
                <c:pt idx="82">
                  <c:v>-0.87167090269101677</c:v>
                </c:pt>
                <c:pt idx="83">
                  <c:v>-0.86540284981927196</c:v>
                </c:pt>
                <c:pt idx="84">
                  <c:v>-0.85908137688136532</c:v>
                </c:pt>
                <c:pt idx="85">
                  <c:v>-0.85271145440541884</c:v>
                </c:pt>
                <c:pt idx="86">
                  <c:v>-0.84629784555277865</c:v>
                </c:pt>
                <c:pt idx="87">
                  <c:v>-0.83984511347175461</c:v>
                </c:pt>
                <c:pt idx="88">
                  <c:v>-0.83335762841059535</c:v>
                </c:pt>
                <c:pt idx="89">
                  <c:v>-0.82683957459714363</c:v>
                </c:pt>
                <c:pt idx="90">
                  <c:v>-0.82029495689239973</c:v>
                </c:pt>
                <c:pt idx="91">
                  <c:v>-0.81372760722500193</c:v>
                </c:pt>
                <c:pt idx="92">
                  <c:v>-0.80714119081343205</c:v>
                </c:pt>
                <c:pt idx="93">
                  <c:v>-0.80053921218254764</c:v>
                </c:pt>
                <c:pt idx="94">
                  <c:v>-0.7939250209808465</c:v>
                </c:pt>
                <c:pt idx="95">
                  <c:v>-0.7873018176046831</c:v>
                </c:pt>
                <c:pt idx="96">
                  <c:v>-0.78067265863546809</c:v>
                </c:pt>
                <c:pt idx="97">
                  <c:v>-0.7740404620957021</c:v>
                </c:pt>
                <c:pt idx="98">
                  <c:v>-0.76740801252952351</c:v>
                </c:pt>
                <c:pt idx="99">
                  <c:v>-0.7607779659132784</c:v>
                </c:pt>
                <c:pt idx="100">
                  <c:v>-0.75415285440145674</c:v>
                </c:pt>
                <c:pt idx="101">
                  <c:v>-0.74753509091317782</c:v>
                </c:pt>
                <c:pt idx="102">
                  <c:v>-0.74092697356425563</c:v>
                </c:pt>
                <c:pt idx="103">
                  <c:v>-0.73433068994972139</c:v>
                </c:pt>
                <c:pt idx="104">
                  <c:v>-0.72774832128153533</c:v>
                </c:pt>
                <c:pt idx="105">
                  <c:v>-0.72118184638607419</c:v>
                </c:pt>
                <c:pt idx="106">
                  <c:v>-0.71463314556585156</c:v>
                </c:pt>
                <c:pt idx="107">
                  <c:v>-0.70810400432978104</c:v>
                </c:pt>
                <c:pt idx="108">
                  <c:v>-0.70159611699617419</c:v>
                </c:pt>
                <c:pt idx="109">
                  <c:v>-0.6951110901725307</c:v>
                </c:pt>
                <c:pt idx="110">
                  <c:v>-0.68865044611605897</c:v>
                </c:pt>
                <c:pt idx="111">
                  <c:v>-0.6822156259787433</c:v>
                </c:pt>
                <c:pt idx="112">
                  <c:v>-0.67580799294066463</c:v>
                </c:pt>
                <c:pt idx="113">
                  <c:v>-0.66942883523515628</c:v>
                </c:pt>
                <c:pt idx="114">
                  <c:v>-0.66307936906928355</c:v>
                </c:pt>
                <c:pt idx="115">
                  <c:v>-0.65676074144301522</c:v>
                </c:pt>
                <c:pt idx="116">
                  <c:v>-0.65047403287036254</c:v>
                </c:pt>
                <c:pt idx="117">
                  <c:v>-0.64422026000565269</c:v>
                </c:pt>
                <c:pt idx="118">
                  <c:v>-0.63800037817801614</c:v>
                </c:pt>
                <c:pt idx="119">
                  <c:v>-0.63181528383706353</c:v>
                </c:pt>
                <c:pt idx="120">
                  <c:v>-0.625665816912644</c:v>
                </c:pt>
                <c:pt idx="121">
                  <c:v>-0.61955276309148222</c:v>
                </c:pt>
                <c:pt idx="122">
                  <c:v>-0.61347685601341095</c:v>
                </c:pt>
                <c:pt idx="123">
                  <c:v>-0.60743877938982538</c:v>
                </c:pt>
                <c:pt idx="124">
                  <c:v>-0.60143916904691241</c:v>
                </c:pt>
                <c:pt idx="125">
                  <c:v>-0.59547861489612208</c:v>
                </c:pt>
                <c:pt idx="126">
                  <c:v>-0.58955766283427535</c:v>
                </c:pt>
                <c:pt idx="127">
                  <c:v>-0.58367681657562898</c:v>
                </c:pt>
                <c:pt idx="128">
                  <c:v>-0.57783653941814384</c:v>
                </c:pt>
                <c:pt idx="129">
                  <c:v>-0.5720372559461343</c:v>
                </c:pt>
                <c:pt idx="130">
                  <c:v>-0.56627935367140947</c:v>
                </c:pt>
                <c:pt idx="131">
                  <c:v>-0.56056318461494858</c:v>
                </c:pt>
                <c:pt idx="132">
                  <c:v>-0.5548890668310924</c:v>
                </c:pt>
                <c:pt idx="133">
                  <c:v>-0.54925728587616796</c:v>
                </c:pt>
                <c:pt idx="134">
                  <c:v>-0.54366809622340362</c:v>
                </c:pt>
                <c:pt idx="135">
                  <c:v>-0.53812172262593783</c:v>
                </c:pt>
                <c:pt idx="136">
                  <c:v>-0.53261836142965868</c:v>
                </c:pt>
                <c:pt idx="137">
                  <c:v>-0.52715818183756913</c:v>
                </c:pt>
                <c:pt idx="138">
                  <c:v>-0.52174132712730814</c:v>
                </c:pt>
                <c:pt idx="139">
                  <c:v>-0.51636791582341335</c:v>
                </c:pt>
                <c:pt idx="140">
                  <c:v>-0.51103804282585685</c:v>
                </c:pt>
                <c:pt idx="141">
                  <c:v>-0.50575178049634195</c:v>
                </c:pt>
                <c:pt idx="142">
                  <c:v>-0.50050917970379305</c:v>
                </c:pt>
                <c:pt idx="143">
                  <c:v>-0.49531027083043683</c:v>
                </c:pt>
                <c:pt idx="144">
                  <c:v>-0.49015506473981585</c:v>
                </c:pt>
                <c:pt idx="145">
                  <c:v>-0.48504355370804436</c:v>
                </c:pt>
                <c:pt idx="146">
                  <c:v>-0.47997571231956543</c:v>
                </c:pt>
                <c:pt idx="147">
                  <c:v>-0.47495149832863282</c:v>
                </c:pt>
                <c:pt idx="148">
                  <c:v>-0.46997085348770123</c:v>
                </c:pt>
                <c:pt idx="149">
                  <c:v>-0.46503370434386943</c:v>
                </c:pt>
                <c:pt idx="150">
                  <c:v>-0.46013996300448318</c:v>
                </c:pt>
                <c:pt idx="151">
                  <c:v>-0.45528952787297339</c:v>
                </c:pt>
                <c:pt idx="152">
                  <c:v>-0.45048228435596382</c:v>
                </c:pt>
                <c:pt idx="153">
                  <c:v>-0.44571810554265462</c:v>
                </c:pt>
                <c:pt idx="154">
                  <c:v>-0.44099685285745233</c:v>
                </c:pt>
                <c:pt idx="155">
                  <c:v>-0.43631837668678719</c:v>
                </c:pt>
                <c:pt idx="156">
                  <c:v>-0.43168251698102544</c:v>
                </c:pt>
                <c:pt idx="157">
                  <c:v>-0.42708910383235843</c:v>
                </c:pt>
                <c:pt idx="158">
                  <c:v>-0.42253795802951749</c:v>
                </c:pt>
                <c:pt idx="159">
                  <c:v>-0.41802889159013895</c:v>
                </c:pt>
                <c:pt idx="160">
                  <c:v>-0.41356170827157496</c:v>
                </c:pt>
                <c:pt idx="161">
                  <c:v>-0.40913620406091911</c:v>
                </c:pt>
                <c:pt idx="162">
                  <c:v>-0.40475216764499311</c:v>
                </c:pt>
                <c:pt idx="163">
                  <c:v>-0.40040938086101246</c:v>
                </c:pt>
                <c:pt idx="164">
                  <c:v>-0.39610761912862863</c:v>
                </c:pt>
                <c:pt idx="165">
                  <c:v>-0.39184665186401996</c:v>
                </c:pt>
                <c:pt idx="166">
                  <c:v>-0.38762624287668251</c:v>
                </c:pt>
                <c:pt idx="167">
                  <c:v>-0.38344615074954858</c:v>
                </c:pt>
                <c:pt idx="168">
                  <c:v>-0.37930612920304263</c:v>
                </c:pt>
                <c:pt idx="169">
                  <c:v>-0.37520592744366138</c:v>
                </c:pt>
                <c:pt idx="170">
                  <c:v>-0.37114529049764444</c:v>
                </c:pt>
                <c:pt idx="171">
                  <c:v>-0.36712395953028842</c:v>
                </c:pt>
                <c:pt idx="172">
                  <c:v>-0.36314167215142995</c:v>
                </c:pt>
                <c:pt idx="173">
                  <c:v>-0.3591981627076139</c:v>
                </c:pt>
                <c:pt idx="174">
                  <c:v>-0.35529316256143995</c:v>
                </c:pt>
                <c:pt idx="175">
                  <c:v>-0.35142640035856676</c:v>
                </c:pt>
                <c:pt idx="176">
                  <c:v>-0.34759760228283526</c:v>
                </c:pt>
                <c:pt idx="177">
                  <c:v>-0.34380649229995819</c:v>
                </c:pt>
                <c:pt idx="178">
                  <c:v>-0.34005279239020592</c:v>
                </c:pt>
                <c:pt idx="179">
                  <c:v>-0.33633622277050607</c:v>
                </c:pt>
                <c:pt idx="180">
                  <c:v>-0.33265650210635861</c:v>
                </c:pt>
                <c:pt idx="181">
                  <c:v>-0.32901334771395385</c:v>
                </c:pt>
                <c:pt idx="182">
                  <c:v>-0.32540647575287007</c:v>
                </c:pt>
                <c:pt idx="183">
                  <c:v>-0.3218356014097109</c:v>
                </c:pt>
                <c:pt idx="184">
                  <c:v>-0.31830043907303263</c:v>
                </c:pt>
                <c:pt idx="185">
                  <c:v>-0.31480070249989889</c:v>
                </c:pt>
                <c:pt idx="186">
                  <c:v>-0.31133610497438774</c:v>
                </c:pt>
                <c:pt idx="187">
                  <c:v>-0.30790635945836586</c:v>
                </c:pt>
                <c:pt idx="188">
                  <c:v>-0.30451117873483219</c:v>
                </c:pt>
                <c:pt idx="189">
                  <c:v>-0.30115027554412388</c:v>
                </c:pt>
                <c:pt idx="190">
                  <c:v>-0.29782336271326754</c:v>
                </c:pt>
                <c:pt idx="191">
                  <c:v>-0.29453015327874665</c:v>
                </c:pt>
                <c:pt idx="192">
                  <c:v>-0.29127036060294864</c:v>
                </c:pt>
                <c:pt idx="193">
                  <c:v>-0.28804369848454459</c:v>
                </c:pt>
                <c:pt idx="194">
                  <c:v>-0.284849881263046</c:v>
                </c:pt>
                <c:pt idx="195">
                  <c:v>-0.28168862391777405</c:v>
                </c:pt>
                <c:pt idx="196">
                  <c:v>-0.27855964216146789</c:v>
                </c:pt>
                <c:pt idx="197">
                  <c:v>-0.27546265252875285</c:v>
                </c:pt>
                <c:pt idx="198">
                  <c:v>-0.27239737245967638</c:v>
                </c:pt>
                <c:pt idx="199">
                  <c:v>-0.26936352037851891</c:v>
                </c:pt>
                <c:pt idx="200">
                  <c:v>-0.26636081576807208</c:v>
                </c:pt>
                <c:pt idx="201">
                  <c:v>-0.26338897923957644</c:v>
                </c:pt>
                <c:pt idx="202">
                  <c:v>-0.26044773259849813</c:v>
                </c:pt>
                <c:pt idx="203">
                  <c:v>-0.25753679890632158</c:v>
                </c:pt>
                <c:pt idx="204">
                  <c:v>-0.25465590253852627</c:v>
                </c:pt>
                <c:pt idx="205">
                  <c:v>-0.25180476923891099</c:v>
                </c:pt>
                <c:pt idx="206">
                  <c:v>-0.24898312617042126</c:v>
                </c:pt>
                <c:pt idx="207">
                  <c:v>-0.24619070196263182</c:v>
                </c:pt>
                <c:pt idx="208">
                  <c:v>-0.24342722675602899</c:v>
                </c:pt>
                <c:pt idx="209">
                  <c:v>-0.2406924322432327</c:v>
                </c:pt>
                <c:pt idx="210">
                  <c:v>-0.23798605170729334</c:v>
                </c:pt>
                <c:pt idx="211">
                  <c:v>-0.23530782005719147</c:v>
                </c:pt>
                <c:pt idx="212">
                  <c:v>-0.23265747386066771</c:v>
                </c:pt>
                <c:pt idx="213">
                  <c:v>-0.23003475137449966</c:v>
                </c:pt>
                <c:pt idx="214">
                  <c:v>-0.22743939257234341</c:v>
                </c:pt>
                <c:pt idx="215">
                  <c:v>-0.22487113917025017</c:v>
                </c:pt>
                <c:pt idx="216">
                  <c:v>-0.22232973464996358</c:v>
                </c:pt>
                <c:pt idx="217">
                  <c:v>-0.21981492428010208</c:v>
                </c:pt>
                <c:pt idx="218">
                  <c:v>-0.21732645513532356</c:v>
                </c:pt>
                <c:pt idx="219">
                  <c:v>-0.21486407611356781</c:v>
                </c:pt>
                <c:pt idx="220">
                  <c:v>-0.21242753795146754</c:v>
                </c:pt>
                <c:pt idx="221">
                  <c:v>-0.21001659323801611</c:v>
                </c:pt>
                <c:pt idx="222">
                  <c:v>-0.20763099642657476</c:v>
                </c:pt>
                <c:pt idx="223">
                  <c:v>-0.20527050384530274</c:v>
                </c:pt>
                <c:pt idx="224">
                  <c:v>-0.20293487370608385</c:v>
                </c:pt>
                <c:pt idx="225">
                  <c:v>-0.20062386611202856</c:v>
                </c:pt>
                <c:pt idx="226">
                  <c:v>-0.19833724306361966</c:v>
                </c:pt>
                <c:pt idx="227">
                  <c:v>-0.19607476846357175</c:v>
                </c:pt>
                <c:pt idx="228">
                  <c:v>-0.19383620812046998</c:v>
                </c:pt>
                <c:pt idx="229">
                  <c:v>-0.1916213297512514</c:v>
                </c:pt>
                <c:pt idx="230">
                  <c:v>-0.18942990298258985</c:v>
                </c:pt>
                <c:pt idx="231">
                  <c:v>-0.18726169935124148</c:v>
                </c:pt>
                <c:pt idx="232">
                  <c:v>-0.18511649230340799</c:v>
                </c:pt>
                <c:pt idx="233">
                  <c:v>-0.18299405719316994</c:v>
                </c:pt>
                <c:pt idx="234">
                  <c:v>-0.18089417128004226</c:v>
                </c:pt>
                <c:pt idx="235">
                  <c:v>-0.17881661372570018</c:v>
                </c:pt>
                <c:pt idx="236">
                  <c:v>-0.17676116558992308</c:v>
                </c:pt>
                <c:pt idx="237">
                  <c:v>-0.17472760982580132</c:v>
                </c:pt>
                <c:pt idx="238">
                  <c:v>-0.1727157312742488</c:v>
                </c:pt>
                <c:pt idx="239">
                  <c:v>-0.17072531665786286</c:v>
                </c:pt>
                <c:pt idx="240">
                  <c:v>-0.16875615457417081</c:v>
                </c:pt>
                <c:pt idx="241">
                  <c:v>-0.16680803548830084</c:v>
                </c:pt>
                <c:pt idx="242">
                  <c:v>-0.16488075172511354</c:v>
                </c:pt>
                <c:pt idx="243">
                  <c:v>-0.16297409746082844</c:v>
                </c:pt>
                <c:pt idx="244">
                  <c:v>-0.1610878687141786</c:v>
                </c:pt>
                <c:pt idx="245">
                  <c:v>-0.15922186333712504</c:v>
                </c:pt>
                <c:pt idx="246">
                  <c:v>-0.15737588100516056</c:v>
                </c:pt>
                <c:pt idx="247">
                  <c:v>-0.15554972320723237</c:v>
                </c:pt>
                <c:pt idx="248">
                  <c:v>-0.15374319323531047</c:v>
                </c:pt>
                <c:pt idx="249">
                  <c:v>-0.15195609617362824</c:v>
                </c:pt>
                <c:pt idx="250">
                  <c:v>-0.15018823888762026</c:v>
                </c:pt>
                <c:pt idx="251">
                  <c:v>-0.14843943001258111</c:v>
                </c:pt>
                <c:pt idx="252">
                  <c:v>-0.14670947994206732</c:v>
                </c:pt>
                <c:pt idx="253">
                  <c:v>-0.14499820081606568</c:v>
                </c:pt>
                <c:pt idx="254">
                  <c:v>-0.14330540650894621</c:v>
                </c:pt>
                <c:pt idx="255">
                  <c:v>-0.14163091261722177</c:v>
                </c:pt>
                <c:pt idx="256">
                  <c:v>-0.13997453644713073</c:v>
                </c:pt>
                <c:pt idx="257">
                  <c:v>-0.13833609700206295</c:v>
                </c:pt>
                <c:pt idx="258">
                  <c:v>-0.13671541496984282</c:v>
                </c:pt>
                <c:pt idx="259">
                  <c:v>-0.13511231270988799</c:v>
                </c:pt>
                <c:pt idx="260">
                  <c:v>-0.13352661424026166</c:v>
                </c:pt>
                <c:pt idx="261">
                  <c:v>-0.13195814522461791</c:v>
                </c:pt>
                <c:pt idx="262">
                  <c:v>-0.1304067329590809</c:v>
                </c:pt>
                <c:pt idx="263">
                  <c:v>-0.12887220635904298</c:v>
                </c:pt>
                <c:pt idx="264">
                  <c:v>-0.12735439594591452</c:v>
                </c:pt>
                <c:pt idx="265">
                  <c:v>-0.12585313383381794</c:v>
                </c:pt>
                <c:pt idx="266">
                  <c:v>-0.12436825371626142</c:v>
                </c:pt>
                <c:pt idx="267">
                  <c:v>-0.12289959085277859</c:v>
                </c:pt>
                <c:pt idx="268">
                  <c:v>-0.12144698205556177</c:v>
                </c:pt>
                <c:pt idx="269">
                  <c:v>-0.12001026567608071</c:v>
                </c:pt>
                <c:pt idx="270">
                  <c:v>-0.11858928159171866</c:v>
                </c:pt>
                <c:pt idx="271">
                  <c:v>-0.11718387119241051</c:v>
                </c:pt>
                <c:pt idx="272">
                  <c:v>-0.11579387736730884</c:v>
                </c:pt>
                <c:pt idx="273">
                  <c:v>-0.11441914449146724</c:v>
                </c:pt>
                <c:pt idx="274">
                  <c:v>-0.11305951841257106</c:v>
                </c:pt>
                <c:pt idx="275">
                  <c:v>-0.11171484643769855</c:v>
                </c:pt>
                <c:pt idx="276">
                  <c:v>-0.11038497732013643</c:v>
                </c:pt>
                <c:pt idx="277">
                  <c:v>-0.10906976124623763</c:v>
                </c:pt>
                <c:pt idx="278">
                  <c:v>-0.10776904982235004</c:v>
                </c:pt>
                <c:pt idx="279">
                  <c:v>-0.10648269606179649</c:v>
                </c:pt>
                <c:pt idx="280">
                  <c:v>-0.1052105543719308</c:v>
                </c:pt>
                <c:pt idx="281">
                  <c:v>-0.10395248054125403</c:v>
                </c:pt>
                <c:pt idx="282">
                  <c:v>-0.10270833172661867</c:v>
                </c:pt>
                <c:pt idx="283">
                  <c:v>-0.10147796644050515</c:v>
                </c:pt>
                <c:pt idx="284">
                  <c:v>-0.10026124453837805</c:v>
                </c:pt>
                <c:pt idx="285">
                  <c:v>-9.9058027206134394E-2</c:v>
                </c:pt>
                <c:pt idx="286">
                  <c:v>-9.7868176947632751E-2</c:v>
                </c:pt>
                <c:pt idx="287">
                  <c:v>-9.6691557572323436E-2</c:v>
                </c:pt>
                <c:pt idx="288">
                  <c:v>-9.5528034182959257E-2</c:v>
                </c:pt>
                <c:pt idx="289">
                  <c:v>-9.4377473163411593E-2</c:v>
                </c:pt>
                <c:pt idx="290">
                  <c:v>-9.3239742166576794E-2</c:v>
                </c:pt>
                <c:pt idx="291">
                  <c:v>-9.2114710102389946E-2</c:v>
                </c:pt>
                <c:pt idx="292">
                  <c:v>-9.1002247125928942E-2</c:v>
                </c:pt>
                <c:pt idx="293">
                  <c:v>-8.9902224625628427E-2</c:v>
                </c:pt>
                <c:pt idx="294">
                  <c:v>-8.8814515211591311E-2</c:v>
                </c:pt>
                <c:pt idx="295">
                  <c:v>-8.7738992704011962E-2</c:v>
                </c:pt>
                <c:pt idx="296">
                  <c:v>-8.6675532121694876E-2</c:v>
                </c:pt>
                <c:pt idx="297">
                  <c:v>-8.5624009670686785E-2</c:v>
                </c:pt>
                <c:pt idx="298">
                  <c:v>-8.458430273300975E-2</c:v>
                </c:pt>
                <c:pt idx="299">
                  <c:v>-8.3556289855508642E-2</c:v>
                </c:pt>
                <c:pt idx="300">
                  <c:v>-8.253985073879648E-2</c:v>
                </c:pt>
                <c:pt idx="301">
                  <c:v>-8.1534866226314812E-2</c:v>
                </c:pt>
                <c:pt idx="302">
                  <c:v>-8.0541218293496281E-2</c:v>
                </c:pt>
                <c:pt idx="303">
                  <c:v>-7.9558790037042831E-2</c:v>
                </c:pt>
                <c:pt idx="304">
                  <c:v>-7.8587465664301567E-2</c:v>
                </c:pt>
                <c:pt idx="305">
                  <c:v>-7.7627130482756129E-2</c:v>
                </c:pt>
                <c:pt idx="306">
                  <c:v>-7.6677670889619923E-2</c:v>
                </c:pt>
                <c:pt idx="307">
                  <c:v>-7.5738974361543754E-2</c:v>
                </c:pt>
                <c:pt idx="308">
                  <c:v>-7.4810929444420915E-2</c:v>
                </c:pt>
                <c:pt idx="309">
                  <c:v>-7.3893425743305249E-2</c:v>
                </c:pt>
                <c:pt idx="310">
                  <c:v>-7.2986353912432869E-2</c:v>
                </c:pt>
                <c:pt idx="311">
                  <c:v>-7.2089605645348803E-2</c:v>
                </c:pt>
                <c:pt idx="312">
                  <c:v>-7.1203073665138811E-2</c:v>
                </c:pt>
                <c:pt idx="313">
                  <c:v>-7.0326651714764765E-2</c:v>
                </c:pt>
                <c:pt idx="314">
                  <c:v>-6.9460234547503372E-2</c:v>
                </c:pt>
                <c:pt idx="315">
                  <c:v>-6.8603717917487567E-2</c:v>
                </c:pt>
                <c:pt idx="316">
                  <c:v>-6.7756998570349003E-2</c:v>
                </c:pt>
                <c:pt idx="317">
                  <c:v>-6.6919974233962051E-2</c:v>
                </c:pt>
                <c:pt idx="318">
                  <c:v>-6.6092543609287013E-2</c:v>
                </c:pt>
                <c:pt idx="319">
                  <c:v>-6.5274606361313076E-2</c:v>
                </c:pt>
                <c:pt idx="320">
                  <c:v>-6.4466063110098726E-2</c:v>
                </c:pt>
                <c:pt idx="321">
                  <c:v>-6.3666815421909828E-2</c:v>
                </c:pt>
                <c:pt idx="322">
                  <c:v>-6.2876765800453399E-2</c:v>
                </c:pt>
                <c:pt idx="323">
                  <c:v>-6.2095817678206995E-2</c:v>
                </c:pt>
                <c:pt idx="324">
                  <c:v>-6.1323875407841733E-2</c:v>
                </c:pt>
                <c:pt idx="325">
                  <c:v>-6.0560844253739018E-2</c:v>
                </c:pt>
                <c:pt idx="326">
                  <c:v>-5.980663038359859E-2</c:v>
                </c:pt>
                <c:pt idx="327">
                  <c:v>-5.9061140860138243E-2</c:v>
                </c:pt>
                <c:pt idx="328">
                  <c:v>-5.8324283632882924E-2</c:v>
                </c:pt>
                <c:pt idx="329">
                  <c:v>-5.7595967530043091E-2</c:v>
                </c:pt>
                <c:pt idx="330">
                  <c:v>-5.6876102250480294E-2</c:v>
                </c:pt>
                <c:pt idx="331">
                  <c:v>-5.6164598355760029E-2</c:v>
                </c:pt>
                <c:pt idx="332">
                  <c:v>-5.5461367262289459E-2</c:v>
                </c:pt>
                <c:pt idx="333">
                  <c:v>-5.4766321233540263E-2</c:v>
                </c:pt>
                <c:pt idx="334">
                  <c:v>-5.4079373372354113E-2</c:v>
                </c:pt>
                <c:pt idx="335">
                  <c:v>-5.3400437613331062E-2</c:v>
                </c:pt>
                <c:pt idx="336">
                  <c:v>-5.272942871529851E-2</c:v>
                </c:pt>
                <c:pt idx="337">
                  <c:v>-5.2066262253860671E-2</c:v>
                </c:pt>
                <c:pt idx="338">
                  <c:v>-5.1410854614026585E-2</c:v>
                </c:pt>
                <c:pt idx="339">
                  <c:v>-5.0763122982916263E-2</c:v>
                </c:pt>
                <c:pt idx="340">
                  <c:v>-5.0122985342543551E-2</c:v>
                </c:pt>
                <c:pt idx="341">
                  <c:v>-4.9490360462674458E-2</c:v>
                </c:pt>
                <c:pt idx="342">
                  <c:v>-4.8865167893760567E-2</c:v>
                </c:pt>
                <c:pt idx="343">
                  <c:v>-4.8247327959945414E-2</c:v>
                </c:pt>
                <c:pt idx="344">
                  <c:v>-4.7636761752143937E-2</c:v>
                </c:pt>
                <c:pt idx="345">
                  <c:v>-4.703339112119289E-2</c:v>
                </c:pt>
                <c:pt idx="346">
                  <c:v>-4.6437138671072083E-2</c:v>
                </c:pt>
                <c:pt idx="347">
                  <c:v>-4.5847927752194637E-2</c:v>
                </c:pt>
                <c:pt idx="348">
                  <c:v>-4.5265682454765969E-2</c:v>
                </c:pt>
                <c:pt idx="349">
                  <c:v>-4.4690327602209826E-2</c:v>
                </c:pt>
                <c:pt idx="350">
                  <c:v>-4.4121788744660898E-2</c:v>
                </c:pt>
                <c:pt idx="351">
                  <c:v>-4.3559992152522722E-2</c:v>
                </c:pt>
                <c:pt idx="352">
                  <c:v>-4.3004864810090089E-2</c:v>
                </c:pt>
                <c:pt idx="353">
                  <c:v>-4.2456334409234686E-2</c:v>
                </c:pt>
                <c:pt idx="354">
                  <c:v>-4.1914329343153651E-2</c:v>
                </c:pt>
                <c:pt idx="355">
                  <c:v>-4.1378778700179281E-2</c:v>
                </c:pt>
                <c:pt idx="356">
                  <c:v>-4.0849612257649701E-2</c:v>
                </c:pt>
                <c:pt idx="357">
                  <c:v>-4.0326760475839128E-2</c:v>
                </c:pt>
                <c:pt idx="358">
                  <c:v>-3.9810154491947129E-2</c:v>
                </c:pt>
                <c:pt idx="359">
                  <c:v>-3.9299726114145665E-2</c:v>
                </c:pt>
                <c:pt idx="360">
                  <c:v>-3.8795407815683532E-2</c:v>
                </c:pt>
                <c:pt idx="361">
                  <c:v>-3.829713272904673E-2</c:v>
                </c:pt>
                <c:pt idx="362">
                  <c:v>-3.7804834640174693E-2</c:v>
                </c:pt>
                <c:pt idx="363">
                  <c:v>-3.7318447982730638E-2</c:v>
                </c:pt>
                <c:pt idx="364">
                  <c:v>-3.6837907832426048E-2</c:v>
                </c:pt>
                <c:pt idx="365">
                  <c:v>-3.6363149901398148E-2</c:v>
                </c:pt>
                <c:pt idx="366">
                  <c:v>-3.589411053263937E-2</c:v>
                </c:pt>
                <c:pt idx="367">
                  <c:v>-3.5430726694478533E-2</c:v>
                </c:pt>
                <c:pt idx="368">
                  <c:v>-3.497293597511248E-2</c:v>
                </c:pt>
                <c:pt idx="369">
                  <c:v>-3.4520676577187936E-2</c:v>
                </c:pt>
                <c:pt idx="370">
                  <c:v>-3.4073887312432286E-2</c:v>
                </c:pt>
                <c:pt idx="371">
                  <c:v>-3.3632507596333218E-2</c:v>
                </c:pt>
                <c:pt idx="372">
                  <c:v>-3.3196477442865829E-2</c:v>
                </c:pt>
                <c:pt idx="373">
                  <c:v>-3.2765737459267204E-2</c:v>
                </c:pt>
                <c:pt idx="374">
                  <c:v>-3.2340228840857105E-2</c:v>
                </c:pt>
                <c:pt idx="375">
                  <c:v>-3.1919893365904888E-2</c:v>
                </c:pt>
                <c:pt idx="376">
                  <c:v>-3.1504673390541062E-2</c:v>
                </c:pt>
                <c:pt idx="377">
                  <c:v>-3.1094511843713913E-2</c:v>
                </c:pt>
                <c:pt idx="378">
                  <c:v>-3.068935222218952E-2</c:v>
                </c:pt>
                <c:pt idx="379">
                  <c:v>-3.0289138585595534E-2</c:v>
                </c:pt>
                <c:pt idx="380">
                  <c:v>-2.9893815551507247E-2</c:v>
                </c:pt>
                <c:pt idx="381">
                  <c:v>-2.9503328290576121E-2</c:v>
                </c:pt>
                <c:pt idx="382">
                  <c:v>-2.9117622521699596E-2</c:v>
                </c:pt>
                <c:pt idx="383">
                  <c:v>-2.8736644507232116E-2</c:v>
                </c:pt>
                <c:pt idx="384">
                  <c:v>-2.8360341048236405E-2</c:v>
                </c:pt>
                <c:pt idx="385">
                  <c:v>-2.798865947977483E-2</c:v>
                </c:pt>
                <c:pt idx="386">
                  <c:v>-2.7621547666240007E-2</c:v>
                </c:pt>
                <c:pt idx="387">
                  <c:v>-2.7258953996724417E-2</c:v>
                </c:pt>
                <c:pt idx="388">
                  <c:v>-2.6900827380428243E-2</c:v>
                </c:pt>
                <c:pt idx="389">
                  <c:v>-2.6547117242105279E-2</c:v>
                </c:pt>
                <c:pt idx="390">
                  <c:v>-2.6197773517546156E-2</c:v>
                </c:pt>
                <c:pt idx="391">
                  <c:v>-2.5852746649098441E-2</c:v>
                </c:pt>
                <c:pt idx="392">
                  <c:v>-2.5511987581223441E-2</c:v>
                </c:pt>
                <c:pt idx="393">
                  <c:v>-2.5175447756088758E-2</c:v>
                </c:pt>
                <c:pt idx="394">
                  <c:v>-2.4843079109196753E-2</c:v>
                </c:pt>
                <c:pt idx="395">
                  <c:v>-2.4514834065047928E-2</c:v>
                </c:pt>
                <c:pt idx="396">
                  <c:v>-2.4190665532839297E-2</c:v>
                </c:pt>
                <c:pt idx="397">
                  <c:v>-2.3870526902196862E-2</c:v>
                </c:pt>
                <c:pt idx="398">
                  <c:v>-2.3554372038942333E-2</c:v>
                </c:pt>
                <c:pt idx="399">
                  <c:v>-2.324215528089316E-2</c:v>
                </c:pt>
                <c:pt idx="400">
                  <c:v>-2.2933831433695935E-2</c:v>
                </c:pt>
                <c:pt idx="401">
                  <c:v>-2.2629355766692467E-2</c:v>
                </c:pt>
                <c:pt idx="402">
                  <c:v>-2.2328684008818479E-2</c:v>
                </c:pt>
                <c:pt idx="403">
                  <c:v>-2.2031772344534201E-2</c:v>
                </c:pt>
                <c:pt idx="404">
                  <c:v>-2.1738577409786936E-2</c:v>
                </c:pt>
                <c:pt idx="405">
                  <c:v>-2.1449056288004829E-2</c:v>
                </c:pt>
                <c:pt idx="406">
                  <c:v>-2.1163166506121916E-2</c:v>
                </c:pt>
                <c:pt idx="407">
                  <c:v>-2.0880866030633764E-2</c:v>
                </c:pt>
                <c:pt idx="408">
                  <c:v>-2.0602113263683719E-2</c:v>
                </c:pt>
                <c:pt idx="409">
                  <c:v>-2.0326867039179127E-2</c:v>
                </c:pt>
                <c:pt idx="410">
                  <c:v>-2.0055086618937578E-2</c:v>
                </c:pt>
                <c:pt idx="411">
                  <c:v>-1.978673168886249E-2</c:v>
                </c:pt>
                <c:pt idx="412">
                  <c:v>-1.9521762355148166E-2</c:v>
                </c:pt>
                <c:pt idx="413">
                  <c:v>-1.9260139140513631E-2</c:v>
                </c:pt>
                <c:pt idx="414">
                  <c:v>-1.9001822980465273E-2</c:v>
                </c:pt>
                <c:pt idx="415">
                  <c:v>-1.874677521958797E-2</c:v>
                </c:pt>
                <c:pt idx="416">
                  <c:v>-1.8494957607864227E-2</c:v>
                </c:pt>
                <c:pt idx="417">
                  <c:v>-1.8246332297021401E-2</c:v>
                </c:pt>
                <c:pt idx="418">
                  <c:v>-1.8000861836906447E-2</c:v>
                </c:pt>
                <c:pt idx="419">
                  <c:v>-1.7758509171888211E-2</c:v>
                </c:pt>
                <c:pt idx="420">
                  <c:v>-1.7519237637286782E-2</c:v>
                </c:pt>
                <c:pt idx="421">
                  <c:v>-1.7283010955829931E-2</c:v>
                </c:pt>
                <c:pt idx="422">
                  <c:v>-1.7049793234136065E-2</c:v>
                </c:pt>
                <c:pt idx="423">
                  <c:v>-1.681954895922395E-2</c:v>
                </c:pt>
                <c:pt idx="424">
                  <c:v>-1.6592242995048405E-2</c:v>
                </c:pt>
                <c:pt idx="425">
                  <c:v>-1.6367840579062345E-2</c:v>
                </c:pt>
                <c:pt idx="426">
                  <c:v>-1.6146307318804391E-2</c:v>
                </c:pt>
                <c:pt idx="427">
                  <c:v>-1.5927609188512409E-2</c:v>
                </c:pt>
                <c:pt idx="428">
                  <c:v>-1.5711712525762232E-2</c:v>
                </c:pt>
                <c:pt idx="429">
                  <c:v>-1.5498584028131845E-2</c:v>
                </c:pt>
                <c:pt idx="430">
                  <c:v>-1.5288190749890419E-2</c:v>
                </c:pt>
                <c:pt idx="431">
                  <c:v>-1.5080500098712436E-2</c:v>
                </c:pt>
                <c:pt idx="432">
                  <c:v>-1.4875479832416241E-2</c:v>
                </c:pt>
                <c:pt idx="433">
                  <c:v>-1.467309805572734E-2</c:v>
                </c:pt>
                <c:pt idx="434">
                  <c:v>-1.4473323217065796E-2</c:v>
                </c:pt>
                <c:pt idx="435">
                  <c:v>-1.4276124105357944E-2</c:v>
                </c:pt>
                <c:pt idx="436">
                  <c:v>-1.4081469846871947E-2</c:v>
                </c:pt>
                <c:pt idx="437">
                  <c:v>-1.3889329902077261E-2</c:v>
                </c:pt>
                <c:pt idx="438">
                  <c:v>-1.3699674062527648E-2</c:v>
                </c:pt>
                <c:pt idx="439">
                  <c:v>-1.351247244776772E-2</c:v>
                </c:pt>
                <c:pt idx="440">
                  <c:v>-1.3327695502262824E-2</c:v>
                </c:pt>
                <c:pt idx="441">
                  <c:v>-1.3145313992351984E-2</c:v>
                </c:pt>
                <c:pt idx="442">
                  <c:v>-1.2965299003224006E-2</c:v>
                </c:pt>
                <c:pt idx="443">
                  <c:v>-1.2787621935916265E-2</c:v>
                </c:pt>
                <c:pt idx="444">
                  <c:v>-1.2612254504336364E-2</c:v>
                </c:pt>
                <c:pt idx="445">
                  <c:v>-1.2439168732306223E-2</c:v>
                </c:pt>
                <c:pt idx="446">
                  <c:v>-1.2268336950628693E-2</c:v>
                </c:pt>
                <c:pt idx="447">
                  <c:v>-1.2099731794176345E-2</c:v>
                </c:pt>
                <c:pt idx="448">
                  <c:v>-1.1933326199002494E-2</c:v>
                </c:pt>
                <c:pt idx="449">
                  <c:v>-1.1769093399474136E-2</c:v>
                </c:pt>
                <c:pt idx="450">
                  <c:v>-1.1607006925426825E-2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C10-4089-ADD2-4D9A5673E7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8596671"/>
        <c:axId val="2068580831"/>
      </c:scatterChart>
      <c:valAx>
        <c:axId val="2068596671"/>
        <c:scaling>
          <c:orientation val="minMax"/>
          <c:max val="8"/>
          <c:min val="-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Scaled separation, a*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2068580831"/>
        <c:crossesAt val="-1"/>
        <c:crossBetween val="midCat"/>
        <c:majorUnit val="1"/>
        <c:minorUnit val="0.5"/>
      </c:valAx>
      <c:valAx>
        <c:axId val="2068580831"/>
        <c:scaling>
          <c:orientation val="minMax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Scaled binding energy, Eu*</a:t>
                </a:r>
                <a:endParaRPr lang="ja-JP"/>
              </a:p>
            </c:rich>
          </c:tx>
          <c:layout>
            <c:manualLayout>
              <c:xMode val="edge"/>
              <c:yMode val="edge"/>
              <c:x val="2.3520536754097793E-2"/>
              <c:y val="0.2125229658792651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2068596671"/>
        <c:crossesAt val="-1"/>
        <c:crossBetween val="midCat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Rose function (Eu) and</a:t>
            </a:r>
            <a:r>
              <a:rPr lang="en-US" baseline="0"/>
              <a:t> TB-SMA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1730953442140485"/>
          <c:y val="0.14831524731509377"/>
          <c:w val="0.83846849332512685"/>
          <c:h val="0.7609722928026102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fit!$H$18</c:f>
              <c:strCache>
                <c:ptCount val="1"/>
                <c:pt idx="0">
                  <c:v>Eu(r) [eV/atom]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fit!$G$19:$G$469</c:f>
              <c:numCache>
                <c:formatCode>General</c:formatCode>
                <c:ptCount val="451"/>
                <c:pt idx="0">
                  <c:v>2.4111545631614999</c:v>
                </c:pt>
                <c:pt idx="1">
                  <c:v>2.4218771333455074</c:v>
                </c:pt>
                <c:pt idx="2">
                  <c:v>2.4325997035295148</c:v>
                </c:pt>
                <c:pt idx="3">
                  <c:v>2.4433222737135227</c:v>
                </c:pt>
                <c:pt idx="4">
                  <c:v>2.4540448438975302</c:v>
                </c:pt>
                <c:pt idx="5">
                  <c:v>2.4647674140815381</c:v>
                </c:pt>
                <c:pt idx="6">
                  <c:v>2.4754899842655456</c:v>
                </c:pt>
                <c:pt idx="7">
                  <c:v>2.4862125544495535</c:v>
                </c:pt>
                <c:pt idx="8">
                  <c:v>2.4969351246335614</c:v>
                </c:pt>
                <c:pt idx="9">
                  <c:v>2.5076576948175688</c:v>
                </c:pt>
                <c:pt idx="10">
                  <c:v>2.5183802650015767</c:v>
                </c:pt>
                <c:pt idx="11">
                  <c:v>2.5291028351855842</c:v>
                </c:pt>
                <c:pt idx="12">
                  <c:v>2.5398254053695921</c:v>
                </c:pt>
                <c:pt idx="13">
                  <c:v>2.5505479755535996</c:v>
                </c:pt>
                <c:pt idx="14">
                  <c:v>2.5612705457376075</c:v>
                </c:pt>
                <c:pt idx="15">
                  <c:v>2.5719931159216154</c:v>
                </c:pt>
                <c:pt idx="16">
                  <c:v>2.5827156861056229</c:v>
                </c:pt>
                <c:pt idx="17">
                  <c:v>2.5934382562896303</c:v>
                </c:pt>
                <c:pt idx="18">
                  <c:v>2.6041608264736382</c:v>
                </c:pt>
                <c:pt idx="19">
                  <c:v>2.6148833966576461</c:v>
                </c:pt>
                <c:pt idx="20">
                  <c:v>2.6256059668416536</c:v>
                </c:pt>
                <c:pt idx="21">
                  <c:v>2.6363285370256611</c:v>
                </c:pt>
                <c:pt idx="22">
                  <c:v>2.647051107209669</c:v>
                </c:pt>
                <c:pt idx="23">
                  <c:v>2.6577736773936769</c:v>
                </c:pt>
                <c:pt idx="24">
                  <c:v>2.6684962475776843</c:v>
                </c:pt>
                <c:pt idx="25">
                  <c:v>2.6792188177616922</c:v>
                </c:pt>
                <c:pt idx="26">
                  <c:v>2.6899413879456997</c:v>
                </c:pt>
                <c:pt idx="27">
                  <c:v>2.7006639581297076</c:v>
                </c:pt>
                <c:pt idx="28">
                  <c:v>2.7113865283137151</c:v>
                </c:pt>
                <c:pt idx="29">
                  <c:v>2.7221090984977234</c:v>
                </c:pt>
                <c:pt idx="30">
                  <c:v>2.7328316686817309</c:v>
                </c:pt>
                <c:pt idx="31">
                  <c:v>2.7435542388657388</c:v>
                </c:pt>
                <c:pt idx="32">
                  <c:v>2.7542768090497467</c:v>
                </c:pt>
                <c:pt idx="33">
                  <c:v>2.7649993792337542</c:v>
                </c:pt>
                <c:pt idx="34">
                  <c:v>2.7757219494177621</c:v>
                </c:pt>
                <c:pt idx="35">
                  <c:v>2.78644451960177</c:v>
                </c:pt>
                <c:pt idx="36">
                  <c:v>2.7971670897857774</c:v>
                </c:pt>
                <c:pt idx="37">
                  <c:v>2.8078896599697849</c:v>
                </c:pt>
                <c:pt idx="38">
                  <c:v>2.8186122301537928</c:v>
                </c:pt>
                <c:pt idx="39">
                  <c:v>2.8293348003378007</c:v>
                </c:pt>
                <c:pt idx="40">
                  <c:v>2.8400573705218082</c:v>
                </c:pt>
                <c:pt idx="41">
                  <c:v>2.8507799407058156</c:v>
                </c:pt>
                <c:pt idx="42">
                  <c:v>2.8615025108898235</c:v>
                </c:pt>
                <c:pt idx="43">
                  <c:v>2.8722250810738315</c:v>
                </c:pt>
                <c:pt idx="44">
                  <c:v>2.8829476512578389</c:v>
                </c:pt>
                <c:pt idx="45">
                  <c:v>2.8936702214418468</c:v>
                </c:pt>
                <c:pt idx="46">
                  <c:v>2.9043927916258543</c:v>
                </c:pt>
                <c:pt idx="47">
                  <c:v>2.9151153618098617</c:v>
                </c:pt>
                <c:pt idx="48">
                  <c:v>2.9258379319938697</c:v>
                </c:pt>
                <c:pt idx="49">
                  <c:v>2.9365605021778776</c:v>
                </c:pt>
                <c:pt idx="50">
                  <c:v>2.9472830723618846</c:v>
                </c:pt>
                <c:pt idx="51">
                  <c:v>2.958005642545892</c:v>
                </c:pt>
                <c:pt idx="52">
                  <c:v>2.9687282127299</c:v>
                </c:pt>
                <c:pt idx="53">
                  <c:v>2.9794507829139074</c:v>
                </c:pt>
                <c:pt idx="54">
                  <c:v>2.9901733530979158</c:v>
                </c:pt>
                <c:pt idx="55">
                  <c:v>3.0008959232819232</c:v>
                </c:pt>
                <c:pt idx="56">
                  <c:v>3.0116184934659307</c:v>
                </c:pt>
                <c:pt idx="57">
                  <c:v>3.0223410636499386</c:v>
                </c:pt>
                <c:pt idx="58">
                  <c:v>3.0330636338339461</c:v>
                </c:pt>
                <c:pt idx="59">
                  <c:v>3.043786204017954</c:v>
                </c:pt>
                <c:pt idx="60">
                  <c:v>3.0545087742019614</c:v>
                </c:pt>
                <c:pt idx="61">
                  <c:v>3.0652313443859689</c:v>
                </c:pt>
                <c:pt idx="62">
                  <c:v>3.0759539145699772</c:v>
                </c:pt>
                <c:pt idx="63">
                  <c:v>3.0866764847539847</c:v>
                </c:pt>
                <c:pt idx="64">
                  <c:v>3.0973990549379926</c:v>
                </c:pt>
                <c:pt idx="65">
                  <c:v>3.1081216251220001</c:v>
                </c:pt>
                <c:pt idx="66">
                  <c:v>3.1188441953060075</c:v>
                </c:pt>
                <c:pt idx="67">
                  <c:v>3.1295667654900154</c:v>
                </c:pt>
                <c:pt idx="68">
                  <c:v>3.1402893356740229</c:v>
                </c:pt>
                <c:pt idx="69">
                  <c:v>3.1510119058580313</c:v>
                </c:pt>
                <c:pt idx="70">
                  <c:v>3.1617344760420383</c:v>
                </c:pt>
                <c:pt idx="71">
                  <c:v>3.1724570462260457</c:v>
                </c:pt>
                <c:pt idx="72">
                  <c:v>3.1831796164100541</c:v>
                </c:pt>
                <c:pt idx="73">
                  <c:v>3.1939021865940616</c:v>
                </c:pt>
                <c:pt idx="74">
                  <c:v>3.2046247567780695</c:v>
                </c:pt>
                <c:pt idx="75">
                  <c:v>3.2153473269620769</c:v>
                </c:pt>
                <c:pt idx="76">
                  <c:v>3.2260698971460853</c:v>
                </c:pt>
                <c:pt idx="77">
                  <c:v>3.2367924673300923</c:v>
                </c:pt>
                <c:pt idx="78">
                  <c:v>3.2475150375140998</c:v>
                </c:pt>
                <c:pt idx="79">
                  <c:v>3.2582376076981081</c:v>
                </c:pt>
                <c:pt idx="80">
                  <c:v>3.2689601778821156</c:v>
                </c:pt>
                <c:pt idx="81">
                  <c:v>3.2796827480661235</c:v>
                </c:pt>
                <c:pt idx="82">
                  <c:v>3.2904053182501309</c:v>
                </c:pt>
                <c:pt idx="83">
                  <c:v>3.3011278884341384</c:v>
                </c:pt>
                <c:pt idx="84">
                  <c:v>3.3118504586181463</c:v>
                </c:pt>
                <c:pt idx="85">
                  <c:v>3.3225730288021538</c:v>
                </c:pt>
                <c:pt idx="86">
                  <c:v>3.3332955989861621</c:v>
                </c:pt>
                <c:pt idx="87">
                  <c:v>3.3440181691701696</c:v>
                </c:pt>
                <c:pt idx="88">
                  <c:v>3.354740739354177</c:v>
                </c:pt>
                <c:pt idx="89">
                  <c:v>3.365463309538185</c:v>
                </c:pt>
                <c:pt idx="90">
                  <c:v>3.3761858797221924</c:v>
                </c:pt>
                <c:pt idx="91">
                  <c:v>3.3869084499062003</c:v>
                </c:pt>
                <c:pt idx="92">
                  <c:v>3.3976310200902078</c:v>
                </c:pt>
                <c:pt idx="93">
                  <c:v>3.4083535902742153</c:v>
                </c:pt>
                <c:pt idx="94">
                  <c:v>3.4190761604582236</c:v>
                </c:pt>
                <c:pt idx="95">
                  <c:v>3.4297987306422311</c:v>
                </c:pt>
                <c:pt idx="96">
                  <c:v>3.440521300826239</c:v>
                </c:pt>
                <c:pt idx="97">
                  <c:v>3.4512438710102464</c:v>
                </c:pt>
                <c:pt idx="98">
                  <c:v>3.4619664411942543</c:v>
                </c:pt>
                <c:pt idx="99">
                  <c:v>3.4726890113782618</c:v>
                </c:pt>
                <c:pt idx="100">
                  <c:v>3.4834115815622693</c:v>
                </c:pt>
                <c:pt idx="101">
                  <c:v>3.4941341517462776</c:v>
                </c:pt>
                <c:pt idx="102">
                  <c:v>3.5048567219302851</c:v>
                </c:pt>
                <c:pt idx="103">
                  <c:v>3.515579292114293</c:v>
                </c:pt>
                <c:pt idx="104">
                  <c:v>3.5263018622983004</c:v>
                </c:pt>
                <c:pt idx="105">
                  <c:v>3.5370244324823079</c:v>
                </c:pt>
                <c:pt idx="106">
                  <c:v>3.5477470026663158</c:v>
                </c:pt>
                <c:pt idx="107">
                  <c:v>3.5584695728503233</c:v>
                </c:pt>
                <c:pt idx="108">
                  <c:v>3.5691921430343316</c:v>
                </c:pt>
                <c:pt idx="109">
                  <c:v>3.5799147132183391</c:v>
                </c:pt>
                <c:pt idx="110">
                  <c:v>3.5906372834023461</c:v>
                </c:pt>
                <c:pt idx="111">
                  <c:v>3.6013598535863545</c:v>
                </c:pt>
                <c:pt idx="112">
                  <c:v>3.6120824237703619</c:v>
                </c:pt>
                <c:pt idx="113">
                  <c:v>3.6228049939543698</c:v>
                </c:pt>
                <c:pt idx="114">
                  <c:v>3.6335275641383773</c:v>
                </c:pt>
                <c:pt idx="115">
                  <c:v>3.6442501343223848</c:v>
                </c:pt>
                <c:pt idx="116">
                  <c:v>3.6549727045063927</c:v>
                </c:pt>
                <c:pt idx="117">
                  <c:v>3.6656952746904001</c:v>
                </c:pt>
                <c:pt idx="118">
                  <c:v>3.6764178448744085</c:v>
                </c:pt>
                <c:pt idx="119">
                  <c:v>3.6871404150584159</c:v>
                </c:pt>
                <c:pt idx="120">
                  <c:v>3.6978629852424234</c:v>
                </c:pt>
                <c:pt idx="121">
                  <c:v>3.7085855554264313</c:v>
                </c:pt>
                <c:pt idx="122">
                  <c:v>3.7193081256104388</c:v>
                </c:pt>
                <c:pt idx="123">
                  <c:v>3.7300306957944467</c:v>
                </c:pt>
                <c:pt idx="124">
                  <c:v>3.7407532659784541</c:v>
                </c:pt>
                <c:pt idx="125">
                  <c:v>3.7514758361624616</c:v>
                </c:pt>
                <c:pt idx="126">
                  <c:v>3.76219840634647</c:v>
                </c:pt>
                <c:pt idx="127">
                  <c:v>3.7729209765304774</c:v>
                </c:pt>
                <c:pt idx="128">
                  <c:v>3.7836435467144853</c:v>
                </c:pt>
                <c:pt idx="129">
                  <c:v>3.7943661168984928</c:v>
                </c:pt>
                <c:pt idx="130">
                  <c:v>3.8050886870825003</c:v>
                </c:pt>
                <c:pt idx="131">
                  <c:v>3.8158112572665082</c:v>
                </c:pt>
                <c:pt idx="132">
                  <c:v>3.8265338274505156</c:v>
                </c:pt>
                <c:pt idx="133">
                  <c:v>3.837256397634524</c:v>
                </c:pt>
                <c:pt idx="134">
                  <c:v>3.8479789678185314</c:v>
                </c:pt>
                <c:pt idx="135">
                  <c:v>3.8587015380025389</c:v>
                </c:pt>
                <c:pt idx="136">
                  <c:v>3.8694241081865468</c:v>
                </c:pt>
                <c:pt idx="137">
                  <c:v>3.8801466783705543</c:v>
                </c:pt>
                <c:pt idx="138">
                  <c:v>3.8908692485545622</c:v>
                </c:pt>
                <c:pt idx="139">
                  <c:v>3.9015918187385696</c:v>
                </c:pt>
                <c:pt idx="140">
                  <c:v>3.9123143889225771</c:v>
                </c:pt>
                <c:pt idx="141">
                  <c:v>3.9230369591065855</c:v>
                </c:pt>
                <c:pt idx="142">
                  <c:v>3.9337595292905934</c:v>
                </c:pt>
                <c:pt idx="143">
                  <c:v>3.9444820994746008</c:v>
                </c:pt>
                <c:pt idx="144">
                  <c:v>3.9552046696586083</c:v>
                </c:pt>
                <c:pt idx="145">
                  <c:v>3.9659272398426157</c:v>
                </c:pt>
                <c:pt idx="146">
                  <c:v>3.9766498100266237</c:v>
                </c:pt>
                <c:pt idx="147">
                  <c:v>3.9873723802106311</c:v>
                </c:pt>
                <c:pt idx="148">
                  <c:v>3.9980949503946395</c:v>
                </c:pt>
                <c:pt idx="149">
                  <c:v>4.0088175205786465</c:v>
                </c:pt>
                <c:pt idx="150">
                  <c:v>4.0195400907626544</c:v>
                </c:pt>
                <c:pt idx="151">
                  <c:v>4.0302626609466623</c:v>
                </c:pt>
                <c:pt idx="152">
                  <c:v>4.0409852311306702</c:v>
                </c:pt>
                <c:pt idx="153">
                  <c:v>4.0517078013146781</c:v>
                </c:pt>
                <c:pt idx="154">
                  <c:v>4.0624303714986851</c:v>
                </c:pt>
                <c:pt idx="155">
                  <c:v>4.073152941682693</c:v>
                </c:pt>
                <c:pt idx="156">
                  <c:v>4.0838755118667009</c:v>
                </c:pt>
                <c:pt idx="157">
                  <c:v>4.0945980820507089</c:v>
                </c:pt>
                <c:pt idx="158">
                  <c:v>4.1053206522347159</c:v>
                </c:pt>
                <c:pt idx="159">
                  <c:v>4.1160432224187238</c:v>
                </c:pt>
                <c:pt idx="160">
                  <c:v>4.1267657926027317</c:v>
                </c:pt>
                <c:pt idx="161">
                  <c:v>4.1374883627867396</c:v>
                </c:pt>
                <c:pt idx="162">
                  <c:v>4.1482109329707475</c:v>
                </c:pt>
                <c:pt idx="163">
                  <c:v>4.1589335031547545</c:v>
                </c:pt>
                <c:pt idx="164">
                  <c:v>4.1696560733387624</c:v>
                </c:pt>
                <c:pt idx="165">
                  <c:v>4.1803786435227694</c:v>
                </c:pt>
                <c:pt idx="166">
                  <c:v>4.1911012137067774</c:v>
                </c:pt>
                <c:pt idx="167">
                  <c:v>4.2018237838907853</c:v>
                </c:pt>
                <c:pt idx="168">
                  <c:v>4.2125463540747932</c:v>
                </c:pt>
                <c:pt idx="169">
                  <c:v>4.2232689242588002</c:v>
                </c:pt>
                <c:pt idx="170">
                  <c:v>4.2339914944428081</c:v>
                </c:pt>
                <c:pt idx="171">
                  <c:v>4.244714064626816</c:v>
                </c:pt>
                <c:pt idx="172">
                  <c:v>4.2554366348108239</c:v>
                </c:pt>
                <c:pt idx="173">
                  <c:v>4.2661592049948318</c:v>
                </c:pt>
                <c:pt idx="174">
                  <c:v>4.2768817751788388</c:v>
                </c:pt>
                <c:pt idx="175">
                  <c:v>4.2876043453628467</c:v>
                </c:pt>
                <c:pt idx="176">
                  <c:v>4.2983269155468546</c:v>
                </c:pt>
                <c:pt idx="177">
                  <c:v>4.3090494857308625</c:v>
                </c:pt>
                <c:pt idx="178">
                  <c:v>4.3197720559148705</c:v>
                </c:pt>
                <c:pt idx="179">
                  <c:v>4.3304946260988775</c:v>
                </c:pt>
                <c:pt idx="180">
                  <c:v>4.3412171962828854</c:v>
                </c:pt>
                <c:pt idx="181">
                  <c:v>4.3519397664668933</c:v>
                </c:pt>
                <c:pt idx="182">
                  <c:v>4.3626623366509012</c:v>
                </c:pt>
                <c:pt idx="183">
                  <c:v>4.3733849068349082</c:v>
                </c:pt>
                <c:pt idx="184">
                  <c:v>4.3841074770189161</c:v>
                </c:pt>
                <c:pt idx="185">
                  <c:v>4.394830047202924</c:v>
                </c:pt>
                <c:pt idx="186">
                  <c:v>4.4055526173869319</c:v>
                </c:pt>
                <c:pt idx="187">
                  <c:v>4.4162751875709398</c:v>
                </c:pt>
                <c:pt idx="188">
                  <c:v>4.4269977577549469</c:v>
                </c:pt>
                <c:pt idx="189">
                  <c:v>4.4377203279389548</c:v>
                </c:pt>
                <c:pt idx="190">
                  <c:v>4.4484428981229618</c:v>
                </c:pt>
                <c:pt idx="191">
                  <c:v>4.4591654683069697</c:v>
                </c:pt>
                <c:pt idx="192">
                  <c:v>4.4698880384909785</c:v>
                </c:pt>
                <c:pt idx="193">
                  <c:v>4.4806106086749855</c:v>
                </c:pt>
                <c:pt idx="194">
                  <c:v>4.4913331788589934</c:v>
                </c:pt>
                <c:pt idx="195">
                  <c:v>4.5020557490430004</c:v>
                </c:pt>
                <c:pt idx="196">
                  <c:v>4.5127783192270083</c:v>
                </c:pt>
                <c:pt idx="197">
                  <c:v>4.5235008894110162</c:v>
                </c:pt>
                <c:pt idx="198">
                  <c:v>4.5342234595950242</c:v>
                </c:pt>
                <c:pt idx="199">
                  <c:v>4.5449460297790312</c:v>
                </c:pt>
                <c:pt idx="200">
                  <c:v>4.55566859996304</c:v>
                </c:pt>
                <c:pt idx="201">
                  <c:v>4.5663911701470479</c:v>
                </c:pt>
                <c:pt idx="202">
                  <c:v>4.5771137403310549</c:v>
                </c:pt>
                <c:pt idx="203">
                  <c:v>4.5878363105150628</c:v>
                </c:pt>
                <c:pt idx="204">
                  <c:v>4.5985588806990698</c:v>
                </c:pt>
                <c:pt idx="205">
                  <c:v>4.6092814508830777</c:v>
                </c:pt>
                <c:pt idx="206">
                  <c:v>4.6200040210670865</c:v>
                </c:pt>
                <c:pt idx="207">
                  <c:v>4.6307265912510935</c:v>
                </c:pt>
                <c:pt idx="208">
                  <c:v>4.6414491614351006</c:v>
                </c:pt>
                <c:pt idx="209">
                  <c:v>4.6521717316191085</c:v>
                </c:pt>
                <c:pt idx="210">
                  <c:v>4.6628943018031164</c:v>
                </c:pt>
                <c:pt idx="211">
                  <c:v>4.6736168719871243</c:v>
                </c:pt>
                <c:pt idx="212">
                  <c:v>4.6843394421711322</c:v>
                </c:pt>
                <c:pt idx="213">
                  <c:v>4.6950620123551392</c:v>
                </c:pt>
                <c:pt idx="214">
                  <c:v>4.7057845825391471</c:v>
                </c:pt>
                <c:pt idx="215">
                  <c:v>4.716507152723155</c:v>
                </c:pt>
                <c:pt idx="216">
                  <c:v>4.727229722907162</c:v>
                </c:pt>
                <c:pt idx="217">
                  <c:v>4.7379522930911708</c:v>
                </c:pt>
                <c:pt idx="218">
                  <c:v>4.7486748632751778</c:v>
                </c:pt>
                <c:pt idx="219">
                  <c:v>4.7593974334591858</c:v>
                </c:pt>
                <c:pt idx="220">
                  <c:v>4.7701200036431937</c:v>
                </c:pt>
                <c:pt idx="221">
                  <c:v>4.7808425738272016</c:v>
                </c:pt>
                <c:pt idx="222">
                  <c:v>4.7915651440112086</c:v>
                </c:pt>
                <c:pt idx="223">
                  <c:v>4.8022877141952165</c:v>
                </c:pt>
                <c:pt idx="224">
                  <c:v>4.8130102843792235</c:v>
                </c:pt>
                <c:pt idx="225">
                  <c:v>4.8237328545632323</c:v>
                </c:pt>
                <c:pt idx="226">
                  <c:v>4.8344554247472402</c:v>
                </c:pt>
                <c:pt idx="227">
                  <c:v>4.8451779949312472</c:v>
                </c:pt>
                <c:pt idx="228">
                  <c:v>4.8559005651152551</c:v>
                </c:pt>
                <c:pt idx="229">
                  <c:v>4.8666231352992622</c:v>
                </c:pt>
                <c:pt idx="230">
                  <c:v>4.8773457054832701</c:v>
                </c:pt>
                <c:pt idx="231">
                  <c:v>4.8880682756672789</c:v>
                </c:pt>
                <c:pt idx="232">
                  <c:v>4.8987908458512859</c:v>
                </c:pt>
                <c:pt idx="233">
                  <c:v>4.9095134160352938</c:v>
                </c:pt>
                <c:pt idx="234">
                  <c:v>4.9202359862193017</c:v>
                </c:pt>
                <c:pt idx="235">
                  <c:v>4.9309585564033087</c:v>
                </c:pt>
                <c:pt idx="236">
                  <c:v>4.9416811265873166</c:v>
                </c:pt>
                <c:pt idx="237">
                  <c:v>4.9524036967713245</c:v>
                </c:pt>
                <c:pt idx="238">
                  <c:v>4.9631262669553315</c:v>
                </c:pt>
                <c:pt idx="239">
                  <c:v>4.9738488371393395</c:v>
                </c:pt>
                <c:pt idx="240">
                  <c:v>4.9845714073233474</c:v>
                </c:pt>
                <c:pt idx="241">
                  <c:v>4.9952939775073553</c:v>
                </c:pt>
                <c:pt idx="242">
                  <c:v>5.0060165476913632</c:v>
                </c:pt>
                <c:pt idx="243">
                  <c:v>5.0167391178753702</c:v>
                </c:pt>
                <c:pt idx="244">
                  <c:v>5.0274616880593781</c:v>
                </c:pt>
                <c:pt idx="245">
                  <c:v>5.038184258243386</c:v>
                </c:pt>
                <c:pt idx="246">
                  <c:v>5.0489068284273939</c:v>
                </c:pt>
                <c:pt idx="247">
                  <c:v>5.0596293986114018</c:v>
                </c:pt>
                <c:pt idx="248">
                  <c:v>5.0703519687954088</c:v>
                </c:pt>
                <c:pt idx="249">
                  <c:v>5.0810745389794159</c:v>
                </c:pt>
                <c:pt idx="250">
                  <c:v>5.0917971091634247</c:v>
                </c:pt>
                <c:pt idx="251">
                  <c:v>5.1025196793474317</c:v>
                </c:pt>
                <c:pt idx="252">
                  <c:v>5.1132422495314396</c:v>
                </c:pt>
                <c:pt idx="253">
                  <c:v>5.1239648197154475</c:v>
                </c:pt>
                <c:pt idx="254">
                  <c:v>5.1346873898994554</c:v>
                </c:pt>
                <c:pt idx="255">
                  <c:v>5.1454099600834624</c:v>
                </c:pt>
                <c:pt idx="256">
                  <c:v>5.1561325302674712</c:v>
                </c:pt>
                <c:pt idx="257">
                  <c:v>5.1668551004514782</c:v>
                </c:pt>
                <c:pt idx="258">
                  <c:v>5.1775776706354861</c:v>
                </c:pt>
                <c:pt idx="259">
                  <c:v>5.1883002408194994</c:v>
                </c:pt>
                <c:pt idx="260">
                  <c:v>5.1990228110035019</c:v>
                </c:pt>
                <c:pt idx="261">
                  <c:v>5.209745381187509</c:v>
                </c:pt>
                <c:pt idx="262">
                  <c:v>5.2204679513715169</c:v>
                </c:pt>
                <c:pt idx="263">
                  <c:v>5.2311905215555292</c:v>
                </c:pt>
                <c:pt idx="264">
                  <c:v>5.2419130917395327</c:v>
                </c:pt>
                <c:pt idx="265">
                  <c:v>5.2526356619235397</c:v>
                </c:pt>
                <c:pt idx="266">
                  <c:v>5.2633582321075476</c:v>
                </c:pt>
                <c:pt idx="267">
                  <c:v>5.2740808022915608</c:v>
                </c:pt>
                <c:pt idx="268">
                  <c:v>5.2848033724755625</c:v>
                </c:pt>
                <c:pt idx="269">
                  <c:v>5.2955259426595704</c:v>
                </c:pt>
                <c:pt idx="270">
                  <c:v>5.3062485128435792</c:v>
                </c:pt>
                <c:pt idx="271">
                  <c:v>5.3169710830275916</c:v>
                </c:pt>
                <c:pt idx="272">
                  <c:v>5.3276936532115942</c:v>
                </c:pt>
                <c:pt idx="273">
                  <c:v>5.3384162233956012</c:v>
                </c:pt>
                <c:pt idx="274">
                  <c:v>5.3491387935796091</c:v>
                </c:pt>
                <c:pt idx="275">
                  <c:v>5.3598613637636223</c:v>
                </c:pt>
                <c:pt idx="276">
                  <c:v>5.3705839339476249</c:v>
                </c:pt>
                <c:pt idx="277">
                  <c:v>5.3813065041316319</c:v>
                </c:pt>
                <c:pt idx="278">
                  <c:v>5.3920290743156398</c:v>
                </c:pt>
                <c:pt idx="279">
                  <c:v>5.4027516444996531</c:v>
                </c:pt>
                <c:pt idx="280">
                  <c:v>5.4134742146836556</c:v>
                </c:pt>
                <c:pt idx="281">
                  <c:v>5.4241967848676635</c:v>
                </c:pt>
                <c:pt idx="282">
                  <c:v>5.4349193550516759</c:v>
                </c:pt>
                <c:pt idx="283">
                  <c:v>5.4456419252356838</c:v>
                </c:pt>
                <c:pt idx="284">
                  <c:v>5.4563644954196917</c:v>
                </c:pt>
                <c:pt idx="285">
                  <c:v>5.4670870656036943</c:v>
                </c:pt>
                <c:pt idx="286">
                  <c:v>5.4778096357877066</c:v>
                </c:pt>
                <c:pt idx="287">
                  <c:v>5.4885322059717145</c:v>
                </c:pt>
                <c:pt idx="288">
                  <c:v>5.4992547761557216</c:v>
                </c:pt>
                <c:pt idx="289">
                  <c:v>5.509977346339725</c:v>
                </c:pt>
                <c:pt idx="290">
                  <c:v>5.5206999165237374</c:v>
                </c:pt>
                <c:pt idx="291">
                  <c:v>5.5314224867077453</c:v>
                </c:pt>
                <c:pt idx="292">
                  <c:v>5.5421450568917532</c:v>
                </c:pt>
                <c:pt idx="293">
                  <c:v>5.5528676270757558</c:v>
                </c:pt>
                <c:pt idx="294">
                  <c:v>5.5635901972597681</c:v>
                </c:pt>
                <c:pt idx="295">
                  <c:v>5.5743127674437769</c:v>
                </c:pt>
                <c:pt idx="296">
                  <c:v>5.5850353376277839</c:v>
                </c:pt>
                <c:pt idx="297">
                  <c:v>5.5957579078117865</c:v>
                </c:pt>
                <c:pt idx="298">
                  <c:v>5.6064804779957989</c:v>
                </c:pt>
                <c:pt idx="299">
                  <c:v>5.6172030481798076</c:v>
                </c:pt>
                <c:pt idx="300">
                  <c:v>5.6279256183638147</c:v>
                </c:pt>
                <c:pt idx="301">
                  <c:v>5.6386481885478172</c:v>
                </c:pt>
                <c:pt idx="302">
                  <c:v>5.6493707587318296</c:v>
                </c:pt>
                <c:pt idx="303">
                  <c:v>5.6600933289158384</c:v>
                </c:pt>
                <c:pt idx="304">
                  <c:v>5.6708158990998454</c:v>
                </c:pt>
                <c:pt idx="305">
                  <c:v>5.681538469283848</c:v>
                </c:pt>
                <c:pt idx="306">
                  <c:v>5.6922610394678612</c:v>
                </c:pt>
                <c:pt idx="307">
                  <c:v>5.7029836096518682</c:v>
                </c:pt>
                <c:pt idx="308">
                  <c:v>5.7137061798358761</c:v>
                </c:pt>
                <c:pt idx="309">
                  <c:v>5.7244287500198849</c:v>
                </c:pt>
                <c:pt idx="310">
                  <c:v>5.735151320203892</c:v>
                </c:pt>
                <c:pt idx="311">
                  <c:v>5.745873890387899</c:v>
                </c:pt>
                <c:pt idx="312">
                  <c:v>5.7565964605719069</c:v>
                </c:pt>
                <c:pt idx="313">
                  <c:v>5.7673190307559139</c:v>
                </c:pt>
                <c:pt idx="314">
                  <c:v>5.7780416009399227</c:v>
                </c:pt>
                <c:pt idx="315">
                  <c:v>5.7887641711239306</c:v>
                </c:pt>
                <c:pt idx="316">
                  <c:v>5.7994867413079376</c:v>
                </c:pt>
                <c:pt idx="317">
                  <c:v>5.8102093114919455</c:v>
                </c:pt>
                <c:pt idx="318">
                  <c:v>5.8209318816759534</c:v>
                </c:pt>
                <c:pt idx="319">
                  <c:v>5.8316544518599605</c:v>
                </c:pt>
                <c:pt idx="320">
                  <c:v>5.8423770220439692</c:v>
                </c:pt>
                <c:pt idx="321">
                  <c:v>5.8530995922279763</c:v>
                </c:pt>
                <c:pt idx="322">
                  <c:v>5.8638221624119842</c:v>
                </c:pt>
                <c:pt idx="323">
                  <c:v>5.8745447325959912</c:v>
                </c:pt>
                <c:pt idx="324">
                  <c:v>5.88526730278</c:v>
                </c:pt>
                <c:pt idx="325">
                  <c:v>5.895989872964007</c:v>
                </c:pt>
                <c:pt idx="326">
                  <c:v>5.9067124431480149</c:v>
                </c:pt>
                <c:pt idx="327">
                  <c:v>5.9174350133320219</c:v>
                </c:pt>
                <c:pt idx="328">
                  <c:v>5.9281575835160298</c:v>
                </c:pt>
                <c:pt idx="329">
                  <c:v>5.9388801537000386</c:v>
                </c:pt>
                <c:pt idx="330">
                  <c:v>5.9496027238840457</c:v>
                </c:pt>
                <c:pt idx="331">
                  <c:v>5.9603252940680536</c:v>
                </c:pt>
                <c:pt idx="332">
                  <c:v>5.9710478642520624</c:v>
                </c:pt>
                <c:pt idx="333">
                  <c:v>5.9817704344360685</c:v>
                </c:pt>
                <c:pt idx="334">
                  <c:v>5.9924930046200773</c:v>
                </c:pt>
                <c:pt idx="335">
                  <c:v>6.0032155748040843</c:v>
                </c:pt>
                <c:pt idx="336">
                  <c:v>6.0139381449880922</c:v>
                </c:pt>
                <c:pt idx="337">
                  <c:v>6.0246607151721001</c:v>
                </c:pt>
                <c:pt idx="338">
                  <c:v>6.0353832853561062</c:v>
                </c:pt>
                <c:pt idx="339">
                  <c:v>6.046105855540115</c:v>
                </c:pt>
                <c:pt idx="340">
                  <c:v>6.0568284257241212</c:v>
                </c:pt>
                <c:pt idx="341">
                  <c:v>6.06755099590813</c:v>
                </c:pt>
                <c:pt idx="342">
                  <c:v>6.0782735660921379</c:v>
                </c:pt>
                <c:pt idx="343">
                  <c:v>6.0889961362761449</c:v>
                </c:pt>
                <c:pt idx="344">
                  <c:v>6.0997187064601537</c:v>
                </c:pt>
                <c:pt idx="345">
                  <c:v>6.1104412766441616</c:v>
                </c:pt>
                <c:pt idx="346">
                  <c:v>6.1211638468281686</c:v>
                </c:pt>
                <c:pt idx="347">
                  <c:v>6.1318864170121774</c:v>
                </c:pt>
                <c:pt idx="348">
                  <c:v>6.1426089871961835</c:v>
                </c:pt>
                <c:pt idx="349">
                  <c:v>6.1533315573801923</c:v>
                </c:pt>
                <c:pt idx="350">
                  <c:v>6.1640541275641993</c:v>
                </c:pt>
                <c:pt idx="351">
                  <c:v>6.1747766977482073</c:v>
                </c:pt>
                <c:pt idx="352">
                  <c:v>6.185499267932216</c:v>
                </c:pt>
                <c:pt idx="353">
                  <c:v>6.1962218381162222</c:v>
                </c:pt>
                <c:pt idx="354">
                  <c:v>6.206944408300231</c:v>
                </c:pt>
                <c:pt idx="355">
                  <c:v>6.217666978484238</c:v>
                </c:pt>
                <c:pt idx="356">
                  <c:v>6.2283895486682459</c:v>
                </c:pt>
                <c:pt idx="357">
                  <c:v>6.2391121188522547</c:v>
                </c:pt>
                <c:pt idx="358">
                  <c:v>6.2498346890362608</c:v>
                </c:pt>
                <c:pt idx="359">
                  <c:v>6.2605572592202696</c:v>
                </c:pt>
                <c:pt idx="360">
                  <c:v>6.2712798294042766</c:v>
                </c:pt>
                <c:pt idx="361">
                  <c:v>6.2820023995882845</c:v>
                </c:pt>
                <c:pt idx="362">
                  <c:v>6.2927249697722933</c:v>
                </c:pt>
                <c:pt idx="363">
                  <c:v>6.3034475399562995</c:v>
                </c:pt>
                <c:pt idx="364">
                  <c:v>6.3141701101403074</c:v>
                </c:pt>
                <c:pt idx="365">
                  <c:v>6.3248926803243153</c:v>
                </c:pt>
                <c:pt idx="366">
                  <c:v>6.3356152505083223</c:v>
                </c:pt>
                <c:pt idx="367">
                  <c:v>6.3463378206923302</c:v>
                </c:pt>
                <c:pt idx="368">
                  <c:v>6.3570603908763372</c:v>
                </c:pt>
                <c:pt idx="369">
                  <c:v>6.367782961060346</c:v>
                </c:pt>
                <c:pt idx="370">
                  <c:v>6.3785055312443539</c:v>
                </c:pt>
                <c:pt idx="371">
                  <c:v>6.389228101428361</c:v>
                </c:pt>
                <c:pt idx="372">
                  <c:v>6.3999506716123697</c:v>
                </c:pt>
                <c:pt idx="373">
                  <c:v>6.4106732417963759</c:v>
                </c:pt>
                <c:pt idx="374">
                  <c:v>6.4213958119803847</c:v>
                </c:pt>
                <c:pt idx="375">
                  <c:v>6.4321183821643926</c:v>
                </c:pt>
                <c:pt idx="376">
                  <c:v>6.4428409523483996</c:v>
                </c:pt>
                <c:pt idx="377">
                  <c:v>6.4535635225324084</c:v>
                </c:pt>
                <c:pt idx="378">
                  <c:v>6.4642860927164145</c:v>
                </c:pt>
                <c:pt idx="379">
                  <c:v>6.4750086629004233</c:v>
                </c:pt>
                <c:pt idx="380">
                  <c:v>6.4857312330844303</c:v>
                </c:pt>
                <c:pt idx="381">
                  <c:v>6.4964538032684382</c:v>
                </c:pt>
                <c:pt idx="382">
                  <c:v>6.507176373452447</c:v>
                </c:pt>
                <c:pt idx="383">
                  <c:v>6.5178989436364532</c:v>
                </c:pt>
                <c:pt idx="384">
                  <c:v>6.528621513820462</c:v>
                </c:pt>
                <c:pt idx="385">
                  <c:v>6.539344084004469</c:v>
                </c:pt>
                <c:pt idx="386">
                  <c:v>6.5500666541884769</c:v>
                </c:pt>
                <c:pt idx="387">
                  <c:v>6.5607892243724857</c:v>
                </c:pt>
                <c:pt idx="388">
                  <c:v>6.5715117945564918</c:v>
                </c:pt>
                <c:pt idx="389">
                  <c:v>6.5822343647405006</c:v>
                </c:pt>
                <c:pt idx="390">
                  <c:v>6.5929569349245076</c:v>
                </c:pt>
                <c:pt idx="391">
                  <c:v>6.6036795051085146</c:v>
                </c:pt>
                <c:pt idx="392">
                  <c:v>6.6144020752925234</c:v>
                </c:pt>
                <c:pt idx="393">
                  <c:v>6.6251246454765296</c:v>
                </c:pt>
                <c:pt idx="394">
                  <c:v>6.6358472156605384</c:v>
                </c:pt>
                <c:pt idx="395">
                  <c:v>6.6465697858445463</c:v>
                </c:pt>
                <c:pt idx="396">
                  <c:v>6.6572923560285533</c:v>
                </c:pt>
                <c:pt idx="397">
                  <c:v>6.6680149262125621</c:v>
                </c:pt>
                <c:pt idx="398">
                  <c:v>6.6787374963965682</c:v>
                </c:pt>
                <c:pt idx="399">
                  <c:v>6.689460066580577</c:v>
                </c:pt>
                <c:pt idx="400">
                  <c:v>6.7001826367645849</c:v>
                </c:pt>
                <c:pt idx="401">
                  <c:v>6.7109052069485919</c:v>
                </c:pt>
                <c:pt idx="402">
                  <c:v>6.7216277771326007</c:v>
                </c:pt>
                <c:pt idx="403">
                  <c:v>6.7323503473166078</c:v>
                </c:pt>
                <c:pt idx="404">
                  <c:v>6.7430729175006157</c:v>
                </c:pt>
                <c:pt idx="405">
                  <c:v>6.7537954876846227</c:v>
                </c:pt>
                <c:pt idx="406">
                  <c:v>6.7645180578686306</c:v>
                </c:pt>
                <c:pt idx="407">
                  <c:v>6.7752406280526394</c:v>
                </c:pt>
                <c:pt idx="408">
                  <c:v>6.7859631982366455</c:v>
                </c:pt>
                <c:pt idx="409">
                  <c:v>6.7966857684206543</c:v>
                </c:pt>
                <c:pt idx="410">
                  <c:v>6.8074083386046613</c:v>
                </c:pt>
                <c:pt idx="411">
                  <c:v>6.8181309087886692</c:v>
                </c:pt>
                <c:pt idx="412">
                  <c:v>6.828853478972678</c:v>
                </c:pt>
                <c:pt idx="413">
                  <c:v>6.8395760491566842</c:v>
                </c:pt>
                <c:pt idx="414">
                  <c:v>6.850298619340693</c:v>
                </c:pt>
                <c:pt idx="415">
                  <c:v>6.8610211895247</c:v>
                </c:pt>
                <c:pt idx="416">
                  <c:v>6.871743759708707</c:v>
                </c:pt>
                <c:pt idx="417">
                  <c:v>6.8824663298927158</c:v>
                </c:pt>
                <c:pt idx="418">
                  <c:v>6.8931889000767237</c:v>
                </c:pt>
                <c:pt idx="419">
                  <c:v>6.9039114702607307</c:v>
                </c:pt>
                <c:pt idx="420">
                  <c:v>6.9146340404447386</c:v>
                </c:pt>
                <c:pt idx="421">
                  <c:v>6.9253566106287456</c:v>
                </c:pt>
                <c:pt idx="422">
                  <c:v>6.9360791808127544</c:v>
                </c:pt>
                <c:pt idx="423">
                  <c:v>6.9468017509967606</c:v>
                </c:pt>
                <c:pt idx="424">
                  <c:v>6.9575243211807694</c:v>
                </c:pt>
                <c:pt idx="425">
                  <c:v>6.9682468913647773</c:v>
                </c:pt>
                <c:pt idx="426">
                  <c:v>6.9789694615487843</c:v>
                </c:pt>
                <c:pt idx="427">
                  <c:v>6.9896920317327931</c:v>
                </c:pt>
                <c:pt idx="428">
                  <c:v>7.000414601916801</c:v>
                </c:pt>
                <c:pt idx="429">
                  <c:v>7.011137172100808</c:v>
                </c:pt>
                <c:pt idx="430">
                  <c:v>7.0218597422848168</c:v>
                </c:pt>
                <c:pt idx="431">
                  <c:v>7.0325823124688229</c:v>
                </c:pt>
                <c:pt idx="432">
                  <c:v>7.0433048826528317</c:v>
                </c:pt>
                <c:pt idx="433">
                  <c:v>7.0540274528368379</c:v>
                </c:pt>
                <c:pt idx="434">
                  <c:v>7.0647500230208466</c:v>
                </c:pt>
                <c:pt idx="435">
                  <c:v>7.0754725932048537</c:v>
                </c:pt>
                <c:pt idx="436">
                  <c:v>7.0861951633888616</c:v>
                </c:pt>
                <c:pt idx="437">
                  <c:v>7.0969177335728704</c:v>
                </c:pt>
                <c:pt idx="438">
                  <c:v>7.1076403037568765</c:v>
                </c:pt>
                <c:pt idx="439">
                  <c:v>7.1183628739408853</c:v>
                </c:pt>
                <c:pt idx="440">
                  <c:v>7.1290854441248923</c:v>
                </c:pt>
                <c:pt idx="441">
                  <c:v>7.1398080143089002</c:v>
                </c:pt>
                <c:pt idx="442">
                  <c:v>7.1505305844929081</c:v>
                </c:pt>
                <c:pt idx="443">
                  <c:v>7.161253154676916</c:v>
                </c:pt>
                <c:pt idx="444">
                  <c:v>7.1719757248609231</c:v>
                </c:pt>
                <c:pt idx="445">
                  <c:v>7.1826982950449318</c:v>
                </c:pt>
                <c:pt idx="446">
                  <c:v>7.193420865228938</c:v>
                </c:pt>
                <c:pt idx="447">
                  <c:v>7.2041434354129468</c:v>
                </c:pt>
                <c:pt idx="448">
                  <c:v>7.2148660055969529</c:v>
                </c:pt>
                <c:pt idx="449">
                  <c:v>7.2255885757809617</c:v>
                </c:pt>
                <c:pt idx="450">
                  <c:v>7.2363111459649705</c:v>
                </c:pt>
              </c:numCache>
            </c:numRef>
          </c:xVal>
          <c:yVal>
            <c:numRef>
              <c:f>fit!$H$19:$H$469</c:f>
              <c:numCache>
                <c:formatCode>0.0000</c:formatCode>
                <c:ptCount val="451"/>
                <c:pt idx="0">
                  <c:v>0.38395730826984015</c:v>
                </c:pt>
                <c:pt idx="1">
                  <c:v>0.2036800143506198</c:v>
                </c:pt>
                <c:pt idx="2">
                  <c:v>3.1259290622542096E-2</c:v>
                </c:pt>
                <c:pt idx="3">
                  <c:v>-0.13357985600823599</c:v>
                </c:pt>
                <c:pt idx="4">
                  <c:v>-0.29110358110943441</c:v>
                </c:pt>
                <c:pt idx="5">
                  <c:v>-0.44156947204211811</c:v>
                </c:pt>
                <c:pt idx="6">
                  <c:v>-0.58522680940710281</c:v>
                </c:pt>
                <c:pt idx="7">
                  <c:v>-0.72231682084049476</c:v>
                </c:pt>
                <c:pt idx="8">
                  <c:v>-0.85307292737444762</c:v>
                </c:pt>
                <c:pt idx="9">
                  <c:v>-0.97772098257332352</c:v>
                </c:pt>
                <c:pt idx="10">
                  <c:v>-1.0964795046496689</c:v>
                </c:pt>
                <c:pt idx="11">
                  <c:v>-1.2095599017588226</c:v>
                </c:pt>
                <c:pt idx="12">
                  <c:v>-1.3171666906654984</c:v>
                </c:pt>
                <c:pt idx="13">
                  <c:v>-1.4194977089703888</c:v>
                </c:pt>
                <c:pt idx="14">
                  <c:v>-1.5167443210796598</c:v>
                </c:pt>
                <c:pt idx="15">
                  <c:v>-1.6090916180951691</c:v>
                </c:pt>
                <c:pt idx="16">
                  <c:v>-1.696718611798353</c:v>
                </c:pt>
                <c:pt idx="17">
                  <c:v>-1.7797984228959627</c:v>
                </c:pt>
                <c:pt idx="18">
                  <c:v>-1.8584984636911728</c:v>
                </c:pt>
                <c:pt idx="19">
                  <c:v>-1.9329806153391003</c:v>
                </c:pt>
                <c:pt idx="20">
                  <c:v>-2.0034013998413611</c:v>
                </c:pt>
                <c:pt idx="21">
                  <c:v>-2.0699121469300161</c:v>
                </c:pt>
                <c:pt idx="22">
                  <c:v>-2.1326591559871089</c:v>
                </c:pt>
                <c:pt idx="23">
                  <c:v>-2.1917838531419487</c:v>
                </c:pt>
                <c:pt idx="24">
                  <c:v>-2.2474229436843385</c:v>
                </c:pt>
                <c:pt idx="25">
                  <c:v>-2.2997085599281322</c:v>
                </c:pt>
                <c:pt idx="26">
                  <c:v>-2.3487684046557771</c:v>
                </c:pt>
                <c:pt idx="27">
                  <c:v>-2.3947258902708488</c:v>
                </c:pt>
                <c:pt idx="28">
                  <c:v>-2.437700273782073</c:v>
                </c:pt>
                <c:pt idx="29">
                  <c:v>-2.4778067877388934</c:v>
                </c:pt>
                <c:pt idx="30">
                  <c:v>-2.5151567672352781</c:v>
                </c:pt>
                <c:pt idx="31">
                  <c:v>-2.5498577730952561</c:v>
                </c:pt>
                <c:pt idx="32">
                  <c:v>-2.582013711350438</c:v>
                </c:pt>
                <c:pt idx="33">
                  <c:v>-2.6117249491167662</c:v>
                </c:pt>
                <c:pt idx="34">
                  <c:v>-2.639088426974701</c:v>
                </c:pt>
                <c:pt idx="35">
                  <c:v>-2.6641977679541551</c:v>
                </c:pt>
                <c:pt idx="36">
                  <c:v>-2.687143383222637</c:v>
                </c:pt>
                <c:pt idx="37">
                  <c:v>-2.70801257457234</c:v>
                </c:pt>
                <c:pt idx="38">
                  <c:v>-2.7268896337991735</c:v>
                </c:pt>
                <c:pt idx="39">
                  <c:v>-2.7438559390641895</c:v>
                </c:pt>
                <c:pt idx="40">
                  <c:v>-2.7589900483252636</c:v>
                </c:pt>
                <c:pt idx="41">
                  <c:v>-2.7723677899244552</c:v>
                </c:pt>
                <c:pt idx="42">
                  <c:v>-2.7840623504140454</c:v>
                </c:pt>
                <c:pt idx="43">
                  <c:v>-2.7941443597019351</c:v>
                </c:pt>
                <c:pt idx="44">
                  <c:v>-2.8026819735947952</c:v>
                </c:pt>
                <c:pt idx="45">
                  <c:v>-2.8097409538151568</c:v>
                </c:pt>
                <c:pt idx="46">
                  <c:v>-2.815384745566484</c:v>
                </c:pt>
                <c:pt idx="47">
                  <c:v>-2.8196745527181681</c:v>
                </c:pt>
                <c:pt idx="48">
                  <c:v>-2.822669410680358</c:v>
                </c:pt>
                <c:pt idx="49">
                  <c:v>-2.8244262570365595</c:v>
                </c:pt>
                <c:pt idx="50">
                  <c:v>-2.8250000000000002</c:v>
                </c:pt>
                <c:pt idx="51">
                  <c:v>-2.8244435847579163</c:v>
                </c:pt>
                <c:pt idx="52">
                  <c:v>-2.8228080577660561</c:v>
                </c:pt>
                <c:pt idx="53">
                  <c:v>-2.8201426290539526</c:v>
                </c:pt>
                <c:pt idx="54">
                  <c:v>-2.8164947325997969</c:v>
                </c:pt>
                <c:pt idx="55">
                  <c:v>-2.8119100848320424</c:v>
                </c:pt>
                <c:pt idx="56">
                  <c:v>-2.8064327413132806</c:v>
                </c:pt>
                <c:pt idx="57">
                  <c:v>-2.8001051516603126</c:v>
                </c:pt>
                <c:pt idx="58">
                  <c:v>-2.7929682127528186</c:v>
                </c:pt>
                <c:pt idx="59">
                  <c:v>-2.7850613202815291</c:v>
                </c:pt>
                <c:pt idx="60">
                  <c:v>-2.7764224186853363</c:v>
                </c:pt>
                <c:pt idx="61">
                  <c:v>-2.7670880495253818</c:v>
                </c:pt>
                <c:pt idx="62">
                  <c:v>-2.7570933983427697</c:v>
                </c:pt>
                <c:pt idx="63">
                  <c:v>-2.746472340045226</c:v>
                </c:pt>
                <c:pt idx="64">
                  <c:v>-2.7352574828667104</c:v>
                </c:pt>
                <c:pt idx="65">
                  <c:v>-2.7234802109427338</c:v>
                </c:pt>
                <c:pt idx="66">
                  <c:v>-2.7111707255429089</c:v>
                </c:pt>
                <c:pt idx="67">
                  <c:v>-2.6983580850010371</c:v>
                </c:pt>
                <c:pt idx="68">
                  <c:v>-2.6850702433819214</c:v>
                </c:pt>
                <c:pt idx="69">
                  <c:v>-2.6713340879229093</c:v>
                </c:pt>
                <c:pt idx="70">
                  <c:v>-2.657175475287116</c:v>
                </c:pt>
                <c:pt idx="71">
                  <c:v>-2.6426192666641874</c:v>
                </c:pt>
                <c:pt idx="72">
                  <c:v>-2.6276893617534323</c:v>
                </c:pt>
                <c:pt idx="73">
                  <c:v>-2.6124087316631335</c:v>
                </c:pt>
                <c:pt idx="74">
                  <c:v>-2.5967994507588861</c:v>
                </c:pt>
                <c:pt idx="75">
                  <c:v>-2.5808827274928356</c:v>
                </c:pt>
                <c:pt idx="76">
                  <c:v>-2.5646789342447853</c:v>
                </c:pt>
                <c:pt idx="77">
                  <c:v>-2.5482076362052113</c:v>
                </c:pt>
                <c:pt idx="78">
                  <c:v>-2.5314876193293858</c:v>
                </c:pt>
                <c:pt idx="79">
                  <c:v>-2.5145369173909176</c:v>
                </c:pt>
                <c:pt idx="80">
                  <c:v>-2.497372838162228</c:v>
                </c:pt>
                <c:pt idx="81">
                  <c:v>-2.4800119887486605</c:v>
                </c:pt>
                <c:pt idx="82">
                  <c:v>-2.4624703001021229</c:v>
                </c:pt>
                <c:pt idx="83">
                  <c:v>-2.4447630507394438</c:v>
                </c:pt>
                <c:pt idx="84">
                  <c:v>-2.4269048896898573</c:v>
                </c:pt>
                <c:pt idx="85">
                  <c:v>-2.4089098586953086</c:v>
                </c:pt>
                <c:pt idx="86">
                  <c:v>-2.3907914136865998</c:v>
                </c:pt>
                <c:pt idx="87">
                  <c:v>-2.372562445557707</c:v>
                </c:pt>
                <c:pt idx="88">
                  <c:v>-2.3542353002599321</c:v>
                </c:pt>
                <c:pt idx="89">
                  <c:v>-2.3358217982369309</c:v>
                </c:pt>
                <c:pt idx="90">
                  <c:v>-2.3173332532210291</c:v>
                </c:pt>
                <c:pt idx="91">
                  <c:v>-2.2987804904106306</c:v>
                </c:pt>
                <c:pt idx="92">
                  <c:v>-2.2801738640479456</c:v>
                </c:pt>
                <c:pt idx="93">
                  <c:v>-2.2615232744156972</c:v>
                </c:pt>
                <c:pt idx="94">
                  <c:v>-2.2428381842708913</c:v>
                </c:pt>
                <c:pt idx="95">
                  <c:v>-2.2241276347332297</c:v>
                </c:pt>
                <c:pt idx="96">
                  <c:v>-2.2054002606451975</c:v>
                </c:pt>
                <c:pt idx="97">
                  <c:v>-2.1866643054203587</c:v>
                </c:pt>
                <c:pt idx="98">
                  <c:v>-2.1679276353959045</c:v>
                </c:pt>
                <c:pt idx="99">
                  <c:v>-2.1491977537050118</c:v>
                </c:pt>
                <c:pt idx="100">
                  <c:v>-2.1304818136841153</c:v>
                </c:pt>
                <c:pt idx="101">
                  <c:v>-2.1117866318297276</c:v>
                </c:pt>
                <c:pt idx="102">
                  <c:v>-2.0931187003190224</c:v>
                </c:pt>
                <c:pt idx="103">
                  <c:v>-2.074484199107963</c:v>
                </c:pt>
                <c:pt idx="104">
                  <c:v>-2.0558890076203373</c:v>
                </c:pt>
                <c:pt idx="105">
                  <c:v>-2.0373387160406597</c:v>
                </c:pt>
                <c:pt idx="106">
                  <c:v>-2.0188386362235304</c:v>
                </c:pt>
                <c:pt idx="107">
                  <c:v>-2.0003938122316316</c:v>
                </c:pt>
                <c:pt idx="108">
                  <c:v>-1.9820090305141924</c:v>
                </c:pt>
                <c:pt idx="109">
                  <c:v>-1.9636888297373996</c:v>
                </c:pt>
                <c:pt idx="110">
                  <c:v>-1.9454375102778667</c:v>
                </c:pt>
                <c:pt idx="111">
                  <c:v>-1.92725914338995</c:v>
                </c:pt>
                <c:pt idx="112">
                  <c:v>-1.9091575800573777</c:v>
                </c:pt>
                <c:pt idx="113">
                  <c:v>-1.8911364595393165</c:v>
                </c:pt>
                <c:pt idx="114">
                  <c:v>-1.8731992176207262</c:v>
                </c:pt>
                <c:pt idx="115">
                  <c:v>-1.8553490945765183</c:v>
                </c:pt>
                <c:pt idx="116">
                  <c:v>-1.8375891428587743</c:v>
                </c:pt>
                <c:pt idx="117">
                  <c:v>-1.8199222345159689</c:v>
                </c:pt>
                <c:pt idx="118">
                  <c:v>-1.8023510683528958</c:v>
                </c:pt>
                <c:pt idx="119">
                  <c:v>-1.7848781768397046</c:v>
                </c:pt>
                <c:pt idx="120">
                  <c:v>-1.7675059327782194</c:v>
                </c:pt>
                <c:pt idx="121">
                  <c:v>-1.7502365557334374</c:v>
                </c:pt>
                <c:pt idx="122">
                  <c:v>-1.7330721182378861</c:v>
                </c:pt>
                <c:pt idx="123">
                  <c:v>-1.7160145517762568</c:v>
                </c:pt>
                <c:pt idx="124">
                  <c:v>-1.6990656525575276</c:v>
                </c:pt>
                <c:pt idx="125">
                  <c:v>-1.682227087081545</c:v>
                </c:pt>
                <c:pt idx="126">
                  <c:v>-1.6655003975068279</c:v>
                </c:pt>
                <c:pt idx="127">
                  <c:v>-1.6488870068261521</c:v>
                </c:pt>
                <c:pt idx="128">
                  <c:v>-1.6323882238562564</c:v>
                </c:pt>
                <c:pt idx="129">
                  <c:v>-1.6160052480478293</c:v>
                </c:pt>
                <c:pt idx="130">
                  <c:v>-1.5997391741217317</c:v>
                </c:pt>
                <c:pt idx="131">
                  <c:v>-1.5835909965372299</c:v>
                </c:pt>
                <c:pt idx="132">
                  <c:v>-1.5675616137978361</c:v>
                </c:pt>
                <c:pt idx="133">
                  <c:v>-1.5516518326001747</c:v>
                </c:pt>
                <c:pt idx="134">
                  <c:v>-1.5358623718311153</c:v>
                </c:pt>
                <c:pt idx="135">
                  <c:v>-1.5201938664182746</c:v>
                </c:pt>
                <c:pt idx="136">
                  <c:v>-1.5046468710387859</c:v>
                </c:pt>
                <c:pt idx="137">
                  <c:v>-1.4892218636911332</c:v>
                </c:pt>
                <c:pt idx="138">
                  <c:v>-1.4739192491346456</c:v>
                </c:pt>
                <c:pt idx="139">
                  <c:v>-1.4587393622011426</c:v>
                </c:pt>
                <c:pt idx="140">
                  <c:v>-1.4436824709830458</c:v>
                </c:pt>
                <c:pt idx="141">
                  <c:v>-1.4287487799021661</c:v>
                </c:pt>
                <c:pt idx="142">
                  <c:v>-1.4139384326632156</c:v>
                </c:pt>
                <c:pt idx="143">
                  <c:v>-1.3992515150959841</c:v>
                </c:pt>
                <c:pt idx="144">
                  <c:v>-1.3846880578899798</c:v>
                </c:pt>
                <c:pt idx="145">
                  <c:v>-1.3702480392252254</c:v>
                </c:pt>
                <c:pt idx="146">
                  <c:v>-1.3559313873027725</c:v>
                </c:pt>
                <c:pt idx="147">
                  <c:v>-1.3417379827783877</c:v>
                </c:pt>
                <c:pt idx="148">
                  <c:v>-1.3276676611027562</c:v>
                </c:pt>
                <c:pt idx="149">
                  <c:v>-1.3137202147714311</c:v>
                </c:pt>
                <c:pt idx="150">
                  <c:v>-1.2998953954876651</c:v>
                </c:pt>
                <c:pt idx="151">
                  <c:v>-1.2861929162411498</c:v>
                </c:pt>
                <c:pt idx="152">
                  <c:v>-1.272612453305598</c:v>
                </c:pt>
                <c:pt idx="153">
                  <c:v>-1.2591536481579992</c:v>
                </c:pt>
                <c:pt idx="154">
                  <c:v>-1.2458161093223028</c:v>
                </c:pt>
                <c:pt idx="155">
                  <c:v>-1.2325994141401739</c:v>
                </c:pt>
                <c:pt idx="156">
                  <c:v>-1.2195031104713971</c:v>
                </c:pt>
                <c:pt idx="157">
                  <c:v>-1.2065267183264128</c:v>
                </c:pt>
                <c:pt idx="158">
                  <c:v>-1.1936697314333871</c:v>
                </c:pt>
                <c:pt idx="159">
                  <c:v>-1.1809316187421426</c:v>
                </c:pt>
                <c:pt idx="160">
                  <c:v>-1.1683118258671994</c:v>
                </c:pt>
                <c:pt idx="161">
                  <c:v>-1.1558097764720965</c:v>
                </c:pt>
                <c:pt idx="162">
                  <c:v>-1.1434248735971058</c:v>
                </c:pt>
                <c:pt idx="163">
                  <c:v>-1.1311565009323603</c:v>
                </c:pt>
                <c:pt idx="164">
                  <c:v>-1.1190040240383761</c:v>
                </c:pt>
                <c:pt idx="165">
                  <c:v>-1.1069667915158565</c:v>
                </c:pt>
                <c:pt idx="166">
                  <c:v>-1.0950441361266281</c:v>
                </c:pt>
                <c:pt idx="167">
                  <c:v>-1.0832353758674749</c:v>
                </c:pt>
                <c:pt idx="168">
                  <c:v>-1.0715398149985955</c:v>
                </c:pt>
                <c:pt idx="169">
                  <c:v>-1.0599567450283436</c:v>
                </c:pt>
                <c:pt idx="170">
                  <c:v>-1.0484854456558454</c:v>
                </c:pt>
                <c:pt idx="171">
                  <c:v>-1.0371251856730648</c:v>
                </c:pt>
                <c:pt idx="172">
                  <c:v>-1.0258752238277897</c:v>
                </c:pt>
                <c:pt idx="173">
                  <c:v>-1.0147348096490094</c:v>
                </c:pt>
                <c:pt idx="174">
                  <c:v>-1.003703184236068</c:v>
                </c:pt>
                <c:pt idx="175">
                  <c:v>-0.99277958101295116</c:v>
                </c:pt>
                <c:pt idx="176">
                  <c:v>-0.98196322644900969</c:v>
                </c:pt>
                <c:pt idx="177">
                  <c:v>-0.9712533407473819</c:v>
                </c:pt>
                <c:pt idx="178">
                  <c:v>-0.96064913850233169</c:v>
                </c:pt>
                <c:pt idx="179">
                  <c:v>-0.95014982932667968</c:v>
                </c:pt>
                <c:pt idx="180">
                  <c:v>-0.93975461845046315</c:v>
                </c:pt>
                <c:pt idx="181">
                  <c:v>-0.92946270729191971</c:v>
                </c:pt>
                <c:pt idx="182">
                  <c:v>-0.91927329400185809</c:v>
                </c:pt>
                <c:pt idx="183">
                  <c:v>-0.90918557398243327</c:v>
                </c:pt>
                <c:pt idx="184">
                  <c:v>-0.89919874038131731</c:v>
                </c:pt>
                <c:pt idx="185">
                  <c:v>-0.88931198456221439</c:v>
                </c:pt>
                <c:pt idx="186">
                  <c:v>-0.87952449655264542</c:v>
                </c:pt>
                <c:pt idx="187">
                  <c:v>-0.86983546546988366</c:v>
                </c:pt>
                <c:pt idx="188">
                  <c:v>-0.86024407992590102</c:v>
                </c:pt>
                <c:pt idx="189">
                  <c:v>-0.85074952841215012</c:v>
                </c:pt>
                <c:pt idx="190">
                  <c:v>-0.84135099966498084</c:v>
                </c:pt>
                <c:pt idx="191">
                  <c:v>-0.83204768301245924</c:v>
                </c:pt>
                <c:pt idx="192">
                  <c:v>-0.82283876870332984</c:v>
                </c:pt>
                <c:pt idx="193">
                  <c:v>-0.81372344821883857</c:v>
                </c:pt>
                <c:pt idx="194">
                  <c:v>-0.804700914568105</c:v>
                </c:pt>
                <c:pt idx="195">
                  <c:v>-0.79577036256771172</c:v>
                </c:pt>
                <c:pt idx="196">
                  <c:v>-0.78693098910614678</c:v>
                </c:pt>
                <c:pt idx="197">
                  <c:v>-0.77818199339372685</c:v>
                </c:pt>
                <c:pt idx="198">
                  <c:v>-0.76952257719858586</c:v>
                </c:pt>
                <c:pt idx="199">
                  <c:v>-0.76095194506931585</c:v>
                </c:pt>
                <c:pt idx="200">
                  <c:v>-0.75246930454480365</c:v>
                </c:pt>
                <c:pt idx="201">
                  <c:v>-0.7440738663518035</c:v>
                </c:pt>
                <c:pt idx="202">
                  <c:v>-0.73576484459075731</c:v>
                </c:pt>
                <c:pt idx="203">
                  <c:v>-0.72754145691035843</c:v>
                </c:pt>
                <c:pt idx="204">
                  <c:v>-0.71940292467133671</c:v>
                </c:pt>
                <c:pt idx="205">
                  <c:v>-0.71134847309992366</c:v>
                </c:pt>
                <c:pt idx="206">
                  <c:v>-0.7033773314314401</c:v>
                </c:pt>
                <c:pt idx="207">
                  <c:v>-0.69548873304443504</c:v>
                </c:pt>
                <c:pt idx="208">
                  <c:v>-0.68768191558578196</c:v>
                </c:pt>
                <c:pt idx="209">
                  <c:v>-0.67995612108713233</c:v>
                </c:pt>
                <c:pt idx="210">
                  <c:v>-0.67231059607310373</c:v>
                </c:pt>
                <c:pt idx="211">
                  <c:v>-0.66474459166156596</c:v>
                </c:pt>
                <c:pt idx="212">
                  <c:v>-0.65725736365638632</c:v>
                </c:pt>
                <c:pt idx="213">
                  <c:v>-0.64984817263296146</c:v>
                </c:pt>
                <c:pt idx="214">
                  <c:v>-0.64251628401687022</c:v>
                </c:pt>
                <c:pt idx="215">
                  <c:v>-0.63526096815595678</c:v>
                </c:pt>
                <c:pt idx="216">
                  <c:v>-0.62808150038614718</c:v>
                </c:pt>
                <c:pt idx="217">
                  <c:v>-0.62097716109128831</c:v>
                </c:pt>
                <c:pt idx="218">
                  <c:v>-0.61394723575728904</c:v>
                </c:pt>
                <c:pt idx="219">
                  <c:v>-0.60699101502082908</c:v>
                </c:pt>
                <c:pt idx="220">
                  <c:v>-0.60010779471289588</c:v>
                </c:pt>
                <c:pt idx="221">
                  <c:v>-0.59329687589739555</c:v>
                </c:pt>
                <c:pt idx="222">
                  <c:v>-0.58655756490507382</c:v>
                </c:pt>
                <c:pt idx="223">
                  <c:v>-0.57988917336298029</c:v>
                </c:pt>
                <c:pt idx="224">
                  <c:v>-0.57329101821968698</c:v>
                </c:pt>
                <c:pt idx="225">
                  <c:v>-0.56676242176648073</c:v>
                </c:pt>
                <c:pt idx="226">
                  <c:v>-0.56030271165472556</c:v>
                </c:pt>
                <c:pt idx="227">
                  <c:v>-0.55391122090959022</c:v>
                </c:pt>
                <c:pt idx="228">
                  <c:v>-0.54758728794032763</c:v>
                </c:pt>
                <c:pt idx="229">
                  <c:v>-0.54133025654728528</c:v>
                </c:pt>
                <c:pt idx="230">
                  <c:v>-0.53513947592581634</c:v>
                </c:pt>
                <c:pt idx="231">
                  <c:v>-0.52901430066725719</c:v>
                </c:pt>
                <c:pt idx="232">
                  <c:v>-0.52295409075712762</c:v>
                </c:pt>
                <c:pt idx="233">
                  <c:v>-0.5169582115707051</c:v>
                </c:pt>
                <c:pt idx="234">
                  <c:v>-0.51102603386611944</c:v>
                </c:pt>
                <c:pt idx="235">
                  <c:v>-0.50515693377510307</c:v>
                </c:pt>
                <c:pt idx="236">
                  <c:v>-0.4993502927915327</c:v>
                </c:pt>
                <c:pt idx="237">
                  <c:v>-0.49360549775788876</c:v>
                </c:pt>
                <c:pt idx="238">
                  <c:v>-0.48792194084975293</c:v>
                </c:pt>
                <c:pt idx="239">
                  <c:v>-0.48229901955846255</c:v>
                </c:pt>
                <c:pt idx="240">
                  <c:v>-0.47673613667203263</c:v>
                </c:pt>
                <c:pt idx="241">
                  <c:v>-0.47123270025444991</c:v>
                </c:pt>
                <c:pt idx="242">
                  <c:v>-0.46578812362344579</c:v>
                </c:pt>
                <c:pt idx="243">
                  <c:v>-0.46040182532684032</c:v>
                </c:pt>
                <c:pt idx="244">
                  <c:v>-0.45507322911755455</c:v>
                </c:pt>
                <c:pt idx="245">
                  <c:v>-0.44980176392737831</c:v>
                </c:pt>
                <c:pt idx="246">
                  <c:v>-0.44458686383957863</c:v>
                </c:pt>
                <c:pt idx="247">
                  <c:v>-0.4394279680604315</c:v>
                </c:pt>
                <c:pt idx="248">
                  <c:v>-0.4343245208897521</c:v>
                </c:pt>
                <c:pt idx="249">
                  <c:v>-0.4292759716904998</c:v>
                </c:pt>
                <c:pt idx="250">
                  <c:v>-0.42428177485752722</c:v>
                </c:pt>
                <c:pt idx="251">
                  <c:v>-0.4193413897855417</c:v>
                </c:pt>
                <c:pt idx="252">
                  <c:v>-0.41445428083634023</c:v>
                </c:pt>
                <c:pt idx="253">
                  <c:v>-0.40961991730538561</c:v>
                </c:pt>
                <c:pt idx="254">
                  <c:v>-0.4048377733877731</c:v>
                </c:pt>
                <c:pt idx="255">
                  <c:v>-0.40010732814365146</c:v>
                </c:pt>
                <c:pt idx="256">
                  <c:v>-0.39542806546314435</c:v>
                </c:pt>
                <c:pt idx="257">
                  <c:v>-0.39079947403082782</c:v>
                </c:pt>
                <c:pt idx="258">
                  <c:v>-0.386221047289806</c:v>
                </c:pt>
                <c:pt idx="259">
                  <c:v>-0.3816922834054336</c:v>
                </c:pt>
                <c:pt idx="260">
                  <c:v>-0.37721268522873924</c:v>
                </c:pt>
                <c:pt idx="261">
                  <c:v>-0.37278176025954568</c:v>
                </c:pt>
                <c:pt idx="262">
                  <c:v>-0.36839902060940355</c:v>
                </c:pt>
                <c:pt idx="263">
                  <c:v>-0.36406398296429643</c:v>
                </c:pt>
                <c:pt idx="264">
                  <c:v>-0.35977616854720856</c:v>
                </c:pt>
                <c:pt idx="265">
                  <c:v>-0.35553510308053565</c:v>
                </c:pt>
                <c:pt idx="266">
                  <c:v>-0.35134031674843857</c:v>
                </c:pt>
                <c:pt idx="267">
                  <c:v>-0.34719134415909952</c:v>
                </c:pt>
                <c:pt idx="268">
                  <c:v>-0.34308772430696205</c:v>
                </c:pt>
                <c:pt idx="269">
                  <c:v>-0.33902900053492802</c:v>
                </c:pt>
                <c:pt idx="270">
                  <c:v>-0.33501472049660524</c:v>
                </c:pt>
                <c:pt idx="271">
                  <c:v>-0.33104443611855972</c:v>
                </c:pt>
                <c:pt idx="272">
                  <c:v>-0.32711770356264747</c:v>
                </c:pt>
                <c:pt idx="273">
                  <c:v>-0.32323408318839497</c:v>
                </c:pt>
                <c:pt idx="274">
                  <c:v>-0.31939313951551324</c:v>
                </c:pt>
                <c:pt idx="275">
                  <c:v>-0.31559444118649843</c:v>
                </c:pt>
                <c:pt idx="276">
                  <c:v>-0.31183756092938542</c:v>
                </c:pt>
                <c:pt idx="277">
                  <c:v>-0.30812207552062132</c:v>
                </c:pt>
                <c:pt idx="278">
                  <c:v>-0.30444756574813886</c:v>
                </c:pt>
                <c:pt idx="279">
                  <c:v>-0.3008136163745751</c:v>
                </c:pt>
                <c:pt idx="280">
                  <c:v>-0.29721981610070458</c:v>
                </c:pt>
                <c:pt idx="281">
                  <c:v>-0.29366575752904267</c:v>
                </c:pt>
                <c:pt idx="282">
                  <c:v>-0.29015103712769774</c:v>
                </c:pt>
                <c:pt idx="283">
                  <c:v>-0.28667525519442705</c:v>
                </c:pt>
                <c:pt idx="284">
                  <c:v>-0.28323801582091801</c:v>
                </c:pt>
                <c:pt idx="285">
                  <c:v>-0.2798389268573297</c:v>
                </c:pt>
                <c:pt idx="286">
                  <c:v>-0.27647759987706255</c:v>
                </c:pt>
                <c:pt idx="287">
                  <c:v>-0.2731536501418137</c:v>
                </c:pt>
                <c:pt idx="288">
                  <c:v>-0.26986669656685991</c:v>
                </c:pt>
                <c:pt idx="289">
                  <c:v>-0.26661636168663777</c:v>
                </c:pt>
                <c:pt idx="290">
                  <c:v>-0.26340227162057944</c:v>
                </c:pt>
                <c:pt idx="291">
                  <c:v>-0.26022405603925158</c:v>
                </c:pt>
                <c:pt idx="292">
                  <c:v>-0.25708134813074923</c:v>
                </c:pt>
                <c:pt idx="293">
                  <c:v>-0.25397378456740033</c:v>
                </c:pt>
                <c:pt idx="294">
                  <c:v>-0.25090100547274546</c:v>
                </c:pt>
                <c:pt idx="295">
                  <c:v>-0.24786265438883379</c:v>
                </c:pt>
                <c:pt idx="296">
                  <c:v>-0.24485837824378803</c:v>
                </c:pt>
                <c:pt idx="297">
                  <c:v>-0.24188782731969019</c:v>
                </c:pt>
                <c:pt idx="298">
                  <c:v>-0.23895065522075259</c:v>
                </c:pt>
                <c:pt idx="299">
                  <c:v>-0.23604651884181196</c:v>
                </c:pt>
                <c:pt idx="300">
                  <c:v>-0.23317507833710005</c:v>
                </c:pt>
                <c:pt idx="301">
                  <c:v>-0.23033599708933938</c:v>
                </c:pt>
                <c:pt idx="302">
                  <c:v>-0.22752894167912699</c:v>
                </c:pt>
                <c:pt idx="303">
                  <c:v>-0.224753581854646</c:v>
                </c:pt>
                <c:pt idx="304">
                  <c:v>-0.22200959050165192</c:v>
                </c:pt>
                <c:pt idx="305">
                  <c:v>-0.21929664361378609</c:v>
                </c:pt>
                <c:pt idx="306">
                  <c:v>-0.21661442026317629</c:v>
                </c:pt>
                <c:pt idx="307">
                  <c:v>-0.21396260257136113</c:v>
                </c:pt>
                <c:pt idx="308">
                  <c:v>-0.21134087568048909</c:v>
                </c:pt>
                <c:pt idx="309">
                  <c:v>-0.20874892772483733</c:v>
                </c:pt>
                <c:pt idx="310">
                  <c:v>-0.20618644980262288</c:v>
                </c:pt>
                <c:pt idx="311">
                  <c:v>-0.20365313594811038</c:v>
                </c:pt>
                <c:pt idx="312">
                  <c:v>-0.20114868310401715</c:v>
                </c:pt>
                <c:pt idx="313">
                  <c:v>-0.19867279109421049</c:v>
                </c:pt>
                <c:pt idx="314">
                  <c:v>-0.19622516259669706</c:v>
                </c:pt>
                <c:pt idx="315">
                  <c:v>-0.19380550311690239</c:v>
                </c:pt>
                <c:pt idx="316">
                  <c:v>-0.19141352096123593</c:v>
                </c:pt>
                <c:pt idx="317">
                  <c:v>-0.1890489272109428</c:v>
                </c:pt>
                <c:pt idx="318">
                  <c:v>-0.18671143569623583</c:v>
                </c:pt>
                <c:pt idx="319">
                  <c:v>-0.18440076297070945</c:v>
                </c:pt>
                <c:pt idx="320">
                  <c:v>-0.18211662828602893</c:v>
                </c:pt>
                <c:pt idx="321">
                  <c:v>-0.17985875356689529</c:v>
                </c:pt>
                <c:pt idx="322">
                  <c:v>-0.17762686338628086</c:v>
                </c:pt>
                <c:pt idx="323">
                  <c:v>-0.17542068494093477</c:v>
                </c:pt>
                <c:pt idx="324">
                  <c:v>-0.17323994802715292</c:v>
                </c:pt>
                <c:pt idx="325">
                  <c:v>-0.17108438501681275</c:v>
                </c:pt>
                <c:pt idx="326">
                  <c:v>-0.16895373083366602</c:v>
                </c:pt>
                <c:pt idx="327">
                  <c:v>-0.16684772292989053</c:v>
                </c:pt>
                <c:pt idx="328">
                  <c:v>-0.16476610126289429</c:v>
                </c:pt>
                <c:pt idx="329">
                  <c:v>-0.16270860827237174</c:v>
                </c:pt>
                <c:pt idx="330">
                  <c:v>-0.16067498885760684</c:v>
                </c:pt>
                <c:pt idx="331">
                  <c:v>-0.15866499035502207</c:v>
                </c:pt>
                <c:pt idx="332">
                  <c:v>-0.15667836251596776</c:v>
                </c:pt>
                <c:pt idx="333">
                  <c:v>-0.15471485748475125</c:v>
                </c:pt>
                <c:pt idx="334">
                  <c:v>-0.15277422977690039</c:v>
                </c:pt>
                <c:pt idx="335">
                  <c:v>-0.15085623625766026</c:v>
                </c:pt>
                <c:pt idx="336">
                  <c:v>-0.14896063612071828</c:v>
                </c:pt>
                <c:pt idx="337">
                  <c:v>-0.14708719086715641</c:v>
                </c:pt>
                <c:pt idx="338">
                  <c:v>-0.14523566428462512</c:v>
                </c:pt>
                <c:pt idx="339">
                  <c:v>-0.14340582242673844</c:v>
                </c:pt>
                <c:pt idx="340">
                  <c:v>-0.14159743359268553</c:v>
                </c:pt>
                <c:pt idx="341">
                  <c:v>-0.13981026830705534</c:v>
                </c:pt>
                <c:pt idx="342">
                  <c:v>-0.1380440992998736</c:v>
                </c:pt>
                <c:pt idx="343">
                  <c:v>-0.13629870148684578</c:v>
                </c:pt>
                <c:pt idx="344">
                  <c:v>-0.13457385194980662</c:v>
                </c:pt>
                <c:pt idx="345">
                  <c:v>-0.13286932991736991</c:v>
                </c:pt>
                <c:pt idx="346">
                  <c:v>-0.13118491674577865</c:v>
                </c:pt>
                <c:pt idx="347">
                  <c:v>-0.12952039589994988</c:v>
                </c:pt>
                <c:pt idx="348">
                  <c:v>-0.12787555293471387</c:v>
                </c:pt>
                <c:pt idx="349">
                  <c:v>-0.12625017547624276</c:v>
                </c:pt>
                <c:pt idx="350">
                  <c:v>-0.12464405320366705</c:v>
                </c:pt>
                <c:pt idx="351">
                  <c:v>-0.1230569778308767</c:v>
                </c:pt>
                <c:pt idx="352">
                  <c:v>-0.12148874308850451</c:v>
                </c:pt>
                <c:pt idx="353">
                  <c:v>-0.11993914470608799</c:v>
                </c:pt>
                <c:pt idx="354">
                  <c:v>-0.11840798039440908</c:v>
                </c:pt>
                <c:pt idx="355">
                  <c:v>-0.11689504982800648</c:v>
                </c:pt>
                <c:pt idx="356">
                  <c:v>-0.11540015462786042</c:v>
                </c:pt>
                <c:pt idx="357">
                  <c:v>-0.11392309834424555</c:v>
                </c:pt>
                <c:pt idx="358">
                  <c:v>-0.11246368643975066</c:v>
                </c:pt>
                <c:pt idx="359">
                  <c:v>-0.11102172627246153</c:v>
                </c:pt>
                <c:pt idx="360">
                  <c:v>-0.10959702707930598</c:v>
                </c:pt>
                <c:pt idx="361">
                  <c:v>-0.10818939995955702</c:v>
                </c:pt>
                <c:pt idx="362">
                  <c:v>-0.10679865785849352</c:v>
                </c:pt>
                <c:pt idx="363">
                  <c:v>-0.10542461555121406</c:v>
                </c:pt>
                <c:pt idx="364">
                  <c:v>-0.10406708962660359</c:v>
                </c:pt>
                <c:pt idx="365">
                  <c:v>-0.10272589847144976</c:v>
                </c:pt>
                <c:pt idx="366">
                  <c:v>-0.10140086225470622</c:v>
                </c:pt>
                <c:pt idx="367">
                  <c:v>-0.10009180291190185</c:v>
                </c:pt>
                <c:pt idx="368">
                  <c:v>-9.8798544129692759E-2</c:v>
                </c:pt>
                <c:pt idx="369">
                  <c:v>-9.7520911330555918E-2</c:v>
                </c:pt>
                <c:pt idx="370">
                  <c:v>-9.6258731657621208E-2</c:v>
                </c:pt>
                <c:pt idx="371">
                  <c:v>-9.5011833959641356E-2</c:v>
                </c:pt>
                <c:pt idx="372">
                  <c:v>-9.378004877609597E-2</c:v>
                </c:pt>
                <c:pt idx="373">
                  <c:v>-9.2563208322429855E-2</c:v>
                </c:pt>
                <c:pt idx="374">
                  <c:v>-9.1361146475421331E-2</c:v>
                </c:pt>
                <c:pt idx="375">
                  <c:v>-9.0173698758681309E-2</c:v>
                </c:pt>
                <c:pt idx="376">
                  <c:v>-8.9000702328278503E-2</c:v>
                </c:pt>
                <c:pt idx="377">
                  <c:v>-8.784199595849182E-2</c:v>
                </c:pt>
                <c:pt idx="378">
                  <c:v>-8.6697420027685407E-2</c:v>
                </c:pt>
                <c:pt idx="379">
                  <c:v>-8.5566816504307378E-2</c:v>
                </c:pt>
                <c:pt idx="380">
                  <c:v>-8.4450028933007987E-2</c:v>
                </c:pt>
                <c:pt idx="381">
                  <c:v>-8.3346902420877542E-2</c:v>
                </c:pt>
                <c:pt idx="382">
                  <c:v>-8.2257283623801358E-2</c:v>
                </c:pt>
                <c:pt idx="383">
                  <c:v>-8.1181020732930723E-2</c:v>
                </c:pt>
                <c:pt idx="384">
                  <c:v>-8.0117963461267858E-2</c:v>
                </c:pt>
                <c:pt idx="385">
                  <c:v>-7.9067963030363897E-2</c:v>
                </c:pt>
                <c:pt idx="386">
                  <c:v>-7.803087215712802E-2</c:v>
                </c:pt>
                <c:pt idx="387">
                  <c:v>-7.7006545040746485E-2</c:v>
                </c:pt>
                <c:pt idx="388">
                  <c:v>-7.5994837349709798E-2</c:v>
                </c:pt>
                <c:pt idx="389">
                  <c:v>-7.4995606208947421E-2</c:v>
                </c:pt>
                <c:pt idx="390">
                  <c:v>-7.4008710187067894E-2</c:v>
                </c:pt>
                <c:pt idx="391">
                  <c:v>-7.30340092837031E-2</c:v>
                </c:pt>
                <c:pt idx="392">
                  <c:v>-7.2071364916956218E-2</c:v>
                </c:pt>
                <c:pt idx="393">
                  <c:v>-7.1120639910950745E-2</c:v>
                </c:pt>
                <c:pt idx="394">
                  <c:v>-7.0181698483480826E-2</c:v>
                </c:pt>
                <c:pt idx="395">
                  <c:v>-6.9254406233760391E-2</c:v>
                </c:pt>
                <c:pt idx="396">
                  <c:v>-6.8338630130271014E-2</c:v>
                </c:pt>
                <c:pt idx="397">
                  <c:v>-6.7434238498706153E-2</c:v>
                </c:pt>
                <c:pt idx="398">
                  <c:v>-6.6541101010012094E-2</c:v>
                </c:pt>
                <c:pt idx="399">
                  <c:v>-6.5659088668523172E-2</c:v>
                </c:pt>
                <c:pt idx="400">
                  <c:v>-6.4788073800191012E-2</c:v>
                </c:pt>
                <c:pt idx="401">
                  <c:v>-6.3927930040906217E-2</c:v>
                </c:pt>
                <c:pt idx="402">
                  <c:v>-6.3078532324912201E-2</c:v>
                </c:pt>
                <c:pt idx="403">
                  <c:v>-6.2239756873309127E-2</c:v>
                </c:pt>
                <c:pt idx="404">
                  <c:v>-6.1411481182648102E-2</c:v>
                </c:pt>
                <c:pt idx="405">
                  <c:v>-6.0593584013613651E-2</c:v>
                </c:pt>
                <c:pt idx="406">
                  <c:v>-5.9785945379794411E-2</c:v>
                </c:pt>
                <c:pt idx="407">
                  <c:v>-5.8988446536540395E-2</c:v>
                </c:pt>
                <c:pt idx="408">
                  <c:v>-5.8200969969906514E-2</c:v>
                </c:pt>
                <c:pt idx="409">
                  <c:v>-5.7423399385681036E-2</c:v>
                </c:pt>
                <c:pt idx="410">
                  <c:v>-5.6655619698498666E-2</c:v>
                </c:pt>
                <c:pt idx="411">
                  <c:v>-5.5897517021036541E-2</c:v>
                </c:pt>
                <c:pt idx="412">
                  <c:v>-5.514897865329358E-2</c:v>
                </c:pt>
                <c:pt idx="413">
                  <c:v>-5.4409893071951008E-2</c:v>
                </c:pt>
                <c:pt idx="414">
                  <c:v>-5.3680149919814395E-2</c:v>
                </c:pt>
                <c:pt idx="415">
                  <c:v>-5.2959639995336018E-2</c:v>
                </c:pt>
                <c:pt idx="416">
                  <c:v>-5.2248255242216449E-2</c:v>
                </c:pt>
                <c:pt idx="417">
                  <c:v>-5.1545888739085464E-2</c:v>
                </c:pt>
                <c:pt idx="418">
                  <c:v>-5.085243468926072E-2</c:v>
                </c:pt>
                <c:pt idx="419">
                  <c:v>-5.0167788410584203E-2</c:v>
                </c:pt>
                <c:pt idx="420">
                  <c:v>-4.9491846325335168E-2</c:v>
                </c:pt>
                <c:pt idx="421">
                  <c:v>-4.8824505950219546E-2</c:v>
                </c:pt>
                <c:pt idx="422">
                  <c:v>-4.8165665886434388E-2</c:v>
                </c:pt>
                <c:pt idx="423">
                  <c:v>-4.751522580980766E-2</c:v>
                </c:pt>
                <c:pt idx="424">
                  <c:v>-4.6873086461011758E-2</c:v>
                </c:pt>
                <c:pt idx="425">
                  <c:v>-4.6239149635851122E-2</c:v>
                </c:pt>
                <c:pt idx="426">
                  <c:v>-4.5613318175622405E-2</c:v>
                </c:pt>
                <c:pt idx="427">
                  <c:v>-4.4995495957547559E-2</c:v>
                </c:pt>
                <c:pt idx="428">
                  <c:v>-4.4385587885278306E-2</c:v>
                </c:pt>
                <c:pt idx="429">
                  <c:v>-4.3783499879472464E-2</c:v>
                </c:pt>
                <c:pt idx="430">
                  <c:v>-4.318913886844044E-2</c:v>
                </c:pt>
                <c:pt idx="431">
                  <c:v>-4.2602412778862633E-2</c:v>
                </c:pt>
                <c:pt idx="432">
                  <c:v>-4.2023230526575882E-2</c:v>
                </c:pt>
                <c:pt idx="433">
                  <c:v>-4.1451502007429732E-2</c:v>
                </c:pt>
                <c:pt idx="434">
                  <c:v>-4.0887138088210873E-2</c:v>
                </c:pt>
                <c:pt idx="435">
                  <c:v>-4.0330050597636197E-2</c:v>
                </c:pt>
                <c:pt idx="436">
                  <c:v>-3.9780152317413255E-2</c:v>
                </c:pt>
                <c:pt idx="437">
                  <c:v>-3.9237356973368262E-2</c:v>
                </c:pt>
                <c:pt idx="438">
                  <c:v>-3.8701579226640609E-2</c:v>
                </c:pt>
                <c:pt idx="439">
                  <c:v>-3.8172734664943808E-2</c:v>
                </c:pt>
                <c:pt idx="440">
                  <c:v>-3.7650739793892482E-2</c:v>
                </c:pt>
                <c:pt idx="441">
                  <c:v>-3.7135512028394359E-2</c:v>
                </c:pt>
                <c:pt idx="442">
                  <c:v>-3.6626969684107821E-2</c:v>
                </c:pt>
                <c:pt idx="443">
                  <c:v>-3.6125031968963446E-2</c:v>
                </c:pt>
                <c:pt idx="444">
                  <c:v>-3.5629618974750227E-2</c:v>
                </c:pt>
                <c:pt idx="445">
                  <c:v>-3.5140651668765087E-2</c:v>
                </c:pt>
                <c:pt idx="446">
                  <c:v>-3.4658051885526064E-2</c:v>
                </c:pt>
                <c:pt idx="447">
                  <c:v>-3.4181742318548175E-2</c:v>
                </c:pt>
                <c:pt idx="448">
                  <c:v>-3.3711646512182045E-2</c:v>
                </c:pt>
                <c:pt idx="449">
                  <c:v>-3.3247688853514437E-2</c:v>
                </c:pt>
                <c:pt idx="450">
                  <c:v>-3.2789794564330781E-2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AFF-4483-BBCE-614EE4D853AE}"/>
            </c:ext>
          </c:extLst>
        </c:ser>
        <c:ser>
          <c:idx val="1"/>
          <c:order val="1"/>
          <c:tx>
            <c:strRef>
              <c:f>fit!$K$18</c:f>
              <c:strCache>
                <c:ptCount val="1"/>
                <c:pt idx="0">
                  <c:v>E(TB-SMA)[eV]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fit!$G$19:$G$469</c:f>
              <c:numCache>
                <c:formatCode>General</c:formatCode>
                <c:ptCount val="451"/>
                <c:pt idx="0">
                  <c:v>2.4111545631614999</c:v>
                </c:pt>
                <c:pt idx="1">
                  <c:v>2.4218771333455074</c:v>
                </c:pt>
                <c:pt idx="2">
                  <c:v>2.4325997035295148</c:v>
                </c:pt>
                <c:pt idx="3">
                  <c:v>2.4433222737135227</c:v>
                </c:pt>
                <c:pt idx="4">
                  <c:v>2.4540448438975302</c:v>
                </c:pt>
                <c:pt idx="5">
                  <c:v>2.4647674140815381</c:v>
                </c:pt>
                <c:pt idx="6">
                  <c:v>2.4754899842655456</c:v>
                </c:pt>
                <c:pt idx="7">
                  <c:v>2.4862125544495535</c:v>
                </c:pt>
                <c:pt idx="8">
                  <c:v>2.4969351246335614</c:v>
                </c:pt>
                <c:pt idx="9">
                  <c:v>2.5076576948175688</c:v>
                </c:pt>
                <c:pt idx="10">
                  <c:v>2.5183802650015767</c:v>
                </c:pt>
                <c:pt idx="11">
                  <c:v>2.5291028351855842</c:v>
                </c:pt>
                <c:pt idx="12">
                  <c:v>2.5398254053695921</c:v>
                </c:pt>
                <c:pt idx="13">
                  <c:v>2.5505479755535996</c:v>
                </c:pt>
                <c:pt idx="14">
                  <c:v>2.5612705457376075</c:v>
                </c:pt>
                <c:pt idx="15">
                  <c:v>2.5719931159216154</c:v>
                </c:pt>
                <c:pt idx="16">
                  <c:v>2.5827156861056229</c:v>
                </c:pt>
                <c:pt idx="17">
                  <c:v>2.5934382562896303</c:v>
                </c:pt>
                <c:pt idx="18">
                  <c:v>2.6041608264736382</c:v>
                </c:pt>
                <c:pt idx="19">
                  <c:v>2.6148833966576461</c:v>
                </c:pt>
                <c:pt idx="20">
                  <c:v>2.6256059668416536</c:v>
                </c:pt>
                <c:pt idx="21">
                  <c:v>2.6363285370256611</c:v>
                </c:pt>
                <c:pt idx="22">
                  <c:v>2.647051107209669</c:v>
                </c:pt>
                <c:pt idx="23">
                  <c:v>2.6577736773936769</c:v>
                </c:pt>
                <c:pt idx="24">
                  <c:v>2.6684962475776843</c:v>
                </c:pt>
                <c:pt idx="25">
                  <c:v>2.6792188177616922</c:v>
                </c:pt>
                <c:pt idx="26">
                  <c:v>2.6899413879456997</c:v>
                </c:pt>
                <c:pt idx="27">
                  <c:v>2.7006639581297076</c:v>
                </c:pt>
                <c:pt idx="28">
                  <c:v>2.7113865283137151</c:v>
                </c:pt>
                <c:pt idx="29">
                  <c:v>2.7221090984977234</c:v>
                </c:pt>
                <c:pt idx="30">
                  <c:v>2.7328316686817309</c:v>
                </c:pt>
                <c:pt idx="31">
                  <c:v>2.7435542388657388</c:v>
                </c:pt>
                <c:pt idx="32">
                  <c:v>2.7542768090497467</c:v>
                </c:pt>
                <c:pt idx="33">
                  <c:v>2.7649993792337542</c:v>
                </c:pt>
                <c:pt idx="34">
                  <c:v>2.7757219494177621</c:v>
                </c:pt>
                <c:pt idx="35">
                  <c:v>2.78644451960177</c:v>
                </c:pt>
                <c:pt idx="36">
                  <c:v>2.7971670897857774</c:v>
                </c:pt>
                <c:pt idx="37">
                  <c:v>2.8078896599697849</c:v>
                </c:pt>
                <c:pt idx="38">
                  <c:v>2.8186122301537928</c:v>
                </c:pt>
                <c:pt idx="39">
                  <c:v>2.8293348003378007</c:v>
                </c:pt>
                <c:pt idx="40">
                  <c:v>2.8400573705218082</c:v>
                </c:pt>
                <c:pt idx="41">
                  <c:v>2.8507799407058156</c:v>
                </c:pt>
                <c:pt idx="42">
                  <c:v>2.8615025108898235</c:v>
                </c:pt>
                <c:pt idx="43">
                  <c:v>2.8722250810738315</c:v>
                </c:pt>
                <c:pt idx="44">
                  <c:v>2.8829476512578389</c:v>
                </c:pt>
                <c:pt idx="45">
                  <c:v>2.8936702214418468</c:v>
                </c:pt>
                <c:pt idx="46">
                  <c:v>2.9043927916258543</c:v>
                </c:pt>
                <c:pt idx="47">
                  <c:v>2.9151153618098617</c:v>
                </c:pt>
                <c:pt idx="48">
                  <c:v>2.9258379319938697</c:v>
                </c:pt>
                <c:pt idx="49">
                  <c:v>2.9365605021778776</c:v>
                </c:pt>
                <c:pt idx="50">
                  <c:v>2.9472830723618846</c:v>
                </c:pt>
                <c:pt idx="51">
                  <c:v>2.958005642545892</c:v>
                </c:pt>
                <c:pt idx="52">
                  <c:v>2.9687282127299</c:v>
                </c:pt>
                <c:pt idx="53">
                  <c:v>2.9794507829139074</c:v>
                </c:pt>
                <c:pt idx="54">
                  <c:v>2.9901733530979158</c:v>
                </c:pt>
                <c:pt idx="55">
                  <c:v>3.0008959232819232</c:v>
                </c:pt>
                <c:pt idx="56">
                  <c:v>3.0116184934659307</c:v>
                </c:pt>
                <c:pt idx="57">
                  <c:v>3.0223410636499386</c:v>
                </c:pt>
                <c:pt idx="58">
                  <c:v>3.0330636338339461</c:v>
                </c:pt>
                <c:pt idx="59">
                  <c:v>3.043786204017954</c:v>
                </c:pt>
                <c:pt idx="60">
                  <c:v>3.0545087742019614</c:v>
                </c:pt>
                <c:pt idx="61">
                  <c:v>3.0652313443859689</c:v>
                </c:pt>
                <c:pt idx="62">
                  <c:v>3.0759539145699772</c:v>
                </c:pt>
                <c:pt idx="63">
                  <c:v>3.0866764847539847</c:v>
                </c:pt>
                <c:pt idx="64">
                  <c:v>3.0973990549379926</c:v>
                </c:pt>
                <c:pt idx="65">
                  <c:v>3.1081216251220001</c:v>
                </c:pt>
                <c:pt idx="66">
                  <c:v>3.1188441953060075</c:v>
                </c:pt>
                <c:pt idx="67">
                  <c:v>3.1295667654900154</c:v>
                </c:pt>
                <c:pt idx="68">
                  <c:v>3.1402893356740229</c:v>
                </c:pt>
                <c:pt idx="69">
                  <c:v>3.1510119058580313</c:v>
                </c:pt>
                <c:pt idx="70">
                  <c:v>3.1617344760420383</c:v>
                </c:pt>
                <c:pt idx="71">
                  <c:v>3.1724570462260457</c:v>
                </c:pt>
                <c:pt idx="72">
                  <c:v>3.1831796164100541</c:v>
                </c:pt>
                <c:pt idx="73">
                  <c:v>3.1939021865940616</c:v>
                </c:pt>
                <c:pt idx="74">
                  <c:v>3.2046247567780695</c:v>
                </c:pt>
                <c:pt idx="75">
                  <c:v>3.2153473269620769</c:v>
                </c:pt>
                <c:pt idx="76">
                  <c:v>3.2260698971460853</c:v>
                </c:pt>
                <c:pt idx="77">
                  <c:v>3.2367924673300923</c:v>
                </c:pt>
                <c:pt idx="78">
                  <c:v>3.2475150375140998</c:v>
                </c:pt>
                <c:pt idx="79">
                  <c:v>3.2582376076981081</c:v>
                </c:pt>
                <c:pt idx="80">
                  <c:v>3.2689601778821156</c:v>
                </c:pt>
                <c:pt idx="81">
                  <c:v>3.2796827480661235</c:v>
                </c:pt>
                <c:pt idx="82">
                  <c:v>3.2904053182501309</c:v>
                </c:pt>
                <c:pt idx="83">
                  <c:v>3.3011278884341384</c:v>
                </c:pt>
                <c:pt idx="84">
                  <c:v>3.3118504586181463</c:v>
                </c:pt>
                <c:pt idx="85">
                  <c:v>3.3225730288021538</c:v>
                </c:pt>
                <c:pt idx="86">
                  <c:v>3.3332955989861621</c:v>
                </c:pt>
                <c:pt idx="87">
                  <c:v>3.3440181691701696</c:v>
                </c:pt>
                <c:pt idx="88">
                  <c:v>3.354740739354177</c:v>
                </c:pt>
                <c:pt idx="89">
                  <c:v>3.365463309538185</c:v>
                </c:pt>
                <c:pt idx="90">
                  <c:v>3.3761858797221924</c:v>
                </c:pt>
                <c:pt idx="91">
                  <c:v>3.3869084499062003</c:v>
                </c:pt>
                <c:pt idx="92">
                  <c:v>3.3976310200902078</c:v>
                </c:pt>
                <c:pt idx="93">
                  <c:v>3.4083535902742153</c:v>
                </c:pt>
                <c:pt idx="94">
                  <c:v>3.4190761604582236</c:v>
                </c:pt>
                <c:pt idx="95">
                  <c:v>3.4297987306422311</c:v>
                </c:pt>
                <c:pt idx="96">
                  <c:v>3.440521300826239</c:v>
                </c:pt>
                <c:pt idx="97">
                  <c:v>3.4512438710102464</c:v>
                </c:pt>
                <c:pt idx="98">
                  <c:v>3.4619664411942543</c:v>
                </c:pt>
                <c:pt idx="99">
                  <c:v>3.4726890113782618</c:v>
                </c:pt>
                <c:pt idx="100">
                  <c:v>3.4834115815622693</c:v>
                </c:pt>
                <c:pt idx="101">
                  <c:v>3.4941341517462776</c:v>
                </c:pt>
                <c:pt idx="102">
                  <c:v>3.5048567219302851</c:v>
                </c:pt>
                <c:pt idx="103">
                  <c:v>3.515579292114293</c:v>
                </c:pt>
                <c:pt idx="104">
                  <c:v>3.5263018622983004</c:v>
                </c:pt>
                <c:pt idx="105">
                  <c:v>3.5370244324823079</c:v>
                </c:pt>
                <c:pt idx="106">
                  <c:v>3.5477470026663158</c:v>
                </c:pt>
                <c:pt idx="107">
                  <c:v>3.5584695728503233</c:v>
                </c:pt>
                <c:pt idx="108">
                  <c:v>3.5691921430343316</c:v>
                </c:pt>
                <c:pt idx="109">
                  <c:v>3.5799147132183391</c:v>
                </c:pt>
                <c:pt idx="110">
                  <c:v>3.5906372834023461</c:v>
                </c:pt>
                <c:pt idx="111">
                  <c:v>3.6013598535863545</c:v>
                </c:pt>
                <c:pt idx="112">
                  <c:v>3.6120824237703619</c:v>
                </c:pt>
                <c:pt idx="113">
                  <c:v>3.6228049939543698</c:v>
                </c:pt>
                <c:pt idx="114">
                  <c:v>3.6335275641383773</c:v>
                </c:pt>
                <c:pt idx="115">
                  <c:v>3.6442501343223848</c:v>
                </c:pt>
                <c:pt idx="116">
                  <c:v>3.6549727045063927</c:v>
                </c:pt>
                <c:pt idx="117">
                  <c:v>3.6656952746904001</c:v>
                </c:pt>
                <c:pt idx="118">
                  <c:v>3.6764178448744085</c:v>
                </c:pt>
                <c:pt idx="119">
                  <c:v>3.6871404150584159</c:v>
                </c:pt>
                <c:pt idx="120">
                  <c:v>3.6978629852424234</c:v>
                </c:pt>
                <c:pt idx="121">
                  <c:v>3.7085855554264313</c:v>
                </c:pt>
                <c:pt idx="122">
                  <c:v>3.7193081256104388</c:v>
                </c:pt>
                <c:pt idx="123">
                  <c:v>3.7300306957944467</c:v>
                </c:pt>
                <c:pt idx="124">
                  <c:v>3.7407532659784541</c:v>
                </c:pt>
                <c:pt idx="125">
                  <c:v>3.7514758361624616</c:v>
                </c:pt>
                <c:pt idx="126">
                  <c:v>3.76219840634647</c:v>
                </c:pt>
                <c:pt idx="127">
                  <c:v>3.7729209765304774</c:v>
                </c:pt>
                <c:pt idx="128">
                  <c:v>3.7836435467144853</c:v>
                </c:pt>
                <c:pt idx="129">
                  <c:v>3.7943661168984928</c:v>
                </c:pt>
                <c:pt idx="130">
                  <c:v>3.8050886870825003</c:v>
                </c:pt>
                <c:pt idx="131">
                  <c:v>3.8158112572665082</c:v>
                </c:pt>
                <c:pt idx="132">
                  <c:v>3.8265338274505156</c:v>
                </c:pt>
                <c:pt idx="133">
                  <c:v>3.837256397634524</c:v>
                </c:pt>
                <c:pt idx="134">
                  <c:v>3.8479789678185314</c:v>
                </c:pt>
                <c:pt idx="135">
                  <c:v>3.8587015380025389</c:v>
                </c:pt>
                <c:pt idx="136">
                  <c:v>3.8694241081865468</c:v>
                </c:pt>
                <c:pt idx="137">
                  <c:v>3.8801466783705543</c:v>
                </c:pt>
                <c:pt idx="138">
                  <c:v>3.8908692485545622</c:v>
                </c:pt>
                <c:pt idx="139">
                  <c:v>3.9015918187385696</c:v>
                </c:pt>
                <c:pt idx="140">
                  <c:v>3.9123143889225771</c:v>
                </c:pt>
                <c:pt idx="141">
                  <c:v>3.9230369591065855</c:v>
                </c:pt>
                <c:pt idx="142">
                  <c:v>3.9337595292905934</c:v>
                </c:pt>
                <c:pt idx="143">
                  <c:v>3.9444820994746008</c:v>
                </c:pt>
                <c:pt idx="144">
                  <c:v>3.9552046696586083</c:v>
                </c:pt>
                <c:pt idx="145">
                  <c:v>3.9659272398426157</c:v>
                </c:pt>
                <c:pt idx="146">
                  <c:v>3.9766498100266237</c:v>
                </c:pt>
                <c:pt idx="147">
                  <c:v>3.9873723802106311</c:v>
                </c:pt>
                <c:pt idx="148">
                  <c:v>3.9980949503946395</c:v>
                </c:pt>
                <c:pt idx="149">
                  <c:v>4.0088175205786465</c:v>
                </c:pt>
                <c:pt idx="150">
                  <c:v>4.0195400907626544</c:v>
                </c:pt>
                <c:pt idx="151">
                  <c:v>4.0302626609466623</c:v>
                </c:pt>
                <c:pt idx="152">
                  <c:v>4.0409852311306702</c:v>
                </c:pt>
                <c:pt idx="153">
                  <c:v>4.0517078013146781</c:v>
                </c:pt>
                <c:pt idx="154">
                  <c:v>4.0624303714986851</c:v>
                </c:pt>
                <c:pt idx="155">
                  <c:v>4.073152941682693</c:v>
                </c:pt>
                <c:pt idx="156">
                  <c:v>4.0838755118667009</c:v>
                </c:pt>
                <c:pt idx="157">
                  <c:v>4.0945980820507089</c:v>
                </c:pt>
                <c:pt idx="158">
                  <c:v>4.1053206522347159</c:v>
                </c:pt>
                <c:pt idx="159">
                  <c:v>4.1160432224187238</c:v>
                </c:pt>
                <c:pt idx="160">
                  <c:v>4.1267657926027317</c:v>
                </c:pt>
                <c:pt idx="161">
                  <c:v>4.1374883627867396</c:v>
                </c:pt>
                <c:pt idx="162">
                  <c:v>4.1482109329707475</c:v>
                </c:pt>
                <c:pt idx="163">
                  <c:v>4.1589335031547545</c:v>
                </c:pt>
                <c:pt idx="164">
                  <c:v>4.1696560733387624</c:v>
                </c:pt>
                <c:pt idx="165">
                  <c:v>4.1803786435227694</c:v>
                </c:pt>
                <c:pt idx="166">
                  <c:v>4.1911012137067774</c:v>
                </c:pt>
                <c:pt idx="167">
                  <c:v>4.2018237838907853</c:v>
                </c:pt>
                <c:pt idx="168">
                  <c:v>4.2125463540747932</c:v>
                </c:pt>
                <c:pt idx="169">
                  <c:v>4.2232689242588002</c:v>
                </c:pt>
                <c:pt idx="170">
                  <c:v>4.2339914944428081</c:v>
                </c:pt>
                <c:pt idx="171">
                  <c:v>4.244714064626816</c:v>
                </c:pt>
                <c:pt idx="172">
                  <c:v>4.2554366348108239</c:v>
                </c:pt>
                <c:pt idx="173">
                  <c:v>4.2661592049948318</c:v>
                </c:pt>
                <c:pt idx="174">
                  <c:v>4.2768817751788388</c:v>
                </c:pt>
                <c:pt idx="175">
                  <c:v>4.2876043453628467</c:v>
                </c:pt>
                <c:pt idx="176">
                  <c:v>4.2983269155468546</c:v>
                </c:pt>
                <c:pt idx="177">
                  <c:v>4.3090494857308625</c:v>
                </c:pt>
                <c:pt idx="178">
                  <c:v>4.3197720559148705</c:v>
                </c:pt>
                <c:pt idx="179">
                  <c:v>4.3304946260988775</c:v>
                </c:pt>
                <c:pt idx="180">
                  <c:v>4.3412171962828854</c:v>
                </c:pt>
                <c:pt idx="181">
                  <c:v>4.3519397664668933</c:v>
                </c:pt>
                <c:pt idx="182">
                  <c:v>4.3626623366509012</c:v>
                </c:pt>
                <c:pt idx="183">
                  <c:v>4.3733849068349082</c:v>
                </c:pt>
                <c:pt idx="184">
                  <c:v>4.3841074770189161</c:v>
                </c:pt>
                <c:pt idx="185">
                  <c:v>4.394830047202924</c:v>
                </c:pt>
                <c:pt idx="186">
                  <c:v>4.4055526173869319</c:v>
                </c:pt>
                <c:pt idx="187">
                  <c:v>4.4162751875709398</c:v>
                </c:pt>
                <c:pt idx="188">
                  <c:v>4.4269977577549469</c:v>
                </c:pt>
                <c:pt idx="189">
                  <c:v>4.4377203279389548</c:v>
                </c:pt>
                <c:pt idx="190">
                  <c:v>4.4484428981229618</c:v>
                </c:pt>
                <c:pt idx="191">
                  <c:v>4.4591654683069697</c:v>
                </c:pt>
                <c:pt idx="192">
                  <c:v>4.4698880384909785</c:v>
                </c:pt>
                <c:pt idx="193">
                  <c:v>4.4806106086749855</c:v>
                </c:pt>
                <c:pt idx="194">
                  <c:v>4.4913331788589934</c:v>
                </c:pt>
                <c:pt idx="195">
                  <c:v>4.5020557490430004</c:v>
                </c:pt>
                <c:pt idx="196">
                  <c:v>4.5127783192270083</c:v>
                </c:pt>
                <c:pt idx="197">
                  <c:v>4.5235008894110162</c:v>
                </c:pt>
                <c:pt idx="198">
                  <c:v>4.5342234595950242</c:v>
                </c:pt>
                <c:pt idx="199">
                  <c:v>4.5449460297790312</c:v>
                </c:pt>
                <c:pt idx="200">
                  <c:v>4.55566859996304</c:v>
                </c:pt>
                <c:pt idx="201">
                  <c:v>4.5663911701470479</c:v>
                </c:pt>
                <c:pt idx="202">
                  <c:v>4.5771137403310549</c:v>
                </c:pt>
                <c:pt idx="203">
                  <c:v>4.5878363105150628</c:v>
                </c:pt>
                <c:pt idx="204">
                  <c:v>4.5985588806990698</c:v>
                </c:pt>
                <c:pt idx="205">
                  <c:v>4.6092814508830777</c:v>
                </c:pt>
                <c:pt idx="206">
                  <c:v>4.6200040210670865</c:v>
                </c:pt>
                <c:pt idx="207">
                  <c:v>4.6307265912510935</c:v>
                </c:pt>
                <c:pt idx="208">
                  <c:v>4.6414491614351006</c:v>
                </c:pt>
                <c:pt idx="209">
                  <c:v>4.6521717316191085</c:v>
                </c:pt>
                <c:pt idx="210">
                  <c:v>4.6628943018031164</c:v>
                </c:pt>
                <c:pt idx="211">
                  <c:v>4.6736168719871243</c:v>
                </c:pt>
                <c:pt idx="212">
                  <c:v>4.6843394421711322</c:v>
                </c:pt>
                <c:pt idx="213">
                  <c:v>4.6950620123551392</c:v>
                </c:pt>
                <c:pt idx="214">
                  <c:v>4.7057845825391471</c:v>
                </c:pt>
                <c:pt idx="215">
                  <c:v>4.716507152723155</c:v>
                </c:pt>
                <c:pt idx="216">
                  <c:v>4.727229722907162</c:v>
                </c:pt>
                <c:pt idx="217">
                  <c:v>4.7379522930911708</c:v>
                </c:pt>
                <c:pt idx="218">
                  <c:v>4.7486748632751778</c:v>
                </c:pt>
                <c:pt idx="219">
                  <c:v>4.7593974334591858</c:v>
                </c:pt>
                <c:pt idx="220">
                  <c:v>4.7701200036431937</c:v>
                </c:pt>
                <c:pt idx="221">
                  <c:v>4.7808425738272016</c:v>
                </c:pt>
                <c:pt idx="222">
                  <c:v>4.7915651440112086</c:v>
                </c:pt>
                <c:pt idx="223">
                  <c:v>4.8022877141952165</c:v>
                </c:pt>
                <c:pt idx="224">
                  <c:v>4.8130102843792235</c:v>
                </c:pt>
                <c:pt idx="225">
                  <c:v>4.8237328545632323</c:v>
                </c:pt>
                <c:pt idx="226">
                  <c:v>4.8344554247472402</c:v>
                </c:pt>
                <c:pt idx="227">
                  <c:v>4.8451779949312472</c:v>
                </c:pt>
                <c:pt idx="228">
                  <c:v>4.8559005651152551</c:v>
                </c:pt>
                <c:pt idx="229">
                  <c:v>4.8666231352992622</c:v>
                </c:pt>
                <c:pt idx="230">
                  <c:v>4.8773457054832701</c:v>
                </c:pt>
                <c:pt idx="231">
                  <c:v>4.8880682756672789</c:v>
                </c:pt>
                <c:pt idx="232">
                  <c:v>4.8987908458512859</c:v>
                </c:pt>
                <c:pt idx="233">
                  <c:v>4.9095134160352938</c:v>
                </c:pt>
                <c:pt idx="234">
                  <c:v>4.9202359862193017</c:v>
                </c:pt>
                <c:pt idx="235">
                  <c:v>4.9309585564033087</c:v>
                </c:pt>
                <c:pt idx="236">
                  <c:v>4.9416811265873166</c:v>
                </c:pt>
                <c:pt idx="237">
                  <c:v>4.9524036967713245</c:v>
                </c:pt>
                <c:pt idx="238">
                  <c:v>4.9631262669553315</c:v>
                </c:pt>
                <c:pt idx="239">
                  <c:v>4.9738488371393395</c:v>
                </c:pt>
                <c:pt idx="240">
                  <c:v>4.9845714073233474</c:v>
                </c:pt>
                <c:pt idx="241">
                  <c:v>4.9952939775073553</c:v>
                </c:pt>
                <c:pt idx="242">
                  <c:v>5.0060165476913632</c:v>
                </c:pt>
                <c:pt idx="243">
                  <c:v>5.0167391178753702</c:v>
                </c:pt>
                <c:pt idx="244">
                  <c:v>5.0274616880593781</c:v>
                </c:pt>
                <c:pt idx="245">
                  <c:v>5.038184258243386</c:v>
                </c:pt>
                <c:pt idx="246">
                  <c:v>5.0489068284273939</c:v>
                </c:pt>
                <c:pt idx="247">
                  <c:v>5.0596293986114018</c:v>
                </c:pt>
                <c:pt idx="248">
                  <c:v>5.0703519687954088</c:v>
                </c:pt>
                <c:pt idx="249">
                  <c:v>5.0810745389794159</c:v>
                </c:pt>
                <c:pt idx="250">
                  <c:v>5.0917971091634247</c:v>
                </c:pt>
                <c:pt idx="251">
                  <c:v>5.1025196793474317</c:v>
                </c:pt>
                <c:pt idx="252">
                  <c:v>5.1132422495314396</c:v>
                </c:pt>
                <c:pt idx="253">
                  <c:v>5.1239648197154475</c:v>
                </c:pt>
                <c:pt idx="254">
                  <c:v>5.1346873898994554</c:v>
                </c:pt>
                <c:pt idx="255">
                  <c:v>5.1454099600834624</c:v>
                </c:pt>
                <c:pt idx="256">
                  <c:v>5.1561325302674712</c:v>
                </c:pt>
                <c:pt idx="257">
                  <c:v>5.1668551004514782</c:v>
                </c:pt>
                <c:pt idx="258">
                  <c:v>5.1775776706354861</c:v>
                </c:pt>
                <c:pt idx="259">
                  <c:v>5.1883002408194994</c:v>
                </c:pt>
                <c:pt idx="260">
                  <c:v>5.1990228110035019</c:v>
                </c:pt>
                <c:pt idx="261">
                  <c:v>5.209745381187509</c:v>
                </c:pt>
                <c:pt idx="262">
                  <c:v>5.2204679513715169</c:v>
                </c:pt>
                <c:pt idx="263">
                  <c:v>5.2311905215555292</c:v>
                </c:pt>
                <c:pt idx="264">
                  <c:v>5.2419130917395327</c:v>
                </c:pt>
                <c:pt idx="265">
                  <c:v>5.2526356619235397</c:v>
                </c:pt>
                <c:pt idx="266">
                  <c:v>5.2633582321075476</c:v>
                </c:pt>
                <c:pt idx="267">
                  <c:v>5.2740808022915608</c:v>
                </c:pt>
                <c:pt idx="268">
                  <c:v>5.2848033724755625</c:v>
                </c:pt>
                <c:pt idx="269">
                  <c:v>5.2955259426595704</c:v>
                </c:pt>
                <c:pt idx="270">
                  <c:v>5.3062485128435792</c:v>
                </c:pt>
                <c:pt idx="271">
                  <c:v>5.3169710830275916</c:v>
                </c:pt>
                <c:pt idx="272">
                  <c:v>5.3276936532115942</c:v>
                </c:pt>
                <c:pt idx="273">
                  <c:v>5.3384162233956012</c:v>
                </c:pt>
                <c:pt idx="274">
                  <c:v>5.3491387935796091</c:v>
                </c:pt>
                <c:pt idx="275">
                  <c:v>5.3598613637636223</c:v>
                </c:pt>
                <c:pt idx="276">
                  <c:v>5.3705839339476249</c:v>
                </c:pt>
                <c:pt idx="277">
                  <c:v>5.3813065041316319</c:v>
                </c:pt>
                <c:pt idx="278">
                  <c:v>5.3920290743156398</c:v>
                </c:pt>
                <c:pt idx="279">
                  <c:v>5.4027516444996531</c:v>
                </c:pt>
                <c:pt idx="280">
                  <c:v>5.4134742146836556</c:v>
                </c:pt>
                <c:pt idx="281">
                  <c:v>5.4241967848676635</c:v>
                </c:pt>
                <c:pt idx="282">
                  <c:v>5.4349193550516759</c:v>
                </c:pt>
                <c:pt idx="283">
                  <c:v>5.4456419252356838</c:v>
                </c:pt>
                <c:pt idx="284">
                  <c:v>5.4563644954196917</c:v>
                </c:pt>
                <c:pt idx="285">
                  <c:v>5.4670870656036943</c:v>
                </c:pt>
                <c:pt idx="286">
                  <c:v>5.4778096357877066</c:v>
                </c:pt>
                <c:pt idx="287">
                  <c:v>5.4885322059717145</c:v>
                </c:pt>
                <c:pt idx="288">
                  <c:v>5.4992547761557216</c:v>
                </c:pt>
                <c:pt idx="289">
                  <c:v>5.509977346339725</c:v>
                </c:pt>
                <c:pt idx="290">
                  <c:v>5.5206999165237374</c:v>
                </c:pt>
                <c:pt idx="291">
                  <c:v>5.5314224867077453</c:v>
                </c:pt>
                <c:pt idx="292">
                  <c:v>5.5421450568917532</c:v>
                </c:pt>
                <c:pt idx="293">
                  <c:v>5.5528676270757558</c:v>
                </c:pt>
                <c:pt idx="294">
                  <c:v>5.5635901972597681</c:v>
                </c:pt>
                <c:pt idx="295">
                  <c:v>5.5743127674437769</c:v>
                </c:pt>
                <c:pt idx="296">
                  <c:v>5.5850353376277839</c:v>
                </c:pt>
                <c:pt idx="297">
                  <c:v>5.5957579078117865</c:v>
                </c:pt>
                <c:pt idx="298">
                  <c:v>5.6064804779957989</c:v>
                </c:pt>
                <c:pt idx="299">
                  <c:v>5.6172030481798076</c:v>
                </c:pt>
                <c:pt idx="300">
                  <c:v>5.6279256183638147</c:v>
                </c:pt>
                <c:pt idx="301">
                  <c:v>5.6386481885478172</c:v>
                </c:pt>
                <c:pt idx="302">
                  <c:v>5.6493707587318296</c:v>
                </c:pt>
                <c:pt idx="303">
                  <c:v>5.6600933289158384</c:v>
                </c:pt>
                <c:pt idx="304">
                  <c:v>5.6708158990998454</c:v>
                </c:pt>
                <c:pt idx="305">
                  <c:v>5.681538469283848</c:v>
                </c:pt>
                <c:pt idx="306">
                  <c:v>5.6922610394678612</c:v>
                </c:pt>
                <c:pt idx="307">
                  <c:v>5.7029836096518682</c:v>
                </c:pt>
                <c:pt idx="308">
                  <c:v>5.7137061798358761</c:v>
                </c:pt>
                <c:pt idx="309">
                  <c:v>5.7244287500198849</c:v>
                </c:pt>
                <c:pt idx="310">
                  <c:v>5.735151320203892</c:v>
                </c:pt>
                <c:pt idx="311">
                  <c:v>5.745873890387899</c:v>
                </c:pt>
                <c:pt idx="312">
                  <c:v>5.7565964605719069</c:v>
                </c:pt>
                <c:pt idx="313">
                  <c:v>5.7673190307559139</c:v>
                </c:pt>
                <c:pt idx="314">
                  <c:v>5.7780416009399227</c:v>
                </c:pt>
                <c:pt idx="315">
                  <c:v>5.7887641711239306</c:v>
                </c:pt>
                <c:pt idx="316">
                  <c:v>5.7994867413079376</c:v>
                </c:pt>
                <c:pt idx="317">
                  <c:v>5.8102093114919455</c:v>
                </c:pt>
                <c:pt idx="318">
                  <c:v>5.8209318816759534</c:v>
                </c:pt>
                <c:pt idx="319">
                  <c:v>5.8316544518599605</c:v>
                </c:pt>
                <c:pt idx="320">
                  <c:v>5.8423770220439692</c:v>
                </c:pt>
                <c:pt idx="321">
                  <c:v>5.8530995922279763</c:v>
                </c:pt>
                <c:pt idx="322">
                  <c:v>5.8638221624119842</c:v>
                </c:pt>
                <c:pt idx="323">
                  <c:v>5.8745447325959912</c:v>
                </c:pt>
                <c:pt idx="324">
                  <c:v>5.88526730278</c:v>
                </c:pt>
                <c:pt idx="325">
                  <c:v>5.895989872964007</c:v>
                </c:pt>
                <c:pt idx="326">
                  <c:v>5.9067124431480149</c:v>
                </c:pt>
                <c:pt idx="327">
                  <c:v>5.9174350133320219</c:v>
                </c:pt>
                <c:pt idx="328">
                  <c:v>5.9281575835160298</c:v>
                </c:pt>
                <c:pt idx="329">
                  <c:v>5.9388801537000386</c:v>
                </c:pt>
                <c:pt idx="330">
                  <c:v>5.9496027238840457</c:v>
                </c:pt>
                <c:pt idx="331">
                  <c:v>5.9603252940680536</c:v>
                </c:pt>
                <c:pt idx="332">
                  <c:v>5.9710478642520624</c:v>
                </c:pt>
                <c:pt idx="333">
                  <c:v>5.9817704344360685</c:v>
                </c:pt>
                <c:pt idx="334">
                  <c:v>5.9924930046200773</c:v>
                </c:pt>
                <c:pt idx="335">
                  <c:v>6.0032155748040843</c:v>
                </c:pt>
                <c:pt idx="336">
                  <c:v>6.0139381449880922</c:v>
                </c:pt>
                <c:pt idx="337">
                  <c:v>6.0246607151721001</c:v>
                </c:pt>
                <c:pt idx="338">
                  <c:v>6.0353832853561062</c:v>
                </c:pt>
                <c:pt idx="339">
                  <c:v>6.046105855540115</c:v>
                </c:pt>
                <c:pt idx="340">
                  <c:v>6.0568284257241212</c:v>
                </c:pt>
                <c:pt idx="341">
                  <c:v>6.06755099590813</c:v>
                </c:pt>
                <c:pt idx="342">
                  <c:v>6.0782735660921379</c:v>
                </c:pt>
                <c:pt idx="343">
                  <c:v>6.0889961362761449</c:v>
                </c:pt>
                <c:pt idx="344">
                  <c:v>6.0997187064601537</c:v>
                </c:pt>
                <c:pt idx="345">
                  <c:v>6.1104412766441616</c:v>
                </c:pt>
                <c:pt idx="346">
                  <c:v>6.1211638468281686</c:v>
                </c:pt>
                <c:pt idx="347">
                  <c:v>6.1318864170121774</c:v>
                </c:pt>
                <c:pt idx="348">
                  <c:v>6.1426089871961835</c:v>
                </c:pt>
                <c:pt idx="349">
                  <c:v>6.1533315573801923</c:v>
                </c:pt>
                <c:pt idx="350">
                  <c:v>6.1640541275641993</c:v>
                </c:pt>
                <c:pt idx="351">
                  <c:v>6.1747766977482073</c:v>
                </c:pt>
                <c:pt idx="352">
                  <c:v>6.185499267932216</c:v>
                </c:pt>
                <c:pt idx="353">
                  <c:v>6.1962218381162222</c:v>
                </c:pt>
                <c:pt idx="354">
                  <c:v>6.206944408300231</c:v>
                </c:pt>
                <c:pt idx="355">
                  <c:v>6.217666978484238</c:v>
                </c:pt>
                <c:pt idx="356">
                  <c:v>6.2283895486682459</c:v>
                </c:pt>
                <c:pt idx="357">
                  <c:v>6.2391121188522547</c:v>
                </c:pt>
                <c:pt idx="358">
                  <c:v>6.2498346890362608</c:v>
                </c:pt>
                <c:pt idx="359">
                  <c:v>6.2605572592202696</c:v>
                </c:pt>
                <c:pt idx="360">
                  <c:v>6.2712798294042766</c:v>
                </c:pt>
                <c:pt idx="361">
                  <c:v>6.2820023995882845</c:v>
                </c:pt>
                <c:pt idx="362">
                  <c:v>6.2927249697722933</c:v>
                </c:pt>
                <c:pt idx="363">
                  <c:v>6.3034475399562995</c:v>
                </c:pt>
                <c:pt idx="364">
                  <c:v>6.3141701101403074</c:v>
                </c:pt>
                <c:pt idx="365">
                  <c:v>6.3248926803243153</c:v>
                </c:pt>
                <c:pt idx="366">
                  <c:v>6.3356152505083223</c:v>
                </c:pt>
                <c:pt idx="367">
                  <c:v>6.3463378206923302</c:v>
                </c:pt>
                <c:pt idx="368">
                  <c:v>6.3570603908763372</c:v>
                </c:pt>
                <c:pt idx="369">
                  <c:v>6.367782961060346</c:v>
                </c:pt>
                <c:pt idx="370">
                  <c:v>6.3785055312443539</c:v>
                </c:pt>
                <c:pt idx="371">
                  <c:v>6.389228101428361</c:v>
                </c:pt>
                <c:pt idx="372">
                  <c:v>6.3999506716123697</c:v>
                </c:pt>
                <c:pt idx="373">
                  <c:v>6.4106732417963759</c:v>
                </c:pt>
                <c:pt idx="374">
                  <c:v>6.4213958119803847</c:v>
                </c:pt>
                <c:pt idx="375">
                  <c:v>6.4321183821643926</c:v>
                </c:pt>
                <c:pt idx="376">
                  <c:v>6.4428409523483996</c:v>
                </c:pt>
                <c:pt idx="377">
                  <c:v>6.4535635225324084</c:v>
                </c:pt>
                <c:pt idx="378">
                  <c:v>6.4642860927164145</c:v>
                </c:pt>
                <c:pt idx="379">
                  <c:v>6.4750086629004233</c:v>
                </c:pt>
                <c:pt idx="380">
                  <c:v>6.4857312330844303</c:v>
                </c:pt>
                <c:pt idx="381">
                  <c:v>6.4964538032684382</c:v>
                </c:pt>
                <c:pt idx="382">
                  <c:v>6.507176373452447</c:v>
                </c:pt>
                <c:pt idx="383">
                  <c:v>6.5178989436364532</c:v>
                </c:pt>
                <c:pt idx="384">
                  <c:v>6.528621513820462</c:v>
                </c:pt>
                <c:pt idx="385">
                  <c:v>6.539344084004469</c:v>
                </c:pt>
                <c:pt idx="386">
                  <c:v>6.5500666541884769</c:v>
                </c:pt>
                <c:pt idx="387">
                  <c:v>6.5607892243724857</c:v>
                </c:pt>
                <c:pt idx="388">
                  <c:v>6.5715117945564918</c:v>
                </c:pt>
                <c:pt idx="389">
                  <c:v>6.5822343647405006</c:v>
                </c:pt>
                <c:pt idx="390">
                  <c:v>6.5929569349245076</c:v>
                </c:pt>
                <c:pt idx="391">
                  <c:v>6.6036795051085146</c:v>
                </c:pt>
                <c:pt idx="392">
                  <c:v>6.6144020752925234</c:v>
                </c:pt>
                <c:pt idx="393">
                  <c:v>6.6251246454765296</c:v>
                </c:pt>
                <c:pt idx="394">
                  <c:v>6.6358472156605384</c:v>
                </c:pt>
                <c:pt idx="395">
                  <c:v>6.6465697858445463</c:v>
                </c:pt>
                <c:pt idx="396">
                  <c:v>6.6572923560285533</c:v>
                </c:pt>
                <c:pt idx="397">
                  <c:v>6.6680149262125621</c:v>
                </c:pt>
                <c:pt idx="398">
                  <c:v>6.6787374963965682</c:v>
                </c:pt>
                <c:pt idx="399">
                  <c:v>6.689460066580577</c:v>
                </c:pt>
                <c:pt idx="400">
                  <c:v>6.7001826367645849</c:v>
                </c:pt>
                <c:pt idx="401">
                  <c:v>6.7109052069485919</c:v>
                </c:pt>
                <c:pt idx="402">
                  <c:v>6.7216277771326007</c:v>
                </c:pt>
                <c:pt idx="403">
                  <c:v>6.7323503473166078</c:v>
                </c:pt>
                <c:pt idx="404">
                  <c:v>6.7430729175006157</c:v>
                </c:pt>
                <c:pt idx="405">
                  <c:v>6.7537954876846227</c:v>
                </c:pt>
                <c:pt idx="406">
                  <c:v>6.7645180578686306</c:v>
                </c:pt>
                <c:pt idx="407">
                  <c:v>6.7752406280526394</c:v>
                </c:pt>
                <c:pt idx="408">
                  <c:v>6.7859631982366455</c:v>
                </c:pt>
                <c:pt idx="409">
                  <c:v>6.7966857684206543</c:v>
                </c:pt>
                <c:pt idx="410">
                  <c:v>6.8074083386046613</c:v>
                </c:pt>
                <c:pt idx="411">
                  <c:v>6.8181309087886692</c:v>
                </c:pt>
                <c:pt idx="412">
                  <c:v>6.828853478972678</c:v>
                </c:pt>
                <c:pt idx="413">
                  <c:v>6.8395760491566842</c:v>
                </c:pt>
                <c:pt idx="414">
                  <c:v>6.850298619340693</c:v>
                </c:pt>
                <c:pt idx="415">
                  <c:v>6.8610211895247</c:v>
                </c:pt>
                <c:pt idx="416">
                  <c:v>6.871743759708707</c:v>
                </c:pt>
                <c:pt idx="417">
                  <c:v>6.8824663298927158</c:v>
                </c:pt>
                <c:pt idx="418">
                  <c:v>6.8931889000767237</c:v>
                </c:pt>
                <c:pt idx="419">
                  <c:v>6.9039114702607307</c:v>
                </c:pt>
                <c:pt idx="420">
                  <c:v>6.9146340404447386</c:v>
                </c:pt>
                <c:pt idx="421">
                  <c:v>6.9253566106287456</c:v>
                </c:pt>
                <c:pt idx="422">
                  <c:v>6.9360791808127544</c:v>
                </c:pt>
                <c:pt idx="423">
                  <c:v>6.9468017509967606</c:v>
                </c:pt>
                <c:pt idx="424">
                  <c:v>6.9575243211807694</c:v>
                </c:pt>
                <c:pt idx="425">
                  <c:v>6.9682468913647773</c:v>
                </c:pt>
                <c:pt idx="426">
                  <c:v>6.9789694615487843</c:v>
                </c:pt>
                <c:pt idx="427">
                  <c:v>6.9896920317327931</c:v>
                </c:pt>
                <c:pt idx="428">
                  <c:v>7.000414601916801</c:v>
                </c:pt>
                <c:pt idx="429">
                  <c:v>7.011137172100808</c:v>
                </c:pt>
                <c:pt idx="430">
                  <c:v>7.0218597422848168</c:v>
                </c:pt>
                <c:pt idx="431">
                  <c:v>7.0325823124688229</c:v>
                </c:pt>
                <c:pt idx="432">
                  <c:v>7.0433048826528317</c:v>
                </c:pt>
                <c:pt idx="433">
                  <c:v>7.0540274528368379</c:v>
                </c:pt>
                <c:pt idx="434">
                  <c:v>7.0647500230208466</c:v>
                </c:pt>
                <c:pt idx="435">
                  <c:v>7.0754725932048537</c:v>
                </c:pt>
                <c:pt idx="436">
                  <c:v>7.0861951633888616</c:v>
                </c:pt>
                <c:pt idx="437">
                  <c:v>7.0969177335728704</c:v>
                </c:pt>
                <c:pt idx="438">
                  <c:v>7.1076403037568765</c:v>
                </c:pt>
                <c:pt idx="439">
                  <c:v>7.1183628739408853</c:v>
                </c:pt>
                <c:pt idx="440">
                  <c:v>7.1290854441248923</c:v>
                </c:pt>
                <c:pt idx="441">
                  <c:v>7.1398080143089002</c:v>
                </c:pt>
                <c:pt idx="442">
                  <c:v>7.1505305844929081</c:v>
                </c:pt>
                <c:pt idx="443">
                  <c:v>7.161253154676916</c:v>
                </c:pt>
                <c:pt idx="444">
                  <c:v>7.1719757248609231</c:v>
                </c:pt>
                <c:pt idx="445">
                  <c:v>7.1826982950449318</c:v>
                </c:pt>
                <c:pt idx="446">
                  <c:v>7.193420865228938</c:v>
                </c:pt>
                <c:pt idx="447">
                  <c:v>7.2041434354129468</c:v>
                </c:pt>
                <c:pt idx="448">
                  <c:v>7.2148660055969529</c:v>
                </c:pt>
                <c:pt idx="449">
                  <c:v>7.2255885757809617</c:v>
                </c:pt>
                <c:pt idx="450">
                  <c:v>7.2363111459649705</c:v>
                </c:pt>
              </c:numCache>
            </c:numRef>
          </c:xVal>
          <c:yVal>
            <c:numRef>
              <c:f>fit!$K$19:$K$469</c:f>
              <c:numCache>
                <c:formatCode>General</c:formatCode>
                <c:ptCount val="451"/>
                <c:pt idx="0">
                  <c:v>1.5543322198174989</c:v>
                </c:pt>
                <c:pt idx="1">
                  <c:v>1.2915662463384292</c:v>
                </c:pt>
                <c:pt idx="2">
                  <c:v>1.0416588830873019</c:v>
                </c:pt>
                <c:pt idx="3">
                  <c:v>0.80405969066147076</c:v>
                </c:pt>
                <c:pt idx="4">
                  <c:v>0.57824111264670908</c:v>
                </c:pt>
                <c:pt idx="5">
                  <c:v>0.36369753102249192</c:v>
                </c:pt>
                <c:pt idx="6">
                  <c:v>0.15994436049161198</c:v>
                </c:pt>
                <c:pt idx="7">
                  <c:v>-3.3482819869356639E-2</c:v>
                </c:pt>
                <c:pt idx="8">
                  <c:v>-0.21702909917588009</c:v>
                </c:pt>
                <c:pt idx="9">
                  <c:v>-0.39112103299150558</c:v>
                </c:pt>
                <c:pt idx="10">
                  <c:v>-0.5561674086873527</c:v>
                </c:pt>
                <c:pt idx="11">
                  <c:v>-0.71255997926005854</c:v>
                </c:pt>
                <c:pt idx="12">
                  <c:v>-0.86067416690743936</c:v>
                </c:pt>
                <c:pt idx="13">
                  <c:v>-1.0008697376074478</c:v>
                </c:pt>
                <c:pt idx="14">
                  <c:v>-1.1334914478949809</c:v>
                </c:pt>
                <c:pt idx="15">
                  <c:v>-1.258869664981626</c:v>
                </c:pt>
                <c:pt idx="16">
                  <c:v>-1.3773209613164283</c:v>
                </c:pt>
                <c:pt idx="17">
                  <c:v>-1.4891486846404964</c:v>
                </c:pt>
                <c:pt idx="18">
                  <c:v>-1.594643504544905</c:v>
                </c:pt>
                <c:pt idx="19">
                  <c:v>-1.6940839364997511</c:v>
                </c:pt>
                <c:pt idx="20">
                  <c:v>-1.7877368442823962</c:v>
                </c:pt>
                <c:pt idx="21">
                  <c:v>-1.8758579216947306</c:v>
                </c:pt>
                <c:pt idx="22">
                  <c:v>-1.958692154422526</c:v>
                </c:pt>
                <c:pt idx="23">
                  <c:v>-2.0364742628549495</c:v>
                </c:pt>
                <c:pt idx="24">
                  <c:v>-2.1094291266485481</c:v>
                </c:pt>
                <c:pt idx="25">
                  <c:v>-2.1777721917877395</c:v>
                </c:pt>
                <c:pt idx="26">
                  <c:v>-2.2417098608627861</c:v>
                </c:pt>
                <c:pt idx="27">
                  <c:v>-2.3014398672566982</c:v>
                </c:pt>
                <c:pt idx="28">
                  <c:v>-2.3571516339038467</c:v>
                </c:pt>
                <c:pt idx="29">
                  <c:v>-2.4090266172559529</c:v>
                </c:pt>
                <c:pt idx="30">
                  <c:v>-2.4572386370647408</c:v>
                </c:pt>
                <c:pt idx="31">
                  <c:v>-2.5019541925656776</c:v>
                </c:pt>
                <c:pt idx="32">
                  <c:v>-2.5433327656229023</c:v>
                </c:pt>
                <c:pt idx="33">
                  <c:v>-2.581527111372603</c:v>
                </c:pt>
                <c:pt idx="34">
                  <c:v>-2.6166835368798327</c:v>
                </c:pt>
                <c:pt idx="35">
                  <c:v>-2.6489421683025713</c:v>
                </c:pt>
                <c:pt idx="36">
                  <c:v>-2.6784372070365459</c:v>
                </c:pt>
                <c:pt idx="37">
                  <c:v>-2.7052971752947883</c:v>
                </c:pt>
                <c:pt idx="38">
                  <c:v>-2.7296451515571869</c:v>
                </c:pt>
                <c:pt idx="39">
                  <c:v>-2.7515989963073988</c:v>
                </c:pt>
                <c:pt idx="40">
                  <c:v>-2.7712715684573048</c:v>
                </c:pt>
                <c:pt idx="41">
                  <c:v>-2.7887709328426706</c:v>
                </c:pt>
                <c:pt idx="42">
                  <c:v>-2.8042005591578887</c:v>
                </c:pt>
                <c:pt idx="43">
                  <c:v>-2.8176595126825479</c:v>
                </c:pt>
                <c:pt idx="44">
                  <c:v>-2.8292426371380133</c:v>
                </c:pt>
                <c:pt idx="45">
                  <c:v>-2.839040729998298</c:v>
                </c:pt>
                <c:pt idx="46">
                  <c:v>-2.8471407105661273</c:v>
                </c:pt>
                <c:pt idx="47">
                  <c:v>-2.8536257811123127</c:v>
                </c:pt>
                <c:pt idx="48">
                  <c:v>-2.8585755813642573</c:v>
                </c:pt>
                <c:pt idx="49">
                  <c:v>-2.862066336617656</c:v>
                </c:pt>
                <c:pt idx="50">
                  <c:v>-2.8641709997341458</c:v>
                </c:pt>
                <c:pt idx="51">
                  <c:v>-2.8649593872768655</c:v>
                </c:pt>
                <c:pt idx="52">
                  <c:v>-2.8644983100254735</c:v>
                </c:pt>
                <c:pt idx="53">
                  <c:v>-2.8628516981022596</c:v>
                </c:pt>
                <c:pt idx="54">
                  <c:v>-2.8600807209314114</c:v>
                </c:pt>
                <c:pt idx="55">
                  <c:v>-2.856243902244374</c:v>
                </c:pt>
                <c:pt idx="56">
                  <c:v>-2.8513972303354578</c:v>
                </c:pt>
                <c:pt idx="57">
                  <c:v>-2.8455942637634393</c:v>
                </c:pt>
                <c:pt idx="58">
                  <c:v>-2.8388862326868551</c:v>
                </c:pt>
                <c:pt idx="59">
                  <c:v>-2.8313221360129224</c:v>
                </c:pt>
                <c:pt idx="60">
                  <c:v>-2.8229488345326512</c:v>
                </c:pt>
                <c:pt idx="61">
                  <c:v>-2.8138111402075663</c:v>
                </c:pt>
                <c:pt idx="62">
                  <c:v>-2.8039519017666645</c:v>
                </c:pt>
                <c:pt idx="63">
                  <c:v>-2.7934120867657084</c:v>
                </c:pt>
                <c:pt idx="64">
                  <c:v>-2.7822308602546459</c:v>
                </c:pt>
                <c:pt idx="65">
                  <c:v>-2.7704456601930083</c:v>
                </c:pt>
                <c:pt idx="66">
                  <c:v>-2.7580922697473156</c:v>
                </c:pt>
                <c:pt idx="67">
                  <c:v>-2.7452048865990299</c:v>
                </c:pt>
                <c:pt idx="68">
                  <c:v>-2.7318161893863122</c:v>
                </c:pt>
                <c:pt idx="69">
                  <c:v>-2.7179574013977112</c:v>
                </c:pt>
                <c:pt idx="70">
                  <c:v>-2.7036583516311148</c:v>
                </c:pt>
                <c:pt idx="71">
                  <c:v>-2.6889475333265627</c:v>
                </c:pt>
                <c:pt idx="72">
                  <c:v>-2.6738521600770921</c:v>
                </c:pt>
                <c:pt idx="73">
                  <c:v>-2.6583982196174767</c:v>
                </c:pt>
                <c:pt idx="74">
                  <c:v>-2.6426105253865861</c:v>
                </c:pt>
                <c:pt idx="75">
                  <c:v>-2.6265127659552037</c:v>
                </c:pt>
                <c:pt idx="76">
                  <c:v>-2.6101275524072922</c:v>
                </c:pt>
                <c:pt idx="77">
                  <c:v>-2.593476463759131</c:v>
                </c:pt>
                <c:pt idx="78">
                  <c:v>-2.5765800904972118</c:v>
                </c:pt>
                <c:pt idx="79">
                  <c:v>-2.559458076312517</c:v>
                </c:pt>
                <c:pt idx="80">
                  <c:v>-2.5421291581055323</c:v>
                </c:pt>
                <c:pt idx="81">
                  <c:v>-2.5246112043333375</c:v>
                </c:pt>
                <c:pt idx="82">
                  <c:v>-2.5069212517671664</c:v>
                </c:pt>
                <c:pt idx="83">
                  <c:v>-2.4890755407259784</c:v>
                </c:pt>
                <c:pt idx="84">
                  <c:v>-2.4710895488489379</c:v>
                </c:pt>
                <c:pt idx="85">
                  <c:v>-2.4529780234670659</c:v>
                </c:pt>
                <c:pt idx="86">
                  <c:v>-2.4347550126318414</c:v>
                </c:pt>
                <c:pt idx="87">
                  <c:v>-2.4164338948561972</c:v>
                </c:pt>
                <c:pt idx="88">
                  <c:v>-2.3980274076210089</c:v>
                </c:pt>
                <c:pt idx="89">
                  <c:v>-2.3795476746980309</c:v>
                </c:pt>
                <c:pt idx="90">
                  <c:v>-2.3610062323381293</c:v>
                </c:pt>
                <c:pt idx="91">
                  <c:v>-2.3424140543716079</c:v>
                </c:pt>
                <c:pt idx="92">
                  <c:v>-2.3237815762655698</c:v>
                </c:pt>
                <c:pt idx="93">
                  <c:v>-2.3051187181813257</c:v>
                </c:pt>
                <c:pt idx="94">
                  <c:v>-2.2864349070731449</c:v>
                </c:pt>
                <c:pt idx="95">
                  <c:v>-2.2677390978679242</c:v>
                </c:pt>
                <c:pt idx="96">
                  <c:v>-2.2490397937636928</c:v>
                </c:pt>
                <c:pt idx="97">
                  <c:v>-2.2303450656833776</c:v>
                </c:pt>
                <c:pt idx="98">
                  <c:v>-2.211662570918655</c:v>
                </c:pt>
                <c:pt idx="99">
                  <c:v>-2.1929995709973875</c:v>
                </c:pt>
                <c:pt idx="100">
                  <c:v>-2.1743629488066643</c:v>
                </c:pt>
                <c:pt idx="101">
                  <c:v>-2.1557592250022153</c:v>
                </c:pt>
                <c:pt idx="102">
                  <c:v>-2.1371945737336757</c:v>
                </c:pt>
                <c:pt idx="103">
                  <c:v>-2.1186748377139382</c:v>
                </c:pt>
                <c:pt idx="104">
                  <c:v>-2.1002055426597277</c:v>
                </c:pt>
                <c:pt idx="105">
                  <c:v>-2.0817919111293373</c:v>
                </c:pt>
                <c:pt idx="106">
                  <c:v>-2.0634388757824698</c:v>
                </c:pt>
                <c:pt idx="107">
                  <c:v>-2.0451510920860509</c:v>
                </c:pt>
                <c:pt idx="108">
                  <c:v>-2.0269329504889044</c:v>
                </c:pt>
                <c:pt idx="109">
                  <c:v>-2.0087885880872665</c:v>
                </c:pt>
                <c:pt idx="110">
                  <c:v>-1.990721899802163</c:v>
                </c:pt>
                <c:pt idx="111">
                  <c:v>-1.9727365490888522</c:v>
                </c:pt>
                <c:pt idx="112">
                  <c:v>-1.9548359781976747</c:v>
                </c:pt>
                <c:pt idx="113">
                  <c:v>-1.9370234180048502</c:v>
                </c:pt>
                <c:pt idx="114">
                  <c:v>-1.9193018974310363</c:v>
                </c:pt>
                <c:pt idx="115">
                  <c:v>-1.9016742524646699</c:v>
                </c:pt>
                <c:pt idx="116">
                  <c:v>-1.8841431348064717</c:v>
                </c:pt>
                <c:pt idx="117">
                  <c:v>-1.8667110201507731</c:v>
                </c:pt>
                <c:pt idx="118">
                  <c:v>-1.8493802161186936</c:v>
                </c:pt>
                <c:pt idx="119">
                  <c:v>-1.8321528698575982</c:v>
                </c:pt>
                <c:pt idx="120">
                  <c:v>-1.8150309753206233</c:v>
                </c:pt>
                <c:pt idx="121">
                  <c:v>-1.7980163802395421</c:v>
                </c:pt>
                <c:pt idx="122">
                  <c:v>-1.7811107928036625</c:v>
                </c:pt>
                <c:pt idx="123">
                  <c:v>-1.7643157880569169</c:v>
                </c:pt>
                <c:pt idx="124">
                  <c:v>-1.7476328140248532</c:v>
                </c:pt>
                <c:pt idx="125">
                  <c:v>-1.7310631975826785</c:v>
                </c:pt>
                <c:pt idx="126">
                  <c:v>-1.7146081500751222</c:v>
                </c:pt>
                <c:pt idx="127">
                  <c:v>-1.6982687726983892</c:v>
                </c:pt>
                <c:pt idx="128">
                  <c:v>-1.6820460616540613</c:v>
                </c:pt>
                <c:pt idx="129">
                  <c:v>-1.6659409130844283</c:v>
                </c:pt>
                <c:pt idx="130">
                  <c:v>-1.6499541277982828</c:v>
                </c:pt>
                <c:pt idx="131">
                  <c:v>-1.6340864157959036</c:v>
                </c:pt>
                <c:pt idx="132">
                  <c:v>-1.6183384006015435</c:v>
                </c:pt>
                <c:pt idx="133">
                  <c:v>-1.6027106234114068</c:v>
                </c:pt>
                <c:pt idx="134">
                  <c:v>-1.5872035470648043</c:v>
                </c:pt>
                <c:pt idx="135">
                  <c:v>-1.5718175598457913</c:v>
                </c:pt>
                <c:pt idx="136">
                  <c:v>-1.5565529791223685</c:v>
                </c:pt>
                <c:pt idx="137">
                  <c:v>-1.5414100548299723</c:v>
                </c:pt>
                <c:pt idx="138">
                  <c:v>-1.5263889728057269</c:v>
                </c:pt>
                <c:pt idx="139">
                  <c:v>-1.5114898579796865</c:v>
                </c:pt>
                <c:pt idx="140">
                  <c:v>-1.496712777428979</c:v>
                </c:pt>
                <c:pt idx="141">
                  <c:v>-1.4820577433005928</c:v>
                </c:pt>
                <c:pt idx="142">
                  <c:v>-1.467524715608248</c:v>
                </c:pt>
                <c:pt idx="143">
                  <c:v>-1.4531136049086055</c:v>
                </c:pt>
                <c:pt idx="144">
                  <c:v>-1.4388242748618345</c:v>
                </c:pt>
                <c:pt idx="145">
                  <c:v>-1.4246565446813615</c:v>
                </c:pt>
                <c:pt idx="146">
                  <c:v>-1.4106101914774174</c:v>
                </c:pt>
                <c:pt idx="147">
                  <c:v>-1.3966849524988112</c:v>
                </c:pt>
                <c:pt idx="148">
                  <c:v>-1.3828805272771683</c:v>
                </c:pt>
                <c:pt idx="149">
                  <c:v>-1.3691965796777232</c:v>
                </c:pt>
                <c:pt idx="150">
                  <c:v>-1.3556327398605417</c:v>
                </c:pt>
                <c:pt idx="151">
                  <c:v>-1.3421886061559345</c:v>
                </c:pt>
                <c:pt idx="152">
                  <c:v>-1.3288637468576399</c:v>
                </c:pt>
                <c:pt idx="153">
                  <c:v>-1.315657701937212</c:v>
                </c:pt>
                <c:pt idx="154">
                  <c:v>-1.3025699846829131</c:v>
                </c:pt>
                <c:pt idx="155">
                  <c:v>-1.2896000832662611</c:v>
                </c:pt>
                <c:pt idx="156">
                  <c:v>-1.2767474622392854</c:v>
                </c:pt>
                <c:pt idx="157">
                  <c:v>-1.2640115639653573</c:v>
                </c:pt>
                <c:pt idx="158">
                  <c:v>-1.2513918099864134</c:v>
                </c:pt>
                <c:pt idx="159">
                  <c:v>-1.2388876023292126</c:v>
                </c:pt>
                <c:pt idx="160">
                  <c:v>-1.2264983247532109</c:v>
                </c:pt>
                <c:pt idx="161">
                  <c:v>-1.214223343942483</c:v>
                </c:pt>
                <c:pt idx="162">
                  <c:v>-1.2020620106440514</c:v>
                </c:pt>
                <c:pt idx="163">
                  <c:v>-1.1900136607548786</c:v>
                </c:pt>
                <c:pt idx="164">
                  <c:v>-1.17807761635968</c:v>
                </c:pt>
                <c:pt idx="165">
                  <c:v>-1.1662531867216248</c:v>
                </c:pt>
                <c:pt idx="166">
                  <c:v>-1.1545396692279128</c:v>
                </c:pt>
                <c:pt idx="167">
                  <c:v>-1.1429363502921364</c:v>
                </c:pt>
                <c:pt idx="168">
                  <c:v>-1.1314425062152316</c:v>
                </c:pt>
                <c:pt idx="169">
                  <c:v>-1.1200574040067961</c:v>
                </c:pt>
                <c:pt idx="170">
                  <c:v>-1.1087803021684146</c:v>
                </c:pt>
                <c:pt idx="171">
                  <c:v>-1.09761045144064</c:v>
                </c:pt>
                <c:pt idx="172">
                  <c:v>-1.0865470955151273</c:v>
                </c:pt>
                <c:pt idx="173">
                  <c:v>-1.0755894717134253</c:v>
                </c:pt>
                <c:pt idx="174">
                  <c:v>-1.0647368116338318</c:v>
                </c:pt>
                <c:pt idx="175">
                  <c:v>-1.0539883417676643</c:v>
                </c:pt>
                <c:pt idx="176">
                  <c:v>-1.043343284086256</c:v>
                </c:pt>
                <c:pt idx="177">
                  <c:v>-1.0328008565999127</c:v>
                </c:pt>
                <c:pt idx="178">
                  <c:v>-1.0223602738900281</c:v>
                </c:pt>
                <c:pt idx="179">
                  <c:v>-1.0120207476155068</c:v>
                </c:pt>
                <c:pt idx="180">
                  <c:v>-1.0017814869945836</c:v>
                </c:pt>
                <c:pt idx="181">
                  <c:v>-0.99164169926310175</c:v>
                </c:pt>
                <c:pt idx="182">
                  <c:v>-0.98160059011024281</c:v>
                </c:pt>
                <c:pt idx="183">
                  <c:v>-0.97165736409269166</c:v>
                </c:pt>
                <c:pt idx="184">
                  <c:v>-0.9618112250281402</c:v>
                </c:pt>
                <c:pt idx="185">
                  <c:v>-0.95206137636904731</c:v>
                </c:pt>
                <c:pt idx="186">
                  <c:v>-0.94240702155747258</c:v>
                </c:pt>
                <c:pt idx="187">
                  <c:v>-0.93284736436182247</c:v>
                </c:pt>
                <c:pt idx="188">
                  <c:v>-0.92338160919627532</c:v>
                </c:pt>
                <c:pt idx="189">
                  <c:v>-0.91400896142364629</c:v>
                </c:pt>
                <c:pt idx="190">
                  <c:v>-0.90472862764239825</c:v>
                </c:pt>
                <c:pt idx="191">
                  <c:v>-0.89553981595849252</c:v>
                </c:pt>
                <c:pt idx="192">
                  <c:v>-0.88644173624273337</c:v>
                </c:pt>
                <c:pt idx="193">
                  <c:v>-0.87743360037424944</c:v>
                </c:pt>
                <c:pt idx="194">
                  <c:v>-0.86851462247068889</c:v>
                </c:pt>
                <c:pt idx="195">
                  <c:v>-0.85968401910575076</c:v>
                </c:pt>
                <c:pt idx="196">
                  <c:v>-0.85094100951456253</c:v>
                </c:pt>
                <c:pt idx="197">
                  <c:v>-0.84228481578747449</c:v>
                </c:pt>
                <c:pt idx="198">
                  <c:v>-0.83371466305275121</c:v>
                </c:pt>
                <c:pt idx="199">
                  <c:v>-0.8252297796486685</c:v>
                </c:pt>
                <c:pt idx="200">
                  <c:v>-0.81682939728547299</c:v>
                </c:pt>
                <c:pt idx="201">
                  <c:v>-0.80851275119766319</c:v>
                </c:pt>
                <c:pt idx="202">
                  <c:v>-0.80027908028700401</c:v>
                </c:pt>
                <c:pt idx="203">
                  <c:v>-0.79212762725670971</c:v>
                </c:pt>
                <c:pt idx="204">
                  <c:v>-0.78405763873717105</c:v>
                </c:pt>
                <c:pt idx="205">
                  <c:v>-0.77606836540361201</c:v>
                </c:pt>
                <c:pt idx="206">
                  <c:v>-0.7681590620860409</c:v>
                </c:pt>
                <c:pt idx="207">
                  <c:v>-0.76032898787183745</c:v>
                </c:pt>
                <c:pt idx="208">
                  <c:v>-0.75257740620130453</c:v>
                </c:pt>
                <c:pt idx="209">
                  <c:v>-0.74490358495651698</c:v>
                </c:pt>
                <c:pt idx="210">
                  <c:v>-0.73730679654376163</c:v>
                </c:pt>
                <c:pt idx="211">
                  <c:v>-0.72978631796985749</c:v>
                </c:pt>
                <c:pt idx="212">
                  <c:v>-0.72234143091264369</c:v>
                </c:pt>
                <c:pt idx="213">
                  <c:v>-0.71497142178590467</c:v>
                </c:pt>
                <c:pt idx="214">
                  <c:v>-0.70767558179897583</c:v>
                </c:pt>
                <c:pt idx="215">
                  <c:v>-0.7004532070112921</c:v>
                </c:pt>
                <c:pt idx="216">
                  <c:v>-0.69330359838210498</c:v>
                </c:pt>
                <c:pt idx="217">
                  <c:v>-0.6862260618155902</c:v>
                </c:pt>
                <c:pt idx="218">
                  <c:v>-0.67921990820157829</c:v>
                </c:pt>
                <c:pt idx="219">
                  <c:v>-0.67228445345208898</c:v>
                </c:pt>
                <c:pt idx="220">
                  <c:v>-0.6654190185338954</c:v>
                </c:pt>
                <c:pt idx="221">
                  <c:v>-0.65862292949728418</c:v>
                </c:pt>
                <c:pt idx="222">
                  <c:v>-0.65189551750120933</c:v>
                </c:pt>
                <c:pt idx="223">
                  <c:v>-0.64523611883499976</c:v>
                </c:pt>
                <c:pt idx="224">
                  <c:v>-0.6386440749368042</c:v>
                </c:pt>
                <c:pt idx="225">
                  <c:v>-0.63211873240890837</c:v>
                </c:pt>
                <c:pt idx="226">
                  <c:v>-0.62565944303010812</c:v>
                </c:pt>
                <c:pt idx="227">
                  <c:v>-0.61926556376524833</c:v>
                </c:pt>
                <c:pt idx="228">
                  <c:v>-0.6129364567720994</c:v>
                </c:pt>
                <c:pt idx="229">
                  <c:v>-0.60667148940568649</c:v>
                </c:pt>
                <c:pt idx="230">
                  <c:v>-0.60047003422020451</c:v>
                </c:pt>
                <c:pt idx="231">
                  <c:v>-0.5943314689686392</c:v>
                </c:pt>
                <c:pt idx="232">
                  <c:v>-0.58825517660022009</c:v>
                </c:pt>
                <c:pt idx="233">
                  <c:v>-0.58224054525579738</c:v>
                </c:pt>
                <c:pt idx="234">
                  <c:v>-0.57628696826127801</c:v>
                </c:pt>
                <c:pt idx="235">
                  <c:v>-0.57039384411919702</c:v>
                </c:pt>
                <c:pt idx="236">
                  <c:v>-0.56456057649853997</c:v>
                </c:pt>
                <c:pt idx="237">
                  <c:v>-0.55878657422290046</c:v>
                </c:pt>
                <c:pt idx="238">
                  <c:v>-0.5530712512570688</c:v>
                </c:pt>
                <c:pt idx="239">
                  <c:v>-0.54741402669213246</c:v>
                </c:pt>
                <c:pt idx="240">
                  <c:v>-0.5418143247291739</c:v>
                </c:pt>
                <c:pt idx="241">
                  <c:v>-0.53627157466164366</c:v>
                </c:pt>
                <c:pt idx="242">
                  <c:v>-0.53078521085648256</c:v>
                </c:pt>
                <c:pt idx="243">
                  <c:v>-0.525354672734064</c:v>
                </c:pt>
                <c:pt idx="244">
                  <c:v>-0.51997940474702997</c:v>
                </c:pt>
                <c:pt idx="245">
                  <c:v>-0.5146588563580784</c:v>
                </c:pt>
                <c:pt idx="246">
                  <c:v>-0.5093924820167739</c:v>
                </c:pt>
                <c:pt idx="247">
                  <c:v>-0.50417974113543074</c:v>
                </c:pt>
                <c:pt idx="248">
                  <c:v>-0.49902009806413711</c:v>
                </c:pt>
                <c:pt idx="249">
                  <c:v>-0.49391302206496279</c:v>
                </c:pt>
                <c:pt idx="250">
                  <c:v>-0.48885798728541585</c:v>
                </c:pt>
                <c:pt idx="251">
                  <c:v>-0.48385447273118881</c:v>
                </c:pt>
                <c:pt idx="252">
                  <c:v>-0.47890196223824094</c:v>
                </c:pt>
                <c:pt idx="253">
                  <c:v>-0.47399994444427196</c:v>
                </c:pt>
                <c:pt idx="254">
                  <c:v>-0.46914791275961854</c:v>
                </c:pt>
                <c:pt idx="255">
                  <c:v>-0.46434536533762655</c:v>
                </c:pt>
                <c:pt idx="256">
                  <c:v>-0.45959180504452496</c:v>
                </c:pt>
                <c:pt idx="257">
                  <c:v>-0.45488673942885793</c:v>
                </c:pt>
                <c:pt idx="258">
                  <c:v>-0.45022968069048847</c:v>
                </c:pt>
                <c:pt idx="259">
                  <c:v>-0.44562014564922642</c:v>
                </c:pt>
                <c:pt idx="260">
                  <c:v>-0.44105765571311484</c:v>
                </c:pt>
                <c:pt idx="261">
                  <c:v>-0.43654173684636843</c:v>
                </c:pt>
                <c:pt idx="262">
                  <c:v>-0.4320719195370632</c:v>
                </c:pt>
                <c:pt idx="263">
                  <c:v>-0.42764773876453593</c:v>
                </c:pt>
                <c:pt idx="264">
                  <c:v>-0.423268733966571</c:v>
                </c:pt>
                <c:pt idx="265">
                  <c:v>-0.41893444900635113</c:v>
                </c:pt>
                <c:pt idx="266">
                  <c:v>-0.41464443213926105</c:v>
                </c:pt>
                <c:pt idx="267">
                  <c:v>-0.4103982359795047</c:v>
                </c:pt>
                <c:pt idx="268">
                  <c:v>-0.40619541746660426</c:v>
                </c:pt>
                <c:pt idx="269">
                  <c:v>-0.40203553783175411</c:v>
                </c:pt>
                <c:pt idx="270">
                  <c:v>-0.39791816256411644</c:v>
                </c:pt>
                <c:pt idx="271">
                  <c:v>-0.39384286137701213</c:v>
                </c:pt>
                <c:pt idx="272">
                  <c:v>-0.38980920817406844</c:v>
                </c:pt>
                <c:pt idx="273">
                  <c:v>-0.38581678101530353</c:v>
                </c:pt>
                <c:pt idx="274">
                  <c:v>-0.3818651620832168</c:v>
                </c:pt>
                <c:pt idx="275">
                  <c:v>-0.37795393764884594</c:v>
                </c:pt>
                <c:pt idx="276">
                  <c:v>-0.37408269803784544</c:v>
                </c:pt>
                <c:pt idx="277">
                  <c:v>-0.37025103759655897</c:v>
                </c:pt>
                <c:pt idx="278">
                  <c:v>-0.36645855465815896</c:v>
                </c:pt>
                <c:pt idx="279">
                  <c:v>-0.36270485150880594</c:v>
                </c:pt>
                <c:pt idx="280">
                  <c:v>-0.35898953435388181</c:v>
                </c:pt>
                <c:pt idx="281">
                  <c:v>-0.35531221328426671</c:v>
                </c:pt>
                <c:pt idx="282">
                  <c:v>-0.35167250224272772</c:v>
                </c:pt>
                <c:pt idx="283">
                  <c:v>-0.34807001899037959</c:v>
                </c:pt>
                <c:pt idx="284">
                  <c:v>-0.34450438507323855</c:v>
                </c:pt>
                <c:pt idx="285">
                  <c:v>-0.34097522578889866</c:v>
                </c:pt>
                <c:pt idx="286">
                  <c:v>-0.33748217015331061</c:v>
                </c:pt>
                <c:pt idx="287">
                  <c:v>-0.3340248508677075</c:v>
                </c:pt>
                <c:pt idx="288">
                  <c:v>-0.33060290428563377</c:v>
                </c:pt>
                <c:pt idx="289">
                  <c:v>-0.32721597038013656</c:v>
                </c:pt>
                <c:pt idx="290">
                  <c:v>-0.32386369271108673</c:v>
                </c:pt>
                <c:pt idx="291">
                  <c:v>-0.32054571839267643</c:v>
                </c:pt>
                <c:pt idx="292">
                  <c:v>-0.31726169806104371</c:v>
                </c:pt>
                <c:pt idx="293">
                  <c:v>-0.31401128584208632</c:v>
                </c:pt>
                <c:pt idx="294">
                  <c:v>-0.31079413931942751</c:v>
                </c:pt>
                <c:pt idx="295">
                  <c:v>-0.3076099195025771</c:v>
                </c:pt>
                <c:pt idx="296">
                  <c:v>-0.30445829079524822</c:v>
                </c:pt>
                <c:pt idx="297">
                  <c:v>-0.30133892096386972</c:v>
                </c:pt>
                <c:pt idx="298">
                  <c:v>-0.29825148110627986</c:v>
                </c:pt>
                <c:pt idx="299">
                  <c:v>-0.29519564562062478</c:v>
                </c:pt>
                <c:pt idx="300">
                  <c:v>-0.29217109217442916</c:v>
                </c:pt>
                <c:pt idx="301">
                  <c:v>-0.28917750167387957</c:v>
                </c:pt>
                <c:pt idx="302">
                  <c:v>-0.2862145582332985</c:v>
                </c:pt>
                <c:pt idx="303">
                  <c:v>-0.28328194914483806</c:v>
                </c:pt>
                <c:pt idx="304">
                  <c:v>-0.28037936484835491</c:v>
                </c:pt>
                <c:pt idx="305">
                  <c:v>-0.27750649890151002</c:v>
                </c:pt>
                <c:pt idx="306">
                  <c:v>-0.27466304795006774</c:v>
                </c:pt>
                <c:pt idx="307">
                  <c:v>-0.27184871169842312</c:v>
                </c:pt>
                <c:pt idx="308">
                  <c:v>-0.26906319288031599</c:v>
                </c:pt>
                <c:pt idx="309">
                  <c:v>-0.26630619722978283</c:v>
                </c:pt>
                <c:pt idx="310">
                  <c:v>-0.26357743345231244</c:v>
                </c:pt>
                <c:pt idx="311">
                  <c:v>-0.26087661319622207</c:v>
                </c:pt>
                <c:pt idx="312">
                  <c:v>-0.25820345102425046</c:v>
                </c:pt>
                <c:pt idx="313">
                  <c:v>-0.25555766438537314</c:v>
                </c:pt>
                <c:pt idx="314">
                  <c:v>-0.25293897358683065</c:v>
                </c:pt>
                <c:pt idx="315">
                  <c:v>-0.25034710176638519</c:v>
                </c:pt>
                <c:pt idx="316">
                  <c:v>-0.24778177486479064</c:v>
                </c:pt>
                <c:pt idx="317">
                  <c:v>-0.24524272159848803</c:v>
                </c:pt>
                <c:pt idx="318">
                  <c:v>-0.24272967343252108</c:v>
                </c:pt>
                <c:pt idx="319">
                  <c:v>-0.24024236455367329</c:v>
                </c:pt>
                <c:pt idx="320">
                  <c:v>-0.23778053184382536</c:v>
                </c:pt>
                <c:pt idx="321">
                  <c:v>-0.2353439148535377</c:v>
                </c:pt>
                <c:pt idx="322">
                  <c:v>-0.23293225577584767</c:v>
                </c:pt>
                <c:pt idx="323">
                  <c:v>-0.23054529942029581</c:v>
                </c:pt>
                <c:pt idx="324">
                  <c:v>-0.22818279318716556</c:v>
                </c:pt>
                <c:pt idx="325">
                  <c:v>-0.22584448704194965</c:v>
                </c:pt>
                <c:pt idx="326">
                  <c:v>-0.22353013349003095</c:v>
                </c:pt>
                <c:pt idx="327">
                  <c:v>-0.22123948755158634</c:v>
                </c:pt>
                <c:pt idx="328">
                  <c:v>-0.21897230673670764</c:v>
                </c:pt>
                <c:pt idx="329">
                  <c:v>-0.21672835102074134</c:v>
                </c:pt>
                <c:pt idx="330">
                  <c:v>-0.21450738281984619</c:v>
                </c:pt>
                <c:pt idx="331">
                  <c:v>-0.21230916696676538</c:v>
                </c:pt>
                <c:pt idx="332">
                  <c:v>-0.2101334706868167</c:v>
                </c:pt>
                <c:pt idx="333">
                  <c:v>-0.20798006357409737</c:v>
                </c:pt>
                <c:pt idx="334">
                  <c:v>-0.20584871756790049</c:v>
                </c:pt>
                <c:pt idx="335">
                  <c:v>-0.20373920692934883</c:v>
                </c:pt>
                <c:pt idx="336">
                  <c:v>-0.20165130821823612</c:v>
                </c:pt>
                <c:pt idx="337">
                  <c:v>-0.19958480027008224</c:v>
                </c:pt>
                <c:pt idx="338">
                  <c:v>-0.1975394641733984</c:v>
                </c:pt>
                <c:pt idx="339">
                  <c:v>-0.19551508324715761</c:v>
                </c:pt>
                <c:pt idx="340">
                  <c:v>-0.19351144301847914</c:v>
                </c:pt>
                <c:pt idx="341">
                  <c:v>-0.19152833120051171</c:v>
                </c:pt>
                <c:pt idx="342">
                  <c:v>-0.18956553767052969</c:v>
                </c:pt>
                <c:pt idx="343">
                  <c:v>-0.18762285444822732</c:v>
                </c:pt>
                <c:pt idx="344">
                  <c:v>-0.1857000756742187</c:v>
                </c:pt>
                <c:pt idx="345">
                  <c:v>-0.18379699758873982</c:v>
                </c:pt>
                <c:pt idx="346">
                  <c:v>-0.18191341851054799</c:v>
                </c:pt>
                <c:pt idx="347">
                  <c:v>-0.18004913881602316</c:v>
                </c:pt>
                <c:pt idx="348">
                  <c:v>-0.17820396091846613</c:v>
                </c:pt>
                <c:pt idx="349">
                  <c:v>-0.17637768924759051</c:v>
                </c:pt>
                <c:pt idx="350">
                  <c:v>-0.17457013022921472</c:v>
                </c:pt>
                <c:pt idx="351">
                  <c:v>-0.17278109226514204</c:v>
                </c:pt>
                <c:pt idx="352">
                  <c:v>-0.17101038571323629</c:v>
                </c:pt>
                <c:pt idx="353">
                  <c:v>-0.16925782286768781</c:v>
                </c:pt>
                <c:pt idx="354">
                  <c:v>-0.16752321793946678</c:v>
                </c:pt>
                <c:pt idx="355">
                  <c:v>-0.16580638703696798</c:v>
                </c:pt>
                <c:pt idx="356">
                  <c:v>-0.16410714814683855</c:v>
                </c:pt>
                <c:pt idx="357">
                  <c:v>-0.16242532111499305</c:v>
                </c:pt>
                <c:pt idx="358">
                  <c:v>-0.16076072762781263</c:v>
                </c:pt>
                <c:pt idx="359">
                  <c:v>-0.15911319119352291</c:v>
                </c:pt>
                <c:pt idx="360">
                  <c:v>-0.1574825371237582</c:v>
                </c:pt>
                <c:pt idx="361">
                  <c:v>-0.15586859251530011</c:v>
                </c:pt>
                <c:pt idx="362">
                  <c:v>-0.15427118623199676</c:v>
                </c:pt>
                <c:pt idx="363">
                  <c:v>-0.15269014888685853</c:v>
                </c:pt>
                <c:pt idx="364">
                  <c:v>-0.15112531282432617</c:v>
                </c:pt>
                <c:pt idx="365">
                  <c:v>-0.14957651210271716</c:v>
                </c:pt>
                <c:pt idx="366">
                  <c:v>-0.14804358247683949</c:v>
                </c:pt>
                <c:pt idx="367">
                  <c:v>-0.14652636138077896</c:v>
                </c:pt>
                <c:pt idx="368">
                  <c:v>-0.14502468791085515</c:v>
                </c:pt>
                <c:pt idx="369">
                  <c:v>-0.14353840280874472</c:v>
                </c:pt>
                <c:pt idx="370">
                  <c:v>-0.14206734844477228</c:v>
                </c:pt>
                <c:pt idx="371">
                  <c:v>-0.1406113688013641</c:v>
                </c:pt>
                <c:pt idx="372">
                  <c:v>-0.13917030945666753</c:v>
                </c:pt>
                <c:pt idx="373">
                  <c:v>-0.13774401756833191</c:v>
                </c:pt>
                <c:pt idx="374">
                  <c:v>-0.13633234185744839</c:v>
                </c:pt>
                <c:pt idx="375">
                  <c:v>-0.13493513259265252</c:v>
                </c:pt>
                <c:pt idx="376">
                  <c:v>-0.13355224157438109</c:v>
                </c:pt>
                <c:pt idx="377">
                  <c:v>-0.13218352211928733</c:v>
                </c:pt>
                <c:pt idx="378">
                  <c:v>-0.13082882904481188</c:v>
                </c:pt>
                <c:pt idx="379">
                  <c:v>-0.12948801865390405</c:v>
                </c:pt>
                <c:pt idx="380">
                  <c:v>-0.12816094871989997</c:v>
                </c:pt>
                <c:pt idx="381">
                  <c:v>-0.1268474784715477</c:v>
                </c:pt>
                <c:pt idx="382">
                  <c:v>-0.12554746857818372</c:v>
                </c:pt>
                <c:pt idx="383">
                  <c:v>-0.12426078113505794</c:v>
                </c:pt>
                <c:pt idx="384">
                  <c:v>-0.12298727964880286</c:v>
                </c:pt>
                <c:pt idx="385">
                  <c:v>-0.12172682902305235</c:v>
                </c:pt>
                <c:pt idx="386">
                  <c:v>-0.12047929554420028</c:v>
                </c:pt>
                <c:pt idx="387">
                  <c:v>-0.11924454686730421</c:v>
                </c:pt>
                <c:pt idx="388">
                  <c:v>-0.11802245200213093</c:v>
                </c:pt>
                <c:pt idx="389">
                  <c:v>-0.11681288129933919</c:v>
                </c:pt>
                <c:pt idx="390">
                  <c:v>-0.11561570643680531</c:v>
                </c:pt>
                <c:pt idx="391">
                  <c:v>-0.11443080040608235</c:v>
                </c:pt>
                <c:pt idx="392">
                  <c:v>-0.11325803749899785</c:v>
                </c:pt>
                <c:pt idx="393">
                  <c:v>-0.11209729329438607</c:v>
                </c:pt>
                <c:pt idx="394">
                  <c:v>-0.11094844464495213</c:v>
                </c:pt>
                <c:pt idx="395">
                  <c:v>-0.10981136966427166</c:v>
                </c:pt>
                <c:pt idx="396">
                  <c:v>-0.10868594771391819</c:v>
                </c:pt>
                <c:pt idx="397">
                  <c:v>-0.10757205939072217</c:v>
                </c:pt>
                <c:pt idx="398">
                  <c:v>-0.10646958651415896</c:v>
                </c:pt>
                <c:pt idx="399">
                  <c:v>-0.1053784121138617</c:v>
                </c:pt>
                <c:pt idx="400">
                  <c:v>-0.10429842041726387</c:v>
                </c:pt>
                <c:pt idx="401">
                  <c:v>-0.10322949683736336</c:v>
                </c:pt>
                <c:pt idx="402">
                  <c:v>-0.10217152796061227</c:v>
                </c:pt>
                <c:pt idx="403">
                  <c:v>-0.10112440153492881</c:v>
                </c:pt>
                <c:pt idx="404">
                  <c:v>-0.10008800645782957</c:v>
                </c:pt>
                <c:pt idx="405">
                  <c:v>-9.9062232764683247E-2</c:v>
                </c:pt>
                <c:pt idx="406">
                  <c:v>-9.8046971617082326E-2</c:v>
                </c:pt>
                <c:pt idx="407">
                  <c:v>-9.7042115291332845E-2</c:v>
                </c:pt>
                <c:pt idx="408">
                  <c:v>-9.6047557167061579E-2</c:v>
                </c:pt>
                <c:pt idx="409">
                  <c:v>-9.5063191715936482E-2</c:v>
                </c:pt>
                <c:pt idx="410">
                  <c:v>-9.4088914490504869E-2</c:v>
                </c:pt>
                <c:pt idx="411">
                  <c:v>-9.3124622113141459E-2</c:v>
                </c:pt>
                <c:pt idx="412">
                  <c:v>-9.2170212265110713E-2</c:v>
                </c:pt>
                <c:pt idx="413">
                  <c:v>-9.1225583675739838E-2</c:v>
                </c:pt>
                <c:pt idx="414">
                  <c:v>-9.0290636111700309E-2</c:v>
                </c:pt>
                <c:pt idx="415">
                  <c:v>-8.9365270366400948E-2</c:v>
                </c:pt>
                <c:pt idx="416">
                  <c:v>-8.8449388249485839E-2</c:v>
                </c:pt>
                <c:pt idx="417">
                  <c:v>-8.7542892576440934E-2</c:v>
                </c:pt>
                <c:pt idx="418">
                  <c:v>-8.6645687158305826E-2</c:v>
                </c:pt>
                <c:pt idx="419">
                  <c:v>-8.5757676791489532E-2</c:v>
                </c:pt>
                <c:pt idx="420">
                  <c:v>-8.4878767247690515E-2</c:v>
                </c:pt>
                <c:pt idx="421">
                  <c:v>-8.4008865263919083E-2</c:v>
                </c:pt>
                <c:pt idx="422">
                  <c:v>-8.3147878532621192E-2</c:v>
                </c:pt>
                <c:pt idx="423">
                  <c:v>-8.2295715691903207E-2</c:v>
                </c:pt>
                <c:pt idx="424">
                  <c:v>-8.145228631585473E-2</c:v>
                </c:pt>
                <c:pt idx="425">
                  <c:v>-8.0617500904972481E-2</c:v>
                </c:pt>
                <c:pt idx="426">
                  <c:v>-7.9791270876679116E-2</c:v>
                </c:pt>
                <c:pt idx="427">
                  <c:v>-7.8973508555939959E-2</c:v>
                </c:pt>
                <c:pt idx="428">
                  <c:v>-7.8164127165975719E-2</c:v>
                </c:pt>
                <c:pt idx="429">
                  <c:v>-7.7363040819068432E-2</c:v>
                </c:pt>
                <c:pt idx="430">
                  <c:v>-7.6570164507462207E-2</c:v>
                </c:pt>
                <c:pt idx="431">
                  <c:v>-7.578541409435692E-2</c:v>
                </c:pt>
                <c:pt idx="432">
                  <c:v>-7.5008706304992012E-2</c:v>
                </c:pt>
                <c:pt idx="433">
                  <c:v>-7.4239958717823948E-2</c:v>
                </c:pt>
                <c:pt idx="434">
                  <c:v>-7.3479089755790608E-2</c:v>
                </c:pt>
                <c:pt idx="435">
                  <c:v>-7.2726018677667648E-2</c:v>
                </c:pt>
                <c:pt idx="436">
                  <c:v>-7.1980665569510729E-2</c:v>
                </c:pt>
                <c:pt idx="437">
                  <c:v>-7.1242951336186286E-2</c:v>
                </c:pt>
                <c:pt idx="438">
                  <c:v>-7.0512797692988918E-2</c:v>
                </c:pt>
                <c:pt idx="439">
                  <c:v>-6.9790127157342854E-2</c:v>
                </c:pt>
                <c:pt idx="440">
                  <c:v>-6.907486304059017E-2</c:v>
                </c:pt>
                <c:pt idx="441">
                  <c:v>-6.8366929439861251E-2</c:v>
                </c:pt>
                <c:pt idx="442">
                  <c:v>-6.7666251230028673E-2</c:v>
                </c:pt>
                <c:pt idx="443">
                  <c:v>-6.6972754055743988E-2</c:v>
                </c:pt>
                <c:pt idx="444">
                  <c:v>-6.628636432355442E-2</c:v>
                </c:pt>
                <c:pt idx="445">
                  <c:v>-6.5607009194101354E-2</c:v>
                </c:pt>
                <c:pt idx="446">
                  <c:v>-6.4934616574398252E-2</c:v>
                </c:pt>
                <c:pt idx="447">
                  <c:v>-6.4269115110186237E-2</c:v>
                </c:pt>
                <c:pt idx="448">
                  <c:v>-6.3610434178370104E-2</c:v>
                </c:pt>
                <c:pt idx="449">
                  <c:v>-6.2958503879528963E-2</c:v>
                </c:pt>
                <c:pt idx="450">
                  <c:v>-6.2313255030505714E-2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AFF-4483-BBCE-614EE4D853AE}"/>
            </c:ext>
          </c:extLst>
        </c:ser>
        <c:ser>
          <c:idx val="2"/>
          <c:order val="2"/>
          <c:tx>
            <c:strRef>
              <c:f>fit!$M$18</c:f>
              <c:strCache>
                <c:ptCount val="1"/>
                <c:pt idx="0">
                  <c:v>E(fit)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fit!$G$19:$G$469</c:f>
              <c:numCache>
                <c:formatCode>General</c:formatCode>
                <c:ptCount val="451"/>
                <c:pt idx="0">
                  <c:v>2.4111545631614999</c:v>
                </c:pt>
                <c:pt idx="1">
                  <c:v>2.4218771333455074</c:v>
                </c:pt>
                <c:pt idx="2">
                  <c:v>2.4325997035295148</c:v>
                </c:pt>
                <c:pt idx="3">
                  <c:v>2.4433222737135227</c:v>
                </c:pt>
                <c:pt idx="4">
                  <c:v>2.4540448438975302</c:v>
                </c:pt>
                <c:pt idx="5">
                  <c:v>2.4647674140815381</c:v>
                </c:pt>
                <c:pt idx="6">
                  <c:v>2.4754899842655456</c:v>
                </c:pt>
                <c:pt idx="7">
                  <c:v>2.4862125544495535</c:v>
                </c:pt>
                <c:pt idx="8">
                  <c:v>2.4969351246335614</c:v>
                </c:pt>
                <c:pt idx="9">
                  <c:v>2.5076576948175688</c:v>
                </c:pt>
                <c:pt idx="10">
                  <c:v>2.5183802650015767</c:v>
                </c:pt>
                <c:pt idx="11">
                  <c:v>2.5291028351855842</c:v>
                </c:pt>
                <c:pt idx="12">
                  <c:v>2.5398254053695921</c:v>
                </c:pt>
                <c:pt idx="13">
                  <c:v>2.5505479755535996</c:v>
                </c:pt>
                <c:pt idx="14">
                  <c:v>2.5612705457376075</c:v>
                </c:pt>
                <c:pt idx="15">
                  <c:v>2.5719931159216154</c:v>
                </c:pt>
                <c:pt idx="16">
                  <c:v>2.5827156861056229</c:v>
                </c:pt>
                <c:pt idx="17">
                  <c:v>2.5934382562896303</c:v>
                </c:pt>
                <c:pt idx="18">
                  <c:v>2.6041608264736382</c:v>
                </c:pt>
                <c:pt idx="19">
                  <c:v>2.6148833966576461</c:v>
                </c:pt>
                <c:pt idx="20">
                  <c:v>2.6256059668416536</c:v>
                </c:pt>
                <c:pt idx="21">
                  <c:v>2.6363285370256611</c:v>
                </c:pt>
                <c:pt idx="22">
                  <c:v>2.647051107209669</c:v>
                </c:pt>
                <c:pt idx="23">
                  <c:v>2.6577736773936769</c:v>
                </c:pt>
                <c:pt idx="24">
                  <c:v>2.6684962475776843</c:v>
                </c:pt>
                <c:pt idx="25">
                  <c:v>2.6792188177616922</c:v>
                </c:pt>
                <c:pt idx="26">
                  <c:v>2.6899413879456997</c:v>
                </c:pt>
                <c:pt idx="27">
                  <c:v>2.7006639581297076</c:v>
                </c:pt>
                <c:pt idx="28">
                  <c:v>2.7113865283137151</c:v>
                </c:pt>
                <c:pt idx="29">
                  <c:v>2.7221090984977234</c:v>
                </c:pt>
                <c:pt idx="30">
                  <c:v>2.7328316686817309</c:v>
                </c:pt>
                <c:pt idx="31">
                  <c:v>2.7435542388657388</c:v>
                </c:pt>
                <c:pt idx="32">
                  <c:v>2.7542768090497467</c:v>
                </c:pt>
                <c:pt idx="33">
                  <c:v>2.7649993792337542</c:v>
                </c:pt>
                <c:pt idx="34">
                  <c:v>2.7757219494177621</c:v>
                </c:pt>
                <c:pt idx="35">
                  <c:v>2.78644451960177</c:v>
                </c:pt>
                <c:pt idx="36">
                  <c:v>2.7971670897857774</c:v>
                </c:pt>
                <c:pt idx="37">
                  <c:v>2.8078896599697849</c:v>
                </c:pt>
                <c:pt idx="38">
                  <c:v>2.8186122301537928</c:v>
                </c:pt>
                <c:pt idx="39">
                  <c:v>2.8293348003378007</c:v>
                </c:pt>
                <c:pt idx="40">
                  <c:v>2.8400573705218082</c:v>
                </c:pt>
                <c:pt idx="41">
                  <c:v>2.8507799407058156</c:v>
                </c:pt>
                <c:pt idx="42">
                  <c:v>2.8615025108898235</c:v>
                </c:pt>
                <c:pt idx="43">
                  <c:v>2.8722250810738315</c:v>
                </c:pt>
                <c:pt idx="44">
                  <c:v>2.8829476512578389</c:v>
                </c:pt>
                <c:pt idx="45">
                  <c:v>2.8936702214418468</c:v>
                </c:pt>
                <c:pt idx="46">
                  <c:v>2.9043927916258543</c:v>
                </c:pt>
                <c:pt idx="47">
                  <c:v>2.9151153618098617</c:v>
                </c:pt>
                <c:pt idx="48">
                  <c:v>2.9258379319938697</c:v>
                </c:pt>
                <c:pt idx="49">
                  <c:v>2.9365605021778776</c:v>
                </c:pt>
                <c:pt idx="50">
                  <c:v>2.9472830723618846</c:v>
                </c:pt>
                <c:pt idx="51">
                  <c:v>2.958005642545892</c:v>
                </c:pt>
                <c:pt idx="52">
                  <c:v>2.9687282127299</c:v>
                </c:pt>
                <c:pt idx="53">
                  <c:v>2.9794507829139074</c:v>
                </c:pt>
                <c:pt idx="54">
                  <c:v>2.9901733530979158</c:v>
                </c:pt>
                <c:pt idx="55">
                  <c:v>3.0008959232819232</c:v>
                </c:pt>
                <c:pt idx="56">
                  <c:v>3.0116184934659307</c:v>
                </c:pt>
                <c:pt idx="57">
                  <c:v>3.0223410636499386</c:v>
                </c:pt>
                <c:pt idx="58">
                  <c:v>3.0330636338339461</c:v>
                </c:pt>
                <c:pt idx="59">
                  <c:v>3.043786204017954</c:v>
                </c:pt>
                <c:pt idx="60">
                  <c:v>3.0545087742019614</c:v>
                </c:pt>
                <c:pt idx="61">
                  <c:v>3.0652313443859689</c:v>
                </c:pt>
                <c:pt idx="62">
                  <c:v>3.0759539145699772</c:v>
                </c:pt>
                <c:pt idx="63">
                  <c:v>3.0866764847539847</c:v>
                </c:pt>
                <c:pt idx="64">
                  <c:v>3.0973990549379926</c:v>
                </c:pt>
                <c:pt idx="65">
                  <c:v>3.1081216251220001</c:v>
                </c:pt>
                <c:pt idx="66">
                  <c:v>3.1188441953060075</c:v>
                </c:pt>
                <c:pt idx="67">
                  <c:v>3.1295667654900154</c:v>
                </c:pt>
                <c:pt idx="68">
                  <c:v>3.1402893356740229</c:v>
                </c:pt>
                <c:pt idx="69">
                  <c:v>3.1510119058580313</c:v>
                </c:pt>
                <c:pt idx="70">
                  <c:v>3.1617344760420383</c:v>
                </c:pt>
                <c:pt idx="71">
                  <c:v>3.1724570462260457</c:v>
                </c:pt>
                <c:pt idx="72">
                  <c:v>3.1831796164100541</c:v>
                </c:pt>
                <c:pt idx="73">
                  <c:v>3.1939021865940616</c:v>
                </c:pt>
                <c:pt idx="74">
                  <c:v>3.2046247567780695</c:v>
                </c:pt>
                <c:pt idx="75">
                  <c:v>3.2153473269620769</c:v>
                </c:pt>
                <c:pt idx="76">
                  <c:v>3.2260698971460853</c:v>
                </c:pt>
                <c:pt idx="77">
                  <c:v>3.2367924673300923</c:v>
                </c:pt>
                <c:pt idx="78">
                  <c:v>3.2475150375140998</c:v>
                </c:pt>
                <c:pt idx="79">
                  <c:v>3.2582376076981081</c:v>
                </c:pt>
                <c:pt idx="80">
                  <c:v>3.2689601778821156</c:v>
                </c:pt>
                <c:pt idx="81">
                  <c:v>3.2796827480661235</c:v>
                </c:pt>
                <c:pt idx="82">
                  <c:v>3.2904053182501309</c:v>
                </c:pt>
                <c:pt idx="83">
                  <c:v>3.3011278884341384</c:v>
                </c:pt>
                <c:pt idx="84">
                  <c:v>3.3118504586181463</c:v>
                </c:pt>
                <c:pt idx="85">
                  <c:v>3.3225730288021538</c:v>
                </c:pt>
                <c:pt idx="86">
                  <c:v>3.3332955989861621</c:v>
                </c:pt>
                <c:pt idx="87">
                  <c:v>3.3440181691701696</c:v>
                </c:pt>
                <c:pt idx="88">
                  <c:v>3.354740739354177</c:v>
                </c:pt>
                <c:pt idx="89">
                  <c:v>3.365463309538185</c:v>
                </c:pt>
                <c:pt idx="90">
                  <c:v>3.3761858797221924</c:v>
                </c:pt>
                <c:pt idx="91">
                  <c:v>3.3869084499062003</c:v>
                </c:pt>
                <c:pt idx="92">
                  <c:v>3.3976310200902078</c:v>
                </c:pt>
                <c:pt idx="93">
                  <c:v>3.4083535902742153</c:v>
                </c:pt>
                <c:pt idx="94">
                  <c:v>3.4190761604582236</c:v>
                </c:pt>
                <c:pt idx="95">
                  <c:v>3.4297987306422311</c:v>
                </c:pt>
                <c:pt idx="96">
                  <c:v>3.440521300826239</c:v>
                </c:pt>
                <c:pt idx="97">
                  <c:v>3.4512438710102464</c:v>
                </c:pt>
                <c:pt idx="98">
                  <c:v>3.4619664411942543</c:v>
                </c:pt>
                <c:pt idx="99">
                  <c:v>3.4726890113782618</c:v>
                </c:pt>
                <c:pt idx="100">
                  <c:v>3.4834115815622693</c:v>
                </c:pt>
                <c:pt idx="101">
                  <c:v>3.4941341517462776</c:v>
                </c:pt>
                <c:pt idx="102">
                  <c:v>3.5048567219302851</c:v>
                </c:pt>
                <c:pt idx="103">
                  <c:v>3.515579292114293</c:v>
                </c:pt>
                <c:pt idx="104">
                  <c:v>3.5263018622983004</c:v>
                </c:pt>
                <c:pt idx="105">
                  <c:v>3.5370244324823079</c:v>
                </c:pt>
                <c:pt idx="106">
                  <c:v>3.5477470026663158</c:v>
                </c:pt>
                <c:pt idx="107">
                  <c:v>3.5584695728503233</c:v>
                </c:pt>
                <c:pt idx="108">
                  <c:v>3.5691921430343316</c:v>
                </c:pt>
                <c:pt idx="109">
                  <c:v>3.5799147132183391</c:v>
                </c:pt>
                <c:pt idx="110">
                  <c:v>3.5906372834023461</c:v>
                </c:pt>
                <c:pt idx="111">
                  <c:v>3.6013598535863545</c:v>
                </c:pt>
                <c:pt idx="112">
                  <c:v>3.6120824237703619</c:v>
                </c:pt>
                <c:pt idx="113">
                  <c:v>3.6228049939543698</c:v>
                </c:pt>
                <c:pt idx="114">
                  <c:v>3.6335275641383773</c:v>
                </c:pt>
                <c:pt idx="115">
                  <c:v>3.6442501343223848</c:v>
                </c:pt>
                <c:pt idx="116">
                  <c:v>3.6549727045063927</c:v>
                </c:pt>
                <c:pt idx="117">
                  <c:v>3.6656952746904001</c:v>
                </c:pt>
                <c:pt idx="118">
                  <c:v>3.6764178448744085</c:v>
                </c:pt>
                <c:pt idx="119">
                  <c:v>3.6871404150584159</c:v>
                </c:pt>
                <c:pt idx="120">
                  <c:v>3.6978629852424234</c:v>
                </c:pt>
                <c:pt idx="121">
                  <c:v>3.7085855554264313</c:v>
                </c:pt>
                <c:pt idx="122">
                  <c:v>3.7193081256104388</c:v>
                </c:pt>
                <c:pt idx="123">
                  <c:v>3.7300306957944467</c:v>
                </c:pt>
                <c:pt idx="124">
                  <c:v>3.7407532659784541</c:v>
                </c:pt>
                <c:pt idx="125">
                  <c:v>3.7514758361624616</c:v>
                </c:pt>
                <c:pt idx="126">
                  <c:v>3.76219840634647</c:v>
                </c:pt>
                <c:pt idx="127">
                  <c:v>3.7729209765304774</c:v>
                </c:pt>
                <c:pt idx="128">
                  <c:v>3.7836435467144853</c:v>
                </c:pt>
                <c:pt idx="129">
                  <c:v>3.7943661168984928</c:v>
                </c:pt>
                <c:pt idx="130">
                  <c:v>3.8050886870825003</c:v>
                </c:pt>
                <c:pt idx="131">
                  <c:v>3.8158112572665082</c:v>
                </c:pt>
                <c:pt idx="132">
                  <c:v>3.8265338274505156</c:v>
                </c:pt>
                <c:pt idx="133">
                  <c:v>3.837256397634524</c:v>
                </c:pt>
                <c:pt idx="134">
                  <c:v>3.8479789678185314</c:v>
                </c:pt>
                <c:pt idx="135">
                  <c:v>3.8587015380025389</c:v>
                </c:pt>
                <c:pt idx="136">
                  <c:v>3.8694241081865468</c:v>
                </c:pt>
                <c:pt idx="137">
                  <c:v>3.8801466783705543</c:v>
                </c:pt>
                <c:pt idx="138">
                  <c:v>3.8908692485545622</c:v>
                </c:pt>
                <c:pt idx="139">
                  <c:v>3.9015918187385696</c:v>
                </c:pt>
                <c:pt idx="140">
                  <c:v>3.9123143889225771</c:v>
                </c:pt>
                <c:pt idx="141">
                  <c:v>3.9230369591065855</c:v>
                </c:pt>
                <c:pt idx="142">
                  <c:v>3.9337595292905934</c:v>
                </c:pt>
                <c:pt idx="143">
                  <c:v>3.9444820994746008</c:v>
                </c:pt>
                <c:pt idx="144">
                  <c:v>3.9552046696586083</c:v>
                </c:pt>
                <c:pt idx="145">
                  <c:v>3.9659272398426157</c:v>
                </c:pt>
                <c:pt idx="146">
                  <c:v>3.9766498100266237</c:v>
                </c:pt>
                <c:pt idx="147">
                  <c:v>3.9873723802106311</c:v>
                </c:pt>
                <c:pt idx="148">
                  <c:v>3.9980949503946395</c:v>
                </c:pt>
                <c:pt idx="149">
                  <c:v>4.0088175205786465</c:v>
                </c:pt>
                <c:pt idx="150">
                  <c:v>4.0195400907626544</c:v>
                </c:pt>
                <c:pt idx="151">
                  <c:v>4.0302626609466623</c:v>
                </c:pt>
                <c:pt idx="152">
                  <c:v>4.0409852311306702</c:v>
                </c:pt>
                <c:pt idx="153">
                  <c:v>4.0517078013146781</c:v>
                </c:pt>
                <c:pt idx="154">
                  <c:v>4.0624303714986851</c:v>
                </c:pt>
                <c:pt idx="155">
                  <c:v>4.073152941682693</c:v>
                </c:pt>
                <c:pt idx="156">
                  <c:v>4.0838755118667009</c:v>
                </c:pt>
                <c:pt idx="157">
                  <c:v>4.0945980820507089</c:v>
                </c:pt>
                <c:pt idx="158">
                  <c:v>4.1053206522347159</c:v>
                </c:pt>
                <c:pt idx="159">
                  <c:v>4.1160432224187238</c:v>
                </c:pt>
                <c:pt idx="160">
                  <c:v>4.1267657926027317</c:v>
                </c:pt>
                <c:pt idx="161">
                  <c:v>4.1374883627867396</c:v>
                </c:pt>
                <c:pt idx="162">
                  <c:v>4.1482109329707475</c:v>
                </c:pt>
                <c:pt idx="163">
                  <c:v>4.1589335031547545</c:v>
                </c:pt>
                <c:pt idx="164">
                  <c:v>4.1696560733387624</c:v>
                </c:pt>
                <c:pt idx="165">
                  <c:v>4.1803786435227694</c:v>
                </c:pt>
                <c:pt idx="166">
                  <c:v>4.1911012137067774</c:v>
                </c:pt>
                <c:pt idx="167">
                  <c:v>4.2018237838907853</c:v>
                </c:pt>
                <c:pt idx="168">
                  <c:v>4.2125463540747932</c:v>
                </c:pt>
                <c:pt idx="169">
                  <c:v>4.2232689242588002</c:v>
                </c:pt>
                <c:pt idx="170">
                  <c:v>4.2339914944428081</c:v>
                </c:pt>
                <c:pt idx="171">
                  <c:v>4.244714064626816</c:v>
                </c:pt>
                <c:pt idx="172">
                  <c:v>4.2554366348108239</c:v>
                </c:pt>
                <c:pt idx="173">
                  <c:v>4.2661592049948318</c:v>
                </c:pt>
                <c:pt idx="174">
                  <c:v>4.2768817751788388</c:v>
                </c:pt>
                <c:pt idx="175">
                  <c:v>4.2876043453628467</c:v>
                </c:pt>
                <c:pt idx="176">
                  <c:v>4.2983269155468546</c:v>
                </c:pt>
                <c:pt idx="177">
                  <c:v>4.3090494857308625</c:v>
                </c:pt>
                <c:pt idx="178">
                  <c:v>4.3197720559148705</c:v>
                </c:pt>
                <c:pt idx="179">
                  <c:v>4.3304946260988775</c:v>
                </c:pt>
                <c:pt idx="180">
                  <c:v>4.3412171962828854</c:v>
                </c:pt>
                <c:pt idx="181">
                  <c:v>4.3519397664668933</c:v>
                </c:pt>
                <c:pt idx="182">
                  <c:v>4.3626623366509012</c:v>
                </c:pt>
                <c:pt idx="183">
                  <c:v>4.3733849068349082</c:v>
                </c:pt>
                <c:pt idx="184">
                  <c:v>4.3841074770189161</c:v>
                </c:pt>
                <c:pt idx="185">
                  <c:v>4.394830047202924</c:v>
                </c:pt>
                <c:pt idx="186">
                  <c:v>4.4055526173869319</c:v>
                </c:pt>
                <c:pt idx="187">
                  <c:v>4.4162751875709398</c:v>
                </c:pt>
                <c:pt idx="188">
                  <c:v>4.4269977577549469</c:v>
                </c:pt>
                <c:pt idx="189">
                  <c:v>4.4377203279389548</c:v>
                </c:pt>
                <c:pt idx="190">
                  <c:v>4.4484428981229618</c:v>
                </c:pt>
                <c:pt idx="191">
                  <c:v>4.4591654683069697</c:v>
                </c:pt>
                <c:pt idx="192">
                  <c:v>4.4698880384909785</c:v>
                </c:pt>
                <c:pt idx="193">
                  <c:v>4.4806106086749855</c:v>
                </c:pt>
                <c:pt idx="194">
                  <c:v>4.4913331788589934</c:v>
                </c:pt>
                <c:pt idx="195">
                  <c:v>4.5020557490430004</c:v>
                </c:pt>
                <c:pt idx="196">
                  <c:v>4.5127783192270083</c:v>
                </c:pt>
                <c:pt idx="197">
                  <c:v>4.5235008894110162</c:v>
                </c:pt>
                <c:pt idx="198">
                  <c:v>4.5342234595950242</c:v>
                </c:pt>
                <c:pt idx="199">
                  <c:v>4.5449460297790312</c:v>
                </c:pt>
                <c:pt idx="200">
                  <c:v>4.55566859996304</c:v>
                </c:pt>
                <c:pt idx="201">
                  <c:v>4.5663911701470479</c:v>
                </c:pt>
                <c:pt idx="202">
                  <c:v>4.5771137403310549</c:v>
                </c:pt>
                <c:pt idx="203">
                  <c:v>4.5878363105150628</c:v>
                </c:pt>
                <c:pt idx="204">
                  <c:v>4.5985588806990698</c:v>
                </c:pt>
                <c:pt idx="205">
                  <c:v>4.6092814508830777</c:v>
                </c:pt>
                <c:pt idx="206">
                  <c:v>4.6200040210670865</c:v>
                </c:pt>
                <c:pt idx="207">
                  <c:v>4.6307265912510935</c:v>
                </c:pt>
                <c:pt idx="208">
                  <c:v>4.6414491614351006</c:v>
                </c:pt>
                <c:pt idx="209">
                  <c:v>4.6521717316191085</c:v>
                </c:pt>
                <c:pt idx="210">
                  <c:v>4.6628943018031164</c:v>
                </c:pt>
                <c:pt idx="211">
                  <c:v>4.6736168719871243</c:v>
                </c:pt>
                <c:pt idx="212">
                  <c:v>4.6843394421711322</c:v>
                </c:pt>
                <c:pt idx="213">
                  <c:v>4.6950620123551392</c:v>
                </c:pt>
                <c:pt idx="214">
                  <c:v>4.7057845825391471</c:v>
                </c:pt>
                <c:pt idx="215">
                  <c:v>4.716507152723155</c:v>
                </c:pt>
                <c:pt idx="216">
                  <c:v>4.727229722907162</c:v>
                </c:pt>
                <c:pt idx="217">
                  <c:v>4.7379522930911708</c:v>
                </c:pt>
                <c:pt idx="218">
                  <c:v>4.7486748632751778</c:v>
                </c:pt>
                <c:pt idx="219">
                  <c:v>4.7593974334591858</c:v>
                </c:pt>
                <c:pt idx="220">
                  <c:v>4.7701200036431937</c:v>
                </c:pt>
                <c:pt idx="221">
                  <c:v>4.7808425738272016</c:v>
                </c:pt>
                <c:pt idx="222">
                  <c:v>4.7915651440112086</c:v>
                </c:pt>
                <c:pt idx="223">
                  <c:v>4.8022877141952165</c:v>
                </c:pt>
                <c:pt idx="224">
                  <c:v>4.8130102843792235</c:v>
                </c:pt>
                <c:pt idx="225">
                  <c:v>4.8237328545632323</c:v>
                </c:pt>
                <c:pt idx="226">
                  <c:v>4.8344554247472402</c:v>
                </c:pt>
                <c:pt idx="227">
                  <c:v>4.8451779949312472</c:v>
                </c:pt>
                <c:pt idx="228">
                  <c:v>4.8559005651152551</c:v>
                </c:pt>
                <c:pt idx="229">
                  <c:v>4.8666231352992622</c:v>
                </c:pt>
                <c:pt idx="230">
                  <c:v>4.8773457054832701</c:v>
                </c:pt>
                <c:pt idx="231">
                  <c:v>4.8880682756672789</c:v>
                </c:pt>
                <c:pt idx="232">
                  <c:v>4.8987908458512859</c:v>
                </c:pt>
                <c:pt idx="233">
                  <c:v>4.9095134160352938</c:v>
                </c:pt>
                <c:pt idx="234">
                  <c:v>4.9202359862193017</c:v>
                </c:pt>
                <c:pt idx="235">
                  <c:v>4.9309585564033087</c:v>
                </c:pt>
                <c:pt idx="236">
                  <c:v>4.9416811265873166</c:v>
                </c:pt>
                <c:pt idx="237">
                  <c:v>4.9524036967713245</c:v>
                </c:pt>
                <c:pt idx="238">
                  <c:v>4.9631262669553315</c:v>
                </c:pt>
                <c:pt idx="239">
                  <c:v>4.9738488371393395</c:v>
                </c:pt>
                <c:pt idx="240">
                  <c:v>4.9845714073233474</c:v>
                </c:pt>
                <c:pt idx="241">
                  <c:v>4.9952939775073553</c:v>
                </c:pt>
                <c:pt idx="242">
                  <c:v>5.0060165476913632</c:v>
                </c:pt>
                <c:pt idx="243">
                  <c:v>5.0167391178753702</c:v>
                </c:pt>
                <c:pt idx="244">
                  <c:v>5.0274616880593781</c:v>
                </c:pt>
                <c:pt idx="245">
                  <c:v>5.038184258243386</c:v>
                </c:pt>
                <c:pt idx="246">
                  <c:v>5.0489068284273939</c:v>
                </c:pt>
                <c:pt idx="247">
                  <c:v>5.0596293986114018</c:v>
                </c:pt>
                <c:pt idx="248">
                  <c:v>5.0703519687954088</c:v>
                </c:pt>
                <c:pt idx="249">
                  <c:v>5.0810745389794159</c:v>
                </c:pt>
                <c:pt idx="250">
                  <c:v>5.0917971091634247</c:v>
                </c:pt>
                <c:pt idx="251">
                  <c:v>5.1025196793474317</c:v>
                </c:pt>
                <c:pt idx="252">
                  <c:v>5.1132422495314396</c:v>
                </c:pt>
                <c:pt idx="253">
                  <c:v>5.1239648197154475</c:v>
                </c:pt>
                <c:pt idx="254">
                  <c:v>5.1346873898994554</c:v>
                </c:pt>
                <c:pt idx="255">
                  <c:v>5.1454099600834624</c:v>
                </c:pt>
                <c:pt idx="256">
                  <c:v>5.1561325302674712</c:v>
                </c:pt>
                <c:pt idx="257">
                  <c:v>5.1668551004514782</c:v>
                </c:pt>
                <c:pt idx="258">
                  <c:v>5.1775776706354861</c:v>
                </c:pt>
                <c:pt idx="259">
                  <c:v>5.1883002408194994</c:v>
                </c:pt>
                <c:pt idx="260">
                  <c:v>5.1990228110035019</c:v>
                </c:pt>
                <c:pt idx="261">
                  <c:v>5.209745381187509</c:v>
                </c:pt>
                <c:pt idx="262">
                  <c:v>5.2204679513715169</c:v>
                </c:pt>
                <c:pt idx="263">
                  <c:v>5.2311905215555292</c:v>
                </c:pt>
                <c:pt idx="264">
                  <c:v>5.2419130917395327</c:v>
                </c:pt>
                <c:pt idx="265">
                  <c:v>5.2526356619235397</c:v>
                </c:pt>
                <c:pt idx="266">
                  <c:v>5.2633582321075476</c:v>
                </c:pt>
                <c:pt idx="267">
                  <c:v>5.2740808022915608</c:v>
                </c:pt>
                <c:pt idx="268">
                  <c:v>5.2848033724755625</c:v>
                </c:pt>
                <c:pt idx="269">
                  <c:v>5.2955259426595704</c:v>
                </c:pt>
                <c:pt idx="270">
                  <c:v>5.3062485128435792</c:v>
                </c:pt>
                <c:pt idx="271">
                  <c:v>5.3169710830275916</c:v>
                </c:pt>
                <c:pt idx="272">
                  <c:v>5.3276936532115942</c:v>
                </c:pt>
                <c:pt idx="273">
                  <c:v>5.3384162233956012</c:v>
                </c:pt>
                <c:pt idx="274">
                  <c:v>5.3491387935796091</c:v>
                </c:pt>
                <c:pt idx="275">
                  <c:v>5.3598613637636223</c:v>
                </c:pt>
                <c:pt idx="276">
                  <c:v>5.3705839339476249</c:v>
                </c:pt>
                <c:pt idx="277">
                  <c:v>5.3813065041316319</c:v>
                </c:pt>
                <c:pt idx="278">
                  <c:v>5.3920290743156398</c:v>
                </c:pt>
                <c:pt idx="279">
                  <c:v>5.4027516444996531</c:v>
                </c:pt>
                <c:pt idx="280">
                  <c:v>5.4134742146836556</c:v>
                </c:pt>
                <c:pt idx="281">
                  <c:v>5.4241967848676635</c:v>
                </c:pt>
                <c:pt idx="282">
                  <c:v>5.4349193550516759</c:v>
                </c:pt>
                <c:pt idx="283">
                  <c:v>5.4456419252356838</c:v>
                </c:pt>
                <c:pt idx="284">
                  <c:v>5.4563644954196917</c:v>
                </c:pt>
                <c:pt idx="285">
                  <c:v>5.4670870656036943</c:v>
                </c:pt>
                <c:pt idx="286">
                  <c:v>5.4778096357877066</c:v>
                </c:pt>
                <c:pt idx="287">
                  <c:v>5.4885322059717145</c:v>
                </c:pt>
                <c:pt idx="288">
                  <c:v>5.4992547761557216</c:v>
                </c:pt>
                <c:pt idx="289">
                  <c:v>5.509977346339725</c:v>
                </c:pt>
                <c:pt idx="290">
                  <c:v>5.5206999165237374</c:v>
                </c:pt>
                <c:pt idx="291">
                  <c:v>5.5314224867077453</c:v>
                </c:pt>
                <c:pt idx="292">
                  <c:v>5.5421450568917532</c:v>
                </c:pt>
                <c:pt idx="293">
                  <c:v>5.5528676270757558</c:v>
                </c:pt>
                <c:pt idx="294">
                  <c:v>5.5635901972597681</c:v>
                </c:pt>
                <c:pt idx="295">
                  <c:v>5.5743127674437769</c:v>
                </c:pt>
                <c:pt idx="296">
                  <c:v>5.5850353376277839</c:v>
                </c:pt>
                <c:pt idx="297">
                  <c:v>5.5957579078117865</c:v>
                </c:pt>
                <c:pt idx="298">
                  <c:v>5.6064804779957989</c:v>
                </c:pt>
                <c:pt idx="299">
                  <c:v>5.6172030481798076</c:v>
                </c:pt>
                <c:pt idx="300">
                  <c:v>5.6279256183638147</c:v>
                </c:pt>
                <c:pt idx="301">
                  <c:v>5.6386481885478172</c:v>
                </c:pt>
                <c:pt idx="302">
                  <c:v>5.6493707587318296</c:v>
                </c:pt>
                <c:pt idx="303">
                  <c:v>5.6600933289158384</c:v>
                </c:pt>
                <c:pt idx="304">
                  <c:v>5.6708158990998454</c:v>
                </c:pt>
                <c:pt idx="305">
                  <c:v>5.681538469283848</c:v>
                </c:pt>
                <c:pt idx="306">
                  <c:v>5.6922610394678612</c:v>
                </c:pt>
                <c:pt idx="307">
                  <c:v>5.7029836096518682</c:v>
                </c:pt>
                <c:pt idx="308">
                  <c:v>5.7137061798358761</c:v>
                </c:pt>
                <c:pt idx="309">
                  <c:v>5.7244287500198849</c:v>
                </c:pt>
                <c:pt idx="310">
                  <c:v>5.735151320203892</c:v>
                </c:pt>
                <c:pt idx="311">
                  <c:v>5.745873890387899</c:v>
                </c:pt>
                <c:pt idx="312">
                  <c:v>5.7565964605719069</c:v>
                </c:pt>
                <c:pt idx="313">
                  <c:v>5.7673190307559139</c:v>
                </c:pt>
                <c:pt idx="314">
                  <c:v>5.7780416009399227</c:v>
                </c:pt>
                <c:pt idx="315">
                  <c:v>5.7887641711239306</c:v>
                </c:pt>
                <c:pt idx="316">
                  <c:v>5.7994867413079376</c:v>
                </c:pt>
                <c:pt idx="317">
                  <c:v>5.8102093114919455</c:v>
                </c:pt>
                <c:pt idx="318">
                  <c:v>5.8209318816759534</c:v>
                </c:pt>
                <c:pt idx="319">
                  <c:v>5.8316544518599605</c:v>
                </c:pt>
                <c:pt idx="320">
                  <c:v>5.8423770220439692</c:v>
                </c:pt>
                <c:pt idx="321">
                  <c:v>5.8530995922279763</c:v>
                </c:pt>
                <c:pt idx="322">
                  <c:v>5.8638221624119842</c:v>
                </c:pt>
                <c:pt idx="323">
                  <c:v>5.8745447325959912</c:v>
                </c:pt>
                <c:pt idx="324">
                  <c:v>5.88526730278</c:v>
                </c:pt>
                <c:pt idx="325">
                  <c:v>5.895989872964007</c:v>
                </c:pt>
                <c:pt idx="326">
                  <c:v>5.9067124431480149</c:v>
                </c:pt>
                <c:pt idx="327">
                  <c:v>5.9174350133320219</c:v>
                </c:pt>
                <c:pt idx="328">
                  <c:v>5.9281575835160298</c:v>
                </c:pt>
                <c:pt idx="329">
                  <c:v>5.9388801537000386</c:v>
                </c:pt>
                <c:pt idx="330">
                  <c:v>5.9496027238840457</c:v>
                </c:pt>
                <c:pt idx="331">
                  <c:v>5.9603252940680536</c:v>
                </c:pt>
                <c:pt idx="332">
                  <c:v>5.9710478642520624</c:v>
                </c:pt>
                <c:pt idx="333">
                  <c:v>5.9817704344360685</c:v>
                </c:pt>
                <c:pt idx="334">
                  <c:v>5.9924930046200773</c:v>
                </c:pt>
                <c:pt idx="335">
                  <c:v>6.0032155748040843</c:v>
                </c:pt>
                <c:pt idx="336">
                  <c:v>6.0139381449880922</c:v>
                </c:pt>
                <c:pt idx="337">
                  <c:v>6.0246607151721001</c:v>
                </c:pt>
                <c:pt idx="338">
                  <c:v>6.0353832853561062</c:v>
                </c:pt>
                <c:pt idx="339">
                  <c:v>6.046105855540115</c:v>
                </c:pt>
                <c:pt idx="340">
                  <c:v>6.0568284257241212</c:v>
                </c:pt>
                <c:pt idx="341">
                  <c:v>6.06755099590813</c:v>
                </c:pt>
                <c:pt idx="342">
                  <c:v>6.0782735660921379</c:v>
                </c:pt>
                <c:pt idx="343">
                  <c:v>6.0889961362761449</c:v>
                </c:pt>
                <c:pt idx="344">
                  <c:v>6.0997187064601537</c:v>
                </c:pt>
                <c:pt idx="345">
                  <c:v>6.1104412766441616</c:v>
                </c:pt>
                <c:pt idx="346">
                  <c:v>6.1211638468281686</c:v>
                </c:pt>
                <c:pt idx="347">
                  <c:v>6.1318864170121774</c:v>
                </c:pt>
                <c:pt idx="348">
                  <c:v>6.1426089871961835</c:v>
                </c:pt>
                <c:pt idx="349">
                  <c:v>6.1533315573801923</c:v>
                </c:pt>
                <c:pt idx="350">
                  <c:v>6.1640541275641993</c:v>
                </c:pt>
                <c:pt idx="351">
                  <c:v>6.1747766977482073</c:v>
                </c:pt>
                <c:pt idx="352">
                  <c:v>6.185499267932216</c:v>
                </c:pt>
                <c:pt idx="353">
                  <c:v>6.1962218381162222</c:v>
                </c:pt>
                <c:pt idx="354">
                  <c:v>6.206944408300231</c:v>
                </c:pt>
                <c:pt idx="355">
                  <c:v>6.217666978484238</c:v>
                </c:pt>
                <c:pt idx="356">
                  <c:v>6.2283895486682459</c:v>
                </c:pt>
                <c:pt idx="357">
                  <c:v>6.2391121188522547</c:v>
                </c:pt>
                <c:pt idx="358">
                  <c:v>6.2498346890362608</c:v>
                </c:pt>
                <c:pt idx="359">
                  <c:v>6.2605572592202696</c:v>
                </c:pt>
                <c:pt idx="360">
                  <c:v>6.2712798294042766</c:v>
                </c:pt>
                <c:pt idx="361">
                  <c:v>6.2820023995882845</c:v>
                </c:pt>
                <c:pt idx="362">
                  <c:v>6.2927249697722933</c:v>
                </c:pt>
                <c:pt idx="363">
                  <c:v>6.3034475399562995</c:v>
                </c:pt>
                <c:pt idx="364">
                  <c:v>6.3141701101403074</c:v>
                </c:pt>
                <c:pt idx="365">
                  <c:v>6.3248926803243153</c:v>
                </c:pt>
                <c:pt idx="366">
                  <c:v>6.3356152505083223</c:v>
                </c:pt>
                <c:pt idx="367">
                  <c:v>6.3463378206923302</c:v>
                </c:pt>
                <c:pt idx="368">
                  <c:v>6.3570603908763372</c:v>
                </c:pt>
                <c:pt idx="369">
                  <c:v>6.367782961060346</c:v>
                </c:pt>
                <c:pt idx="370">
                  <c:v>6.3785055312443539</c:v>
                </c:pt>
                <c:pt idx="371">
                  <c:v>6.389228101428361</c:v>
                </c:pt>
                <c:pt idx="372">
                  <c:v>6.3999506716123697</c:v>
                </c:pt>
                <c:pt idx="373">
                  <c:v>6.4106732417963759</c:v>
                </c:pt>
                <c:pt idx="374">
                  <c:v>6.4213958119803847</c:v>
                </c:pt>
                <c:pt idx="375">
                  <c:v>6.4321183821643926</c:v>
                </c:pt>
                <c:pt idx="376">
                  <c:v>6.4428409523483996</c:v>
                </c:pt>
                <c:pt idx="377">
                  <c:v>6.4535635225324084</c:v>
                </c:pt>
                <c:pt idx="378">
                  <c:v>6.4642860927164145</c:v>
                </c:pt>
                <c:pt idx="379">
                  <c:v>6.4750086629004233</c:v>
                </c:pt>
                <c:pt idx="380">
                  <c:v>6.4857312330844303</c:v>
                </c:pt>
                <c:pt idx="381">
                  <c:v>6.4964538032684382</c:v>
                </c:pt>
                <c:pt idx="382">
                  <c:v>6.507176373452447</c:v>
                </c:pt>
                <c:pt idx="383">
                  <c:v>6.5178989436364532</c:v>
                </c:pt>
                <c:pt idx="384">
                  <c:v>6.528621513820462</c:v>
                </c:pt>
                <c:pt idx="385">
                  <c:v>6.539344084004469</c:v>
                </c:pt>
                <c:pt idx="386">
                  <c:v>6.5500666541884769</c:v>
                </c:pt>
                <c:pt idx="387">
                  <c:v>6.5607892243724857</c:v>
                </c:pt>
                <c:pt idx="388">
                  <c:v>6.5715117945564918</c:v>
                </c:pt>
                <c:pt idx="389">
                  <c:v>6.5822343647405006</c:v>
                </c:pt>
                <c:pt idx="390">
                  <c:v>6.5929569349245076</c:v>
                </c:pt>
                <c:pt idx="391">
                  <c:v>6.6036795051085146</c:v>
                </c:pt>
                <c:pt idx="392">
                  <c:v>6.6144020752925234</c:v>
                </c:pt>
                <c:pt idx="393">
                  <c:v>6.6251246454765296</c:v>
                </c:pt>
                <c:pt idx="394">
                  <c:v>6.6358472156605384</c:v>
                </c:pt>
                <c:pt idx="395">
                  <c:v>6.6465697858445463</c:v>
                </c:pt>
                <c:pt idx="396">
                  <c:v>6.6572923560285533</c:v>
                </c:pt>
                <c:pt idx="397">
                  <c:v>6.6680149262125621</c:v>
                </c:pt>
                <c:pt idx="398">
                  <c:v>6.6787374963965682</c:v>
                </c:pt>
                <c:pt idx="399">
                  <c:v>6.689460066580577</c:v>
                </c:pt>
                <c:pt idx="400">
                  <c:v>6.7001826367645849</c:v>
                </c:pt>
                <c:pt idx="401">
                  <c:v>6.7109052069485919</c:v>
                </c:pt>
                <c:pt idx="402">
                  <c:v>6.7216277771326007</c:v>
                </c:pt>
                <c:pt idx="403">
                  <c:v>6.7323503473166078</c:v>
                </c:pt>
                <c:pt idx="404">
                  <c:v>6.7430729175006157</c:v>
                </c:pt>
                <c:pt idx="405">
                  <c:v>6.7537954876846227</c:v>
                </c:pt>
                <c:pt idx="406">
                  <c:v>6.7645180578686306</c:v>
                </c:pt>
                <c:pt idx="407">
                  <c:v>6.7752406280526394</c:v>
                </c:pt>
                <c:pt idx="408">
                  <c:v>6.7859631982366455</c:v>
                </c:pt>
                <c:pt idx="409">
                  <c:v>6.7966857684206543</c:v>
                </c:pt>
                <c:pt idx="410">
                  <c:v>6.8074083386046613</c:v>
                </c:pt>
                <c:pt idx="411">
                  <c:v>6.8181309087886692</c:v>
                </c:pt>
                <c:pt idx="412">
                  <c:v>6.828853478972678</c:v>
                </c:pt>
                <c:pt idx="413">
                  <c:v>6.8395760491566842</c:v>
                </c:pt>
                <c:pt idx="414">
                  <c:v>6.850298619340693</c:v>
                </c:pt>
                <c:pt idx="415">
                  <c:v>6.8610211895247</c:v>
                </c:pt>
                <c:pt idx="416">
                  <c:v>6.871743759708707</c:v>
                </c:pt>
                <c:pt idx="417">
                  <c:v>6.8824663298927158</c:v>
                </c:pt>
                <c:pt idx="418">
                  <c:v>6.8931889000767237</c:v>
                </c:pt>
                <c:pt idx="419">
                  <c:v>6.9039114702607307</c:v>
                </c:pt>
                <c:pt idx="420">
                  <c:v>6.9146340404447386</c:v>
                </c:pt>
                <c:pt idx="421">
                  <c:v>6.9253566106287456</c:v>
                </c:pt>
                <c:pt idx="422">
                  <c:v>6.9360791808127544</c:v>
                </c:pt>
                <c:pt idx="423">
                  <c:v>6.9468017509967606</c:v>
                </c:pt>
                <c:pt idx="424">
                  <c:v>6.9575243211807694</c:v>
                </c:pt>
                <c:pt idx="425">
                  <c:v>6.9682468913647773</c:v>
                </c:pt>
                <c:pt idx="426">
                  <c:v>6.9789694615487843</c:v>
                </c:pt>
                <c:pt idx="427">
                  <c:v>6.9896920317327931</c:v>
                </c:pt>
                <c:pt idx="428">
                  <c:v>7.000414601916801</c:v>
                </c:pt>
                <c:pt idx="429">
                  <c:v>7.011137172100808</c:v>
                </c:pt>
                <c:pt idx="430">
                  <c:v>7.0218597422848168</c:v>
                </c:pt>
                <c:pt idx="431">
                  <c:v>7.0325823124688229</c:v>
                </c:pt>
                <c:pt idx="432">
                  <c:v>7.0433048826528317</c:v>
                </c:pt>
                <c:pt idx="433">
                  <c:v>7.0540274528368379</c:v>
                </c:pt>
                <c:pt idx="434">
                  <c:v>7.0647500230208466</c:v>
                </c:pt>
                <c:pt idx="435">
                  <c:v>7.0754725932048537</c:v>
                </c:pt>
                <c:pt idx="436">
                  <c:v>7.0861951633888616</c:v>
                </c:pt>
                <c:pt idx="437">
                  <c:v>7.0969177335728704</c:v>
                </c:pt>
                <c:pt idx="438">
                  <c:v>7.1076403037568765</c:v>
                </c:pt>
                <c:pt idx="439">
                  <c:v>7.1183628739408853</c:v>
                </c:pt>
                <c:pt idx="440">
                  <c:v>7.1290854441248923</c:v>
                </c:pt>
                <c:pt idx="441">
                  <c:v>7.1398080143089002</c:v>
                </c:pt>
                <c:pt idx="442">
                  <c:v>7.1505305844929081</c:v>
                </c:pt>
                <c:pt idx="443">
                  <c:v>7.161253154676916</c:v>
                </c:pt>
                <c:pt idx="444">
                  <c:v>7.1719757248609231</c:v>
                </c:pt>
                <c:pt idx="445">
                  <c:v>7.1826982950449318</c:v>
                </c:pt>
                <c:pt idx="446">
                  <c:v>7.193420865228938</c:v>
                </c:pt>
                <c:pt idx="447">
                  <c:v>7.2041434354129468</c:v>
                </c:pt>
                <c:pt idx="448">
                  <c:v>7.2148660055969529</c:v>
                </c:pt>
                <c:pt idx="449">
                  <c:v>7.2255885757809617</c:v>
                </c:pt>
                <c:pt idx="450">
                  <c:v>7.2363111459649705</c:v>
                </c:pt>
              </c:numCache>
            </c:numRef>
          </c:xVal>
          <c:yVal>
            <c:numRef>
              <c:f>fit!$M$19:$M$469</c:f>
              <c:numCache>
                <c:formatCode>General</c:formatCode>
                <c:ptCount val="451"/>
                <c:pt idx="0">
                  <c:v>0.39683108292420055</c:v>
                </c:pt>
                <c:pt idx="1">
                  <c:v>0.21437518119604171</c:v>
                </c:pt>
                <c:pt idx="2">
                  <c:v>4.0017628975681951E-2</c:v>
                </c:pt>
                <c:pt idx="3">
                  <c:v>-0.12653690267821549</c:v>
                </c:pt>
                <c:pt idx="4">
                  <c:v>-0.28557353460789781</c:v>
                </c:pt>
                <c:pt idx="5">
                  <c:v>-0.43736752640821397</c:v>
                </c:pt>
                <c:pt idx="6">
                  <c:v>-0.58218461156024759</c:v>
                </c:pt>
                <c:pt idx="7">
                  <c:v>-0.72028132124224786</c:v>
                </c:pt>
                <c:pt idx="8">
                  <c:v>-0.85190529719949382</c:v>
                </c:pt>
                <c:pt idx="9">
                  <c:v>-0.977295594042074</c:v>
                </c:pt>
                <c:pt idx="10">
                  <c:v>-1.0966829713270725</c:v>
                </c:pt>
                <c:pt idx="11">
                  <c:v>-1.2102901757696038</c:v>
                </c:pt>
                <c:pt idx="12">
                  <c:v>-1.3183322139156486</c:v>
                </c:pt>
                <c:pt idx="13">
                  <c:v>-1.4210166155982256</c:v>
                </c:pt>
                <c:pt idx="14">
                  <c:v>-1.5185436884878607</c:v>
                </c:pt>
                <c:pt idx="15">
                  <c:v>-1.6111067640375607</c:v>
                </c:pt>
                <c:pt idx="16">
                  <c:v>-1.6988924351126249</c:v>
                </c:pt>
                <c:pt idx="17">
                  <c:v>-1.7820807855856478</c:v>
                </c:pt>
                <c:pt idx="18">
                  <c:v>-1.8608456121677834</c:v>
                </c:pt>
                <c:pt idx="19">
                  <c:v>-1.9353546387380645</c:v>
                </c:pt>
                <c:pt idx="20">
                  <c:v>-2.0057697234238416</c:v>
                </c:pt>
                <c:pt idx="21">
                  <c:v>-2.072247058676894</c:v>
                </c:pt>
                <c:pt idx="22">
                  <c:v>-2.1349373645813774</c:v>
                </c:pt>
                <c:pt idx="23">
                  <c:v>-2.1939860756220222</c:v>
                </c:pt>
                <c:pt idx="24">
                  <c:v>-2.2495335211331136</c:v>
                </c:pt>
                <c:pt idx="25">
                  <c:v>-2.3017150996415094</c:v>
                </c:pt>
                <c:pt idx="26">
                  <c:v>-2.3506614473095961</c:v>
                </c:pt>
                <c:pt idx="27">
                  <c:v>-2.396498600677329</c:v>
                </c:pt>
                <c:pt idx="28">
                  <c:v>-2.4393481538956112</c:v>
                </c:pt>
                <c:pt idx="29">
                  <c:v>-2.4793274106369614</c:v>
                </c:pt>
                <c:pt idx="30">
                  <c:v>-2.5165495308629691</c:v>
                </c:pt>
                <c:pt idx="31">
                  <c:v>-2.5511236726221833</c:v>
                </c:pt>
                <c:pt idx="32">
                  <c:v>-2.5831551290460344</c:v>
                </c:pt>
                <c:pt idx="33">
                  <c:v>-2.6127454607048923</c:v>
                </c:pt>
                <c:pt idx="34">
                  <c:v>-2.639992623480834</c:v>
                </c:pt>
                <c:pt idx="35">
                  <c:v>-2.6649910921083824</c:v>
                </c:pt>
                <c:pt idx="36">
                  <c:v>-2.6878319795294821</c:v>
                </c:pt>
                <c:pt idx="37">
                  <c:v>-2.7086031522039362</c:v>
                </c:pt>
                <c:pt idx="38">
                  <c:v>-2.7273893415118486</c:v>
                </c:pt>
                <c:pt idx="39">
                  <c:v>-2.7442722513799533</c:v>
                </c:pt>
                <c:pt idx="40">
                  <c:v>-2.7593306622593419</c:v>
                </c:pt>
                <c:pt idx="41">
                  <c:v>-2.7726405315777072</c:v>
                </c:pt>
                <c:pt idx="42">
                  <c:v>-2.7842750907851603</c:v>
                </c:pt>
                <c:pt idx="43">
                  <c:v>-2.7943049391085966</c:v>
                </c:pt>
                <c:pt idx="44">
                  <c:v>-2.8027981341257657</c:v>
                </c:pt>
                <c:pt idx="45">
                  <c:v>-2.8098202792663978</c:v>
                </c:pt>
                <c:pt idx="46">
                  <c:v>-2.8154346083441806</c:v>
                </c:pt>
                <c:pt idx="47">
                  <c:v>-2.819702067219823</c:v>
                </c:pt>
                <c:pt idx="48">
                  <c:v>-2.8226813926921048</c:v>
                </c:pt>
                <c:pt idx="49">
                  <c:v>-2.8244291887105213</c:v>
                </c:pt>
                <c:pt idx="50">
                  <c:v>-2.8249999999999993</c:v>
                </c:pt>
                <c:pt idx="51">
                  <c:v>-2.824446383185073</c:v>
                </c:pt>
                <c:pt idx="52">
                  <c:v>-2.8228189754980058</c:v>
                </c:pt>
                <c:pt idx="53">
                  <c:v>-2.8201665611524556</c:v>
                </c:pt>
                <c:pt idx="54">
                  <c:v>-2.8165361354615692</c:v>
                </c:pt>
                <c:pt idx="55">
                  <c:v>-2.8119729667766937</c:v>
                </c:pt>
                <c:pt idx="56">
                  <c:v>-2.8065206563203455</c:v>
                </c:pt>
                <c:pt idx="57">
                  <c:v>-2.8002211959845962</c:v>
                </c:pt>
                <c:pt idx="58">
                  <c:v>-2.7931150241636229</c:v>
                </c:pt>
                <c:pt idx="59">
                  <c:v>-2.7852410796868607</c:v>
                </c:pt>
                <c:pt idx="60">
                  <c:v>-2.7766368539169521</c:v>
                </c:pt>
                <c:pt idx="61">
                  <c:v>-2.7673384410745228</c:v>
                </c:pt>
                <c:pt idx="62">
                  <c:v>-2.757380586849723</c:v>
                </c:pt>
                <c:pt idx="63">
                  <c:v>-2.7467967353584539</c:v>
                </c:pt>
                <c:pt idx="64">
                  <c:v>-2.7356190744992368</c:v>
                </c:pt>
                <c:pt idx="65">
                  <c:v>-2.7238785797648069</c:v>
                </c:pt>
                <c:pt idx="66">
                  <c:v>-2.7116050565606811</c:v>
                </c:pt>
                <c:pt idx="67">
                  <c:v>-2.6988271810811919</c:v>
                </c:pt>
                <c:pt idx="68">
                  <c:v>-2.6855725397917758</c:v>
                </c:pt>
                <c:pt idx="69">
                  <c:v>-2.6718676675646473</c:v>
                </c:pt>
                <c:pt idx="70">
                  <c:v>-2.6577380845134297</c:v>
                </c:pt>
                <c:pt idx="71">
                  <c:v>-2.6432083315707344</c:v>
                </c:pt>
                <c:pt idx="72">
                  <c:v>-2.6283020048512369</c:v>
                </c:pt>
                <c:pt idx="73">
                  <c:v>-2.6130417888413411</c:v>
                </c:pt>
                <c:pt idx="74">
                  <c:v>-2.597449488455124</c:v>
                </c:pt>
                <c:pt idx="75">
                  <c:v>-2.5815460599949605</c:v>
                </c:pt>
                <c:pt idx="76">
                  <c:v>-2.565351641053871</c:v>
                </c:pt>
                <c:pt idx="77">
                  <c:v>-2.5488855793954479</c:v>
                </c:pt>
                <c:pt idx="78">
                  <c:v>-2.5321664608459393</c:v>
                </c:pt>
                <c:pt idx="79">
                  <c:v>-2.5152121362319688</c:v>
                </c:pt>
                <c:pt idx="80">
                  <c:v>-2.4980397473962022</c:v>
                </c:pt>
                <c:pt idx="81">
                  <c:v>-2.4806657523221687</c:v>
                </c:pt>
                <c:pt idx="82">
                  <c:v>-2.4631059493984444</c:v>
                </c:pt>
                <c:pt idx="83">
                  <c:v>-2.4453755008513198</c:v>
                </c:pt>
                <c:pt idx="84">
                  <c:v>-2.4274889553741517</c:v>
                </c:pt>
                <c:pt idx="85">
                  <c:v>-2.4094602699806056</c:v>
                </c:pt>
                <c:pt idx="86">
                  <c:v>-2.3913028311080846</c:v>
                </c:pt>
                <c:pt idx="87">
                  <c:v>-2.3730294749967813</c:v>
                </c:pt>
                <c:pt idx="88">
                  <c:v>-2.3546525073688862</c:v>
                </c:pt>
                <c:pt idx="89">
                  <c:v>-2.3361837224316906</c:v>
                </c:pt>
                <c:pt idx="90">
                  <c:v>-2.3176344212275191</c:v>
                </c:pt>
                <c:pt idx="91">
                  <c:v>-2.2990154293526177</c:v>
                </c:pt>
                <c:pt idx="92">
                  <c:v>-2.2803371140664401</c:v>
                </c:pt>
                <c:pt idx="93">
                  <c:v>-2.2616094008119751</c:v>
                </c:pt>
                <c:pt idx="94">
                  <c:v>-2.2428417891671266</c:v>
                </c:pt>
                <c:pt idx="95">
                  <c:v>-2.2240433682464449</c:v>
                </c:pt>
                <c:pt idx="96">
                  <c:v>-2.2052228315718607</c:v>
                </c:pt>
                <c:pt idx="97">
                  <c:v>-2.1863884914304648</c:v>
                </c:pt>
                <c:pt idx="98">
                  <c:v>-2.1675482927367256</c:v>
                </c:pt>
                <c:pt idx="99">
                  <c:v>-2.1487098264160052</c:v>
                </c:pt>
                <c:pt idx="100">
                  <c:v>-2.1298803423256021</c:v>
                </c:pt>
                <c:pt idx="101">
                  <c:v>-2.1110667617290648</c:v>
                </c:pt>
                <c:pt idx="102">
                  <c:v>-2.0922756893389338</c:v>
                </c:pt>
                <c:pt idx="103">
                  <c:v>-2.0735134249425831</c:v>
                </c:pt>
                <c:pt idx="104">
                  <c:v>-2.0547859746253505</c:v>
                </c:pt>
                <c:pt idx="105">
                  <c:v>-2.0360990616046251</c:v>
                </c:pt>
                <c:pt idx="106">
                  <c:v>-2.017458136688143</c:v>
                </c:pt>
                <c:pt idx="107">
                  <c:v>-1.9988683883692739</c:v>
                </c:pt>
                <c:pt idx="108">
                  <c:v>-1.9803347525716248</c:v>
                </c:pt>
                <c:pt idx="109">
                  <c:v>-1.9618619220549387</c:v>
                </c:pt>
                <c:pt idx="110">
                  <c:v>-1.9434543554937729</c:v>
                </c:pt>
                <c:pt idx="111">
                  <c:v>-1.925116286240135</c:v>
                </c:pt>
                <c:pt idx="112">
                  <c:v>-1.9068517307808226</c:v>
                </c:pt>
                <c:pt idx="113">
                  <c:v>-1.8886644968998609</c:v>
                </c:pt>
                <c:pt idx="114">
                  <c:v>-1.8705581915561122</c:v>
                </c:pt>
                <c:pt idx="115">
                  <c:v>-1.8525362284857343</c:v>
                </c:pt>
                <c:pt idx="116">
                  <c:v>-1.8346018355388958</c:v>
                </c:pt>
                <c:pt idx="117">
                  <c:v>-1.8167580617597967</c:v>
                </c:pt>
                <c:pt idx="118">
                  <c:v>-1.7990077842187517</c:v>
                </c:pt>
                <c:pt idx="119">
                  <c:v>-1.781353714604806</c:v>
                </c:pt>
                <c:pt idx="120">
                  <c:v>-1.7637984055870417</c:v>
                </c:pt>
                <c:pt idx="121">
                  <c:v>-1.7463442569524912</c:v>
                </c:pt>
                <c:pt idx="122">
                  <c:v>-1.7289935215282775</c:v>
                </c:pt>
                <c:pt idx="123">
                  <c:v>-1.7117483108953471</c:v>
                </c:pt>
                <c:pt idx="124">
                  <c:v>-1.6946106009009387</c:v>
                </c:pt>
                <c:pt idx="125">
                  <c:v>-1.6775822369766442</c:v>
                </c:pt>
                <c:pt idx="126">
                  <c:v>-1.6606649392687307</c:v>
                </c:pt>
                <c:pt idx="127">
                  <c:v>-1.6438603075871394</c:v>
                </c:pt>
                <c:pt idx="128">
                  <c:v>-1.6271698261793606</c:v>
                </c:pt>
                <c:pt idx="129">
                  <c:v>-1.6105948683351954</c:v>
                </c:pt>
                <c:pt idx="130">
                  <c:v>-1.5941367008281819</c:v>
                </c:pt>
                <c:pt idx="131">
                  <c:v>-1.5777964881992923</c:v>
                </c:pt>
                <c:pt idx="132">
                  <c:v>-1.5615752968883061</c:v>
                </c:pt>
                <c:pt idx="133">
                  <c:v>-1.5454740992180744</c:v>
                </c:pt>
                <c:pt idx="134">
                  <c:v>-1.5294937772367407</c:v>
                </c:pt>
                <c:pt idx="135">
                  <c:v>-1.5136351264227679</c:v>
                </c:pt>
                <c:pt idx="136">
                  <c:v>-1.4978988592575069</c:v>
                </c:pt>
                <c:pt idx="137">
                  <c:v>-1.4822856086698442</c:v>
                </c:pt>
                <c:pt idx="138">
                  <c:v>-1.4667959313573209</c:v>
                </c:pt>
                <c:pt idx="139">
                  <c:v>-1.4514303109879869</c:v>
                </c:pt>
                <c:pt idx="140">
                  <c:v>-1.4361891612870719</c:v>
                </c:pt>
                <c:pt idx="141">
                  <c:v>-1.4210728290124559</c:v>
                </c:pt>
                <c:pt idx="142">
                  <c:v>-1.4060815968227618</c:v>
                </c:pt>
                <c:pt idx="143">
                  <c:v>-1.3912156860417626</c:v>
                </c:pt>
                <c:pt idx="144">
                  <c:v>-1.3764752593226854</c:v>
                </c:pt>
                <c:pt idx="145">
                  <c:v>-1.3618604232158691</c:v>
                </c:pt>
                <c:pt idx="146">
                  <c:v>-1.3473712306430947</c:v>
                </c:pt>
                <c:pt idx="147">
                  <c:v>-1.3330076832818318</c:v>
                </c:pt>
                <c:pt idx="148">
                  <c:v>-1.3187697338624911</c:v>
                </c:pt>
                <c:pt idx="149">
                  <c:v>-1.3046572883817118</c:v>
                </c:pt>
                <c:pt idx="150">
                  <c:v>-1.29067020823457</c:v>
                </c:pt>
                <c:pt idx="151">
                  <c:v>-1.276808312268527</c:v>
                </c:pt>
                <c:pt idx="152">
                  <c:v>-1.2630713787618255</c:v>
                </c:pt>
                <c:pt idx="153">
                  <c:v>-1.2494591473289451</c:v>
                </c:pt>
                <c:pt idx="154">
                  <c:v>-1.2359713207556537</c:v>
                </c:pt>
                <c:pt idx="155">
                  <c:v>-1.2226075667660949</c:v>
                </c:pt>
                <c:pt idx="156">
                  <c:v>-1.2093675197242808</c:v>
                </c:pt>
                <c:pt idx="157">
                  <c:v>-1.1962507822722486</c:v>
                </c:pt>
                <c:pt idx="158">
                  <c:v>-1.1832569269071116</c:v>
                </c:pt>
                <c:pt idx="159">
                  <c:v>-1.1703854974991006</c:v>
                </c:pt>
                <c:pt idx="160">
                  <c:v>-1.15763601075269</c:v>
                </c:pt>
                <c:pt idx="161">
                  <c:v>-1.1450079576127461</c:v>
                </c:pt>
                <c:pt idx="162">
                  <c:v>-1.1325008046176599</c:v>
                </c:pt>
                <c:pt idx="163">
                  <c:v>-1.1201139952012817</c:v>
                </c:pt>
                <c:pt idx="164">
                  <c:v>-1.1078469509454687</c:v>
                </c:pt>
                <c:pt idx="165">
                  <c:v>-1.0956990727849645</c:v>
                </c:pt>
                <c:pt idx="166">
                  <c:v>-1.0836697421662773</c:v>
                </c:pt>
                <c:pt idx="167">
                  <c:v>-1.0717583221621749</c:v>
                </c:pt>
                <c:pt idx="168">
                  <c:v>-1.0599641585433455</c:v>
                </c:pt>
                <c:pt idx="169">
                  <c:v>-1.04828658080874</c:v>
                </c:pt>
                <c:pt idx="170">
                  <c:v>-1.0367249031760286</c:v>
                </c:pt>
                <c:pt idx="171">
                  <c:v>-1.025278425533604</c:v>
                </c:pt>
                <c:pt idx="172">
                  <c:v>-1.0139464343554527</c:v>
                </c:pt>
                <c:pt idx="173">
                  <c:v>-1.0027282035802274</c:v>
                </c:pt>
                <c:pt idx="174">
                  <c:v>-0.99162299545577104</c:v>
                </c:pt>
                <c:pt idx="175">
                  <c:v>-0.98063006135032416</c:v>
                </c:pt>
                <c:pt idx="176">
                  <c:v>-0.96974864253157977</c:v>
                </c:pt>
                <c:pt idx="177">
                  <c:v>-0.95897797091474135</c:v>
                </c:pt>
                <c:pt idx="178">
                  <c:v>-0.94831726978066466</c:v>
                </c:pt>
                <c:pt idx="179">
                  <c:v>-0.93776575446516153</c:v>
                </c:pt>
                <c:pt idx="180">
                  <c:v>-0.92732263302048124</c:v>
                </c:pt>
                <c:pt idx="181">
                  <c:v>-0.91698710684996487</c:v>
                </c:pt>
                <c:pt idx="182">
                  <c:v>-0.90675837131682291</c:v>
                </c:pt>
                <c:pt idx="183">
                  <c:v>-0.8966356163279684</c:v>
                </c:pt>
                <c:pt idx="184">
                  <c:v>-0.88661802689378411</c:v>
                </c:pt>
                <c:pt idx="185">
                  <c:v>-0.87670478366470372</c:v>
                </c:pt>
                <c:pt idx="186">
                  <c:v>-0.86689506344541878</c:v>
                </c:pt>
                <c:pt idx="187">
                  <c:v>-0.85718803968752688</c:v>
                </c:pt>
                <c:pt idx="188">
                  <c:v>-0.84758288296138995</c:v>
                </c:pt>
                <c:pt idx="189">
                  <c:v>-0.83807876140795967</c:v>
                </c:pt>
                <c:pt idx="190">
                  <c:v>-0.82867484117127999</c:v>
                </c:pt>
                <c:pt idx="191">
                  <c:v>-0.81937028681237822</c:v>
                </c:pt>
                <c:pt idx="192">
                  <c:v>-0.81016426170520517</c:v>
                </c:pt>
                <c:pt idx="193">
                  <c:v>-0.80105592841529549</c:v>
                </c:pt>
                <c:pt idx="194">
                  <c:v>-0.79204444906173899</c:v>
                </c:pt>
                <c:pt idx="195">
                  <c:v>-0.78312898566312106</c:v>
                </c:pt>
                <c:pt idx="196">
                  <c:v>-0.77430870046796785</c:v>
                </c:pt>
                <c:pt idx="197">
                  <c:v>-0.76558275627030004</c:v>
                </c:pt>
                <c:pt idx="198">
                  <c:v>-0.75695031671080981</c:v>
                </c:pt>
                <c:pt idx="199">
                  <c:v>-0.74841054656421779</c:v>
                </c:pt>
                <c:pt idx="200">
                  <c:v>-0.73996261201328783</c:v>
                </c:pt>
                <c:pt idx="201">
                  <c:v>-0.7316056809100232</c:v>
                </c:pt>
                <c:pt idx="202">
                  <c:v>-0.72333892302448377</c:v>
                </c:pt>
                <c:pt idx="203">
                  <c:v>-0.71516151028171315</c:v>
                </c:pt>
                <c:pt idx="204">
                  <c:v>-0.70707261698719703</c:v>
                </c:pt>
                <c:pt idx="205">
                  <c:v>-0.69907142004128564</c:v>
                </c:pt>
                <c:pt idx="206">
                  <c:v>-0.69115709914299428</c:v>
                </c:pt>
                <c:pt idx="207">
                  <c:v>-0.68332883698357583</c:v>
                </c:pt>
                <c:pt idx="208">
                  <c:v>-0.67558581943024321</c:v>
                </c:pt>
                <c:pt idx="209">
                  <c:v>-0.66792723570042689</c:v>
                </c:pt>
                <c:pt idx="210">
                  <c:v>-0.66035227852691192</c:v>
                </c:pt>
                <c:pt idx="211">
                  <c:v>-0.65286014431419981</c:v>
                </c:pt>
                <c:pt idx="212">
                  <c:v>-0.64545003328643213</c:v>
                </c:pt>
                <c:pt idx="213">
                  <c:v>-0.63812114962719779</c:v>
                </c:pt>
                <c:pt idx="214">
                  <c:v>-0.63087270161152675</c:v>
                </c:pt>
                <c:pt idx="215">
                  <c:v>-0.6237039017303756</c:v>
                </c:pt>
                <c:pt idx="216">
                  <c:v>-0.6166139668078936</c:v>
                </c:pt>
                <c:pt idx="217">
                  <c:v>-0.60960211811173659</c:v>
                </c:pt>
                <c:pt idx="218">
                  <c:v>-0.60266758145671817</c:v>
                </c:pt>
                <c:pt idx="219">
                  <c:v>-0.5958095873020316</c:v>
                </c:pt>
                <c:pt idx="220">
                  <c:v>-0.58902737084231438</c:v>
                </c:pt>
                <c:pt idx="221">
                  <c:v>-0.58232017209278231</c:v>
                </c:pt>
                <c:pt idx="222">
                  <c:v>-0.57568723596867599</c:v>
                </c:pt>
                <c:pt idx="223">
                  <c:v>-0.56912781235923016</c:v>
                </c:pt>
                <c:pt idx="224">
                  <c:v>-0.5626411561964042</c:v>
                </c:pt>
                <c:pt idx="225">
                  <c:v>-0.55622652751855339</c:v>
                </c:pt>
                <c:pt idx="226">
                  <c:v>-0.54988319152927712</c:v>
                </c:pt>
                <c:pt idx="227">
                  <c:v>-0.5436104186515992</c:v>
                </c:pt>
                <c:pt idx="228">
                  <c:v>-0.53740748457770582</c:v>
                </c:pt>
                <c:pt idx="229">
                  <c:v>-0.53127367031439143</c:v>
                </c:pt>
                <c:pt idx="230">
                  <c:v>-0.52520826222440786</c:v>
                </c:pt>
                <c:pt idx="231">
                  <c:v>-0.51921055206386901</c:v>
                </c:pt>
                <c:pt idx="232">
                  <c:v>-0.51327983701588897</c:v>
                </c:pt>
                <c:pt idx="233">
                  <c:v>-0.50741541972058868</c:v>
                </c:pt>
                <c:pt idx="234">
                  <c:v>-0.50161660830164712</c:v>
                </c:pt>
                <c:pt idx="235">
                  <c:v>-0.49588271638952053</c:v>
                </c:pt>
                <c:pt idx="236">
                  <c:v>-0.490213063141481</c:v>
                </c:pt>
                <c:pt idx="237">
                  <c:v>-0.48460697325860858</c:v>
                </c:pt>
                <c:pt idx="238">
                  <c:v>-0.47906377699986247</c:v>
                </c:pt>
                <c:pt idx="239">
                  <c:v>-0.47358281019335957</c:v>
                </c:pt>
                <c:pt idx="240">
                  <c:v>-0.46816341424498237</c:v>
                </c:pt>
                <c:pt idx="241">
                  <c:v>-0.46280493614443147</c:v>
                </c:pt>
                <c:pt idx="242">
                  <c:v>-0.45750672846883367</c:v>
                </c:pt>
                <c:pt idx="243">
                  <c:v>-0.45226814938401372</c:v>
                </c:pt>
                <c:pt idx="244">
                  <c:v>-0.44708856264353858</c:v>
                </c:pt>
                <c:pt idx="245">
                  <c:v>-0.44196733758562873</c:v>
                </c:pt>
                <c:pt idx="246">
                  <c:v>-0.4369038491280362</c:v>
                </c:pt>
                <c:pt idx="247">
                  <c:v>-0.43189747776098231</c:v>
                </c:pt>
                <c:pt idx="248">
                  <c:v>-0.42694760953824479</c:v>
                </c:pt>
                <c:pt idx="249">
                  <c:v>-0.42205363606647855</c:v>
                </c:pt>
                <c:pt idx="250">
                  <c:v>-0.41721495449285756</c:v>
                </c:pt>
                <c:pt idx="251">
                  <c:v>-0.41243096749111835</c:v>
                </c:pt>
                <c:pt idx="252">
                  <c:v>-0.40770108324607185</c:v>
                </c:pt>
                <c:pt idx="253">
                  <c:v>-0.40302471543667473</c:v>
                </c:pt>
                <c:pt idx="254">
                  <c:v>-0.39840128321771623</c:v>
                </c:pt>
                <c:pt idx="255">
                  <c:v>-0.39383021120020167</c:v>
                </c:pt>
                <c:pt idx="256">
                  <c:v>-0.38931092943048767</c:v>
                </c:pt>
                <c:pt idx="257">
                  <c:v>-0.38484287336824574</c:v>
                </c:pt>
                <c:pt idx="258">
                  <c:v>-0.3804254838633005</c:v>
                </c:pt>
                <c:pt idx="259">
                  <c:v>-0.37605820713141513</c:v>
                </c:pt>
                <c:pt idx="260">
                  <c:v>-0.37174049472908244</c:v>
                </c:pt>
                <c:pt idx="261">
                  <c:v>-0.36747180352734232</c:v>
                </c:pt>
                <c:pt idx="262">
                  <c:v>-0.3632515956847423</c:v>
                </c:pt>
                <c:pt idx="263">
                  <c:v>-0.35907933861942803</c:v>
                </c:pt>
                <c:pt idx="264">
                  <c:v>-0.35495450498045555</c:v>
                </c:pt>
                <c:pt idx="265">
                  <c:v>-0.35087657261833249</c:v>
                </c:pt>
                <c:pt idx="266">
                  <c:v>-0.34684502455488614</c:v>
                </c:pt>
                <c:pt idx="267">
                  <c:v>-0.34285934895245074</c:v>
                </c:pt>
                <c:pt idx="268">
                  <c:v>-0.3389190390824518</c:v>
                </c:pt>
                <c:pt idx="269">
                  <c:v>-0.33502359329338616</c:v>
                </c:pt>
                <c:pt idx="270">
                  <c:v>-0.33117251497829753</c:v>
                </c:pt>
                <c:pt idx="271">
                  <c:v>-0.32736531254172424</c:v>
                </c:pt>
                <c:pt idx="272">
                  <c:v>-0.32360149936619165</c:v>
                </c:pt>
                <c:pt idx="273">
                  <c:v>-0.3198805937782539</c:v>
                </c:pt>
                <c:pt idx="274">
                  <c:v>-0.31620211901416123</c:v>
                </c:pt>
                <c:pt idx="275">
                  <c:v>-0.31256560318513565</c:v>
                </c:pt>
                <c:pt idx="276">
                  <c:v>-0.30897057924232485</c:v>
                </c:pt>
                <c:pt idx="277">
                  <c:v>-0.30541658494141777</c:v>
                </c:pt>
                <c:pt idx="278">
                  <c:v>-0.30190316280701279</c:v>
                </c:pt>
                <c:pt idx="279">
                  <c:v>-0.29842986009670364</c:v>
                </c:pt>
                <c:pt idx="280">
                  <c:v>-0.29499622876495107</c:v>
                </c:pt>
                <c:pt idx="281">
                  <c:v>-0.29160182542672403</c:v>
                </c:pt>
                <c:pt idx="282">
                  <c:v>-0.28824621132098871</c:v>
                </c:pt>
                <c:pt idx="283">
                  <c:v>-0.28492895227401949</c:v>
                </c:pt>
                <c:pt idx="284">
                  <c:v>-0.28164961866256566</c:v>
                </c:pt>
                <c:pt idx="285">
                  <c:v>-0.27840778537691452</c:v>
                </c:pt>
                <c:pt idx="286">
                  <c:v>-0.27520303178383926</c:v>
                </c:pt>
                <c:pt idx="287">
                  <c:v>-0.27203494168948877</c:v>
                </c:pt>
                <c:pt idx="288">
                  <c:v>-0.26890310330218992</c:v>
                </c:pt>
                <c:pt idx="289">
                  <c:v>-0.26580710919522293</c:v>
                </c:pt>
                <c:pt idx="290">
                  <c:v>-0.2627465562695564</c:v>
                </c:pt>
                <c:pt idx="291">
                  <c:v>-0.25972104571658872</c:v>
                </c:pt>
                <c:pt idx="292">
                  <c:v>-0.25673018298086597</c:v>
                </c:pt>
                <c:pt idx="293">
                  <c:v>-0.2537735777228376</c:v>
                </c:pt>
                <c:pt idx="294">
                  <c:v>-0.25085084378162781</c:v>
                </c:pt>
                <c:pt idx="295">
                  <c:v>-0.24796159913786986</c:v>
                </c:pt>
                <c:pt idx="296">
                  <c:v>-0.24510546587657439</c:v>
                </c:pt>
                <c:pt idx="297">
                  <c:v>-0.24228207015007999</c:v>
                </c:pt>
                <c:pt idx="298">
                  <c:v>-0.23949104214107506</c:v>
                </c:pt>
                <c:pt idx="299">
                  <c:v>-0.2367320160257248</c:v>
                </c:pt>
                <c:pt idx="300">
                  <c:v>-0.23400462993687859</c:v>
                </c:pt>
                <c:pt idx="301">
                  <c:v>-0.23130852592740112</c:v>
                </c:pt>
                <c:pt idx="302">
                  <c:v>-0.22864334993361576</c:v>
                </c:pt>
                <c:pt idx="303">
                  <c:v>-0.22600875173889093</c:v>
                </c:pt>
                <c:pt idx="304">
                  <c:v>-0.22340438493734169</c:v>
                </c:pt>
                <c:pt idx="305">
                  <c:v>-0.22082990689769311</c:v>
                </c:pt>
                <c:pt idx="306">
                  <c:v>-0.21828497872728539</c:v>
                </c:pt>
                <c:pt idx="307">
                  <c:v>-0.2157692652362545</c:v>
                </c:pt>
                <c:pt idx="308">
                  <c:v>-0.21328243490185669</c:v>
                </c:pt>
                <c:pt idx="309">
                  <c:v>-0.21082415983298419</c:v>
                </c:pt>
                <c:pt idx="310">
                  <c:v>-0.20839411573485231</c:v>
                </c:pt>
                <c:pt idx="311">
                  <c:v>-0.20599198187387083</c:v>
                </c:pt>
                <c:pt idx="312">
                  <c:v>-0.20361744104270771</c:v>
                </c:pt>
                <c:pt idx="313">
                  <c:v>-0.20127017952554771</c:v>
                </c:pt>
                <c:pt idx="314">
                  <c:v>-0.19894988706354749</c:v>
                </c:pt>
                <c:pt idx="315">
                  <c:v>-0.1966562568205012</c:v>
                </c:pt>
                <c:pt idx="316">
                  <c:v>-0.19438898534870733</c:v>
                </c:pt>
                <c:pt idx="317">
                  <c:v>-0.1921477725550538</c:v>
                </c:pt>
                <c:pt idx="318">
                  <c:v>-0.18993232166731597</c:v>
                </c:pt>
                <c:pt idx="319">
                  <c:v>-0.18774233920067598</c:v>
                </c:pt>
                <c:pt idx="320">
                  <c:v>-0.1855775349244623</c:v>
                </c:pt>
                <c:pt idx="321">
                  <c:v>-0.18343762182911943</c:v>
                </c:pt>
                <c:pt idx="322">
                  <c:v>-0.18132231609339933</c:v>
                </c:pt>
                <c:pt idx="323">
                  <c:v>-0.17923133705179112</c:v>
                </c:pt>
                <c:pt idx="324">
                  <c:v>-0.17716440716217735</c:v>
                </c:pt>
                <c:pt idx="325">
                  <c:v>-0.17512125197373143</c:v>
                </c:pt>
                <c:pt idx="326">
                  <c:v>-0.17310160009504719</c:v>
                </c:pt>
                <c:pt idx="327">
                  <c:v>-0.17110518316251128</c:v>
                </c:pt>
                <c:pt idx="328">
                  <c:v>-0.16913173580891391</c:v>
                </c:pt>
                <c:pt idx="329">
                  <c:v>-0.16718099563230257</c:v>
                </c:pt>
                <c:pt idx="330">
                  <c:v>-0.16525270316507981</c:v>
                </c:pt>
                <c:pt idx="331">
                  <c:v>-0.1633466018433429</c:v>
                </c:pt>
                <c:pt idx="332">
                  <c:v>-0.16146243797647128</c:v>
                </c:pt>
                <c:pt idx="333">
                  <c:v>-0.15959996071696037</c:v>
                </c:pt>
                <c:pt idx="334">
                  <c:v>-0.15775892203049846</c:v>
                </c:pt>
                <c:pt idx="335">
                  <c:v>-0.15593907666629742</c:v>
                </c:pt>
                <c:pt idx="336">
                  <c:v>-0.15414018212766487</c:v>
                </c:pt>
                <c:pt idx="337">
                  <c:v>-0.15236199864282887</c:v>
                </c:pt>
                <c:pt idx="338">
                  <c:v>-0.15060428913600996</c:v>
                </c:pt>
                <c:pt idx="339">
                  <c:v>-0.14886681919873937</c:v>
                </c:pt>
                <c:pt idx="340">
                  <c:v>-0.14714935706143115</c:v>
                </c:pt>
                <c:pt idx="341">
                  <c:v>-0.145451673565196</c:v>
                </c:pt>
                <c:pt idx="342">
                  <c:v>-0.14377354213390986</c:v>
                </c:pt>
                <c:pt idx="343">
                  <c:v>-0.14211473874652555</c:v>
                </c:pt>
                <c:pt idx="344">
                  <c:v>-0.14047504190963508</c:v>
                </c:pt>
                <c:pt idx="345">
                  <c:v>-0.13885423263027824</c:v>
                </c:pt>
                <c:pt idx="346">
                  <c:v>-0.13725209438899733</c:v>
                </c:pt>
                <c:pt idx="347">
                  <c:v>-0.13566841311313885</c:v>
                </c:pt>
                <c:pt idx="348">
                  <c:v>-0.13410297715040145</c:v>
                </c:pt>
                <c:pt idx="349">
                  <c:v>-0.13255557724262537</c:v>
                </c:pt>
                <c:pt idx="350">
                  <c:v>-0.13102600649983098</c:v>
                </c:pt>
                <c:pt idx="351">
                  <c:v>-0.1295140603744955</c:v>
                </c:pt>
                <c:pt idx="352">
                  <c:v>-0.1280195366360749</c:v>
                </c:pt>
                <c:pt idx="353">
                  <c:v>-0.1265422353457672</c:v>
                </c:pt>
                <c:pt idx="354">
                  <c:v>-0.12508195883151305</c:v>
                </c:pt>
                <c:pt idx="355">
                  <c:v>-0.12363851166324027</c:v>
                </c:pt>
                <c:pt idx="356">
                  <c:v>-0.12221170062834201</c:v>
                </c:pt>
                <c:pt idx="357">
                  <c:v>-0.12080133470739478</c:v>
                </c:pt>
                <c:pt idx="358">
                  <c:v>-0.11940722505011177</c:v>
                </c:pt>
                <c:pt idx="359">
                  <c:v>-0.11802918495152875</c:v>
                </c:pt>
                <c:pt idx="360">
                  <c:v>-0.11666702982842742</c:v>
                </c:pt>
                <c:pt idx="361">
                  <c:v>-0.11532057719598622</c:v>
                </c:pt>
                <c:pt idx="362">
                  <c:v>-0.11398964664466492</c:v>
                </c:pt>
                <c:pt idx="363">
                  <c:v>-0.11267405981731834</c:v>
                </c:pt>
                <c:pt idx="364">
                  <c:v>-0.11137364038653544</c:v>
                </c:pt>
                <c:pt idx="365">
                  <c:v>-0.11008821403220929</c:v>
                </c:pt>
                <c:pt idx="366">
                  <c:v>-0.10881760841932804</c:v>
                </c:pt>
                <c:pt idx="367">
                  <c:v>-0.10756165317599233</c:v>
                </c:pt>
                <c:pt idx="368">
                  <c:v>-0.10632017987165358</c:v>
                </c:pt>
                <c:pt idx="369">
                  <c:v>-0.10509302199557315</c:v>
                </c:pt>
                <c:pt idx="370">
                  <c:v>-0.10388001493550188</c:v>
                </c:pt>
                <c:pt idx="371">
                  <c:v>-0.10268099595657493</c:v>
                </c:pt>
                <c:pt idx="372">
                  <c:v>-0.10149580418042484</c:v>
                </c:pt>
                <c:pt idx="373">
                  <c:v>-0.10032428056450873</c:v>
                </c:pt>
                <c:pt idx="374">
                  <c:v>-9.9166267881646897E-2</c:v>
                </c:pt>
                <c:pt idx="375">
                  <c:v>-9.8021610699775427E-2</c:v>
                </c:pt>
                <c:pt idx="376">
                  <c:v>-9.6890155361905969E-2</c:v>
                </c:pt>
                <c:pt idx="377">
                  <c:v>-9.5771749966295297E-2</c:v>
                </c:pt>
                <c:pt idx="378">
                  <c:v>-9.4666244346821374E-2</c:v>
                </c:pt>
                <c:pt idx="379">
                  <c:v>-9.35734900535624E-2</c:v>
                </c:pt>
                <c:pt idx="380">
                  <c:v>-9.2493340333582461E-2</c:v>
                </c:pt>
                <c:pt idx="381">
                  <c:v>-9.1425650111915668E-2</c:v>
                </c:pt>
                <c:pt idx="382">
                  <c:v>-9.0370275972751712E-2</c:v>
                </c:pt>
                <c:pt idx="383">
                  <c:v>-8.9327076140820319E-2</c:v>
                </c:pt>
                <c:pt idx="384">
                  <c:v>-8.8295910462970389E-2</c:v>
                </c:pt>
                <c:pt idx="385">
                  <c:v>-8.7276640389946827E-2</c:v>
                </c:pt>
                <c:pt idx="386">
                  <c:v>-8.6269128958358254E-2</c:v>
                </c:pt>
                <c:pt idx="387">
                  <c:v>-8.5273240772837891E-2</c:v>
                </c:pt>
                <c:pt idx="388">
                  <c:v>-8.4288841988394675E-2</c:v>
                </c:pt>
                <c:pt idx="389">
                  <c:v>-8.331580029295084E-2</c:v>
                </c:pt>
                <c:pt idx="390">
                  <c:v>-8.2353984890069176E-2</c:v>
                </c:pt>
                <c:pt idx="391">
                  <c:v>-8.1403266481862829E-2</c:v>
                </c:pt>
                <c:pt idx="392">
                  <c:v>-8.0463517252089597E-2</c:v>
                </c:pt>
                <c:pt idx="393">
                  <c:v>-7.9534610849428644E-2</c:v>
                </c:pt>
                <c:pt idx="394">
                  <c:v>-7.8616422370935246E-2</c:v>
                </c:pt>
                <c:pt idx="395">
                  <c:v>-7.7708828345677203E-2</c:v>
                </c:pt>
                <c:pt idx="396">
                  <c:v>-7.6811706718544745E-2</c:v>
                </c:pt>
                <c:pt idx="397">
                  <c:v>-7.5924936834238024E-2</c:v>
                </c:pt>
                <c:pt idx="398">
                  <c:v>-7.5048399421427617E-2</c:v>
                </c:pt>
                <c:pt idx="399">
                  <c:v>-7.4181976577085681E-2</c:v>
                </c:pt>
                <c:pt idx="400">
                  <c:v>-7.3325551750990051E-2</c:v>
                </c:pt>
                <c:pt idx="401">
                  <c:v>-7.2479009730394617E-2</c:v>
                </c:pt>
                <c:pt idx="402">
                  <c:v>-7.1642236624867739E-2</c:v>
                </c:pt>
                <c:pt idx="403">
                  <c:v>-7.0815119851297292E-2</c:v>
                </c:pt>
                <c:pt idx="404">
                  <c:v>-6.9997548119057368E-2</c:v>
                </c:pt>
                <c:pt idx="405">
                  <c:v>-6.9189411415339477E-2</c:v>
                </c:pt>
                <c:pt idx="406">
                  <c:v>-6.8390600990643466E-2</c:v>
                </c:pt>
                <c:pt idx="407">
                  <c:v>-6.7601009344427684E-2</c:v>
                </c:pt>
                <c:pt idx="408">
                  <c:v>-6.6820530210917523E-2</c:v>
                </c:pt>
                <c:pt idx="409">
                  <c:v>-6.6049058545068665E-2</c:v>
                </c:pt>
                <c:pt idx="410">
                  <c:v>-6.5286490508687081E-2</c:v>
                </c:pt>
                <c:pt idx="411">
                  <c:v>-6.4532723456699567E-2</c:v>
                </c:pt>
                <c:pt idx="412">
                  <c:v>-6.3787655923577671E-2</c:v>
                </c:pt>
                <c:pt idx="413">
                  <c:v>-6.3051187609911186E-2</c:v>
                </c:pt>
                <c:pt idx="414">
                  <c:v>-6.2323219369129004E-2</c:v>
                </c:pt>
                <c:pt idx="415">
                  <c:v>-6.1603653194369154E-2</c:v>
                </c:pt>
                <c:pt idx="416">
                  <c:v>-6.0892392205492231E-2</c:v>
                </c:pt>
                <c:pt idx="417">
                  <c:v>-6.0189340636240055E-2</c:v>
                </c:pt>
                <c:pt idx="418">
                  <c:v>-5.9494403821536826E-2</c:v>
                </c:pt>
                <c:pt idx="419">
                  <c:v>-5.8807488184930909E-2</c:v>
                </c:pt>
                <c:pt idx="420">
                  <c:v>-5.8128501226176632E-2</c:v>
                </c:pt>
                <c:pt idx="421">
                  <c:v>-5.7457351508954639E-2</c:v>
                </c:pt>
                <c:pt idx="422">
                  <c:v>-5.6793948648728214E-2</c:v>
                </c:pt>
                <c:pt idx="423">
                  <c:v>-5.613820330073642E-2</c:v>
                </c:pt>
                <c:pt idx="424">
                  <c:v>-5.5490027148119153E-2</c:v>
                </c:pt>
                <c:pt idx="425">
                  <c:v>-5.4849332890177308E-2</c:v>
                </c:pt>
                <c:pt idx="426">
                  <c:v>-5.4216034230762163E-2</c:v>
                </c:pt>
                <c:pt idx="427">
                  <c:v>-5.3590045866795472E-2</c:v>
                </c:pt>
                <c:pt idx="428">
                  <c:v>-5.2971283476918485E-2</c:v>
                </c:pt>
                <c:pt idx="429">
                  <c:v>-5.2359663710267158E-2</c:v>
                </c:pt>
                <c:pt idx="430">
                  <c:v>-5.1755104175373892E-2</c:v>
                </c:pt>
                <c:pt idx="431">
                  <c:v>-5.1157523429193844E-2</c:v>
                </c:pt>
                <c:pt idx="432">
                  <c:v>-5.0566840966253433E-2</c:v>
                </c:pt>
                <c:pt idx="433">
                  <c:v>-4.9982977207922559E-2</c:v>
                </c:pt>
                <c:pt idx="434">
                  <c:v>-4.9405853491805152E-2</c:v>
                </c:pt>
                <c:pt idx="435">
                  <c:v>-4.8835392061251287E-2</c:v>
                </c:pt>
                <c:pt idx="436">
                  <c:v>-4.8271516054985579E-2</c:v>
                </c:pt>
                <c:pt idx="437">
                  <c:v>-4.7714149496853236E-2</c:v>
                </c:pt>
                <c:pt idx="438">
                  <c:v>-4.7163217285681749E-2</c:v>
                </c:pt>
                <c:pt idx="439">
                  <c:v>-4.661864518525588E-2</c:v>
                </c:pt>
                <c:pt idx="440">
                  <c:v>-4.6080359814407348E-2</c:v>
                </c:pt>
                <c:pt idx="441">
                  <c:v>-4.5548288637214863E-2</c:v>
                </c:pt>
                <c:pt idx="442">
                  <c:v>-4.5022359953315397E-2</c:v>
                </c:pt>
                <c:pt idx="443">
                  <c:v>-4.4502502888325503E-2</c:v>
                </c:pt>
                <c:pt idx="444">
                  <c:v>-4.3988647384369528E-2</c:v>
                </c:pt>
                <c:pt idx="445">
                  <c:v>-4.3480724190716337E-2</c:v>
                </c:pt>
                <c:pt idx="446">
                  <c:v>-4.2978664854521335E-2</c:v>
                </c:pt>
                <c:pt idx="447">
                  <c:v>-4.2482401711672821E-2</c:v>
                </c:pt>
                <c:pt idx="448">
                  <c:v>-4.1991867877743325E-2</c:v>
                </c:pt>
                <c:pt idx="449">
                  <c:v>-4.1506997239041776E-2</c:v>
                </c:pt>
                <c:pt idx="450">
                  <c:v>-4.1027724443768815E-2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AFF-4483-BBCE-614EE4D853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8596671"/>
        <c:axId val="2068580831"/>
      </c:scatterChart>
      <c:valAx>
        <c:axId val="2068596671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Distance, r (Angstrom)</a:t>
                </a:r>
                <a:endParaRPr lang="ja-JP"/>
              </a:p>
            </c:rich>
          </c:tx>
          <c:layout>
            <c:manualLayout>
              <c:xMode val="edge"/>
              <c:yMode val="edge"/>
              <c:x val="0.40431210249662197"/>
              <c:y val="0.92937714586767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2068580831"/>
        <c:crosses val="autoZero"/>
        <c:crossBetween val="midCat"/>
        <c:minorUnit val="0.5"/>
      </c:valAx>
      <c:valAx>
        <c:axId val="2068580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Binding energy, Eu</a:t>
                </a:r>
                <a:r>
                  <a:rPr lang="en-US" baseline="0"/>
                  <a:t> (eV/atom)</a:t>
                </a:r>
                <a:endParaRPr lang="ja-JP"/>
              </a:p>
            </c:rich>
          </c:tx>
          <c:layout>
            <c:manualLayout>
              <c:xMode val="edge"/>
              <c:yMode val="edge"/>
              <c:x val="1.9469150863184355E-2"/>
              <c:y val="0.230177595465734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2068596671"/>
        <c:crossesAt val="1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754207610841102"/>
          <c:y val="0.69753372092924593"/>
          <c:w val="0.22723277514838947"/>
          <c:h val="0.1736049898236984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latin typeface="Arial" panose="020B0604020202020204" pitchFamily="34" charset="0"/>
          <a:cs typeface="Arial" panose="020B0604020202020204" pitchFamily="34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9525</xdr:rowOff>
    </xdr:from>
    <xdr:to>
      <xdr:col>4</xdr:col>
      <xdr:colOff>771525</xdr:colOff>
      <xdr:row>28</xdr:row>
      <xdr:rowOff>133350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447D5DE-A113-4C56-AC8F-C902D55F25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66675</xdr:colOff>
      <xdr:row>11</xdr:row>
      <xdr:rowOff>38099</xdr:rowOff>
    </xdr:from>
    <xdr:to>
      <xdr:col>14</xdr:col>
      <xdr:colOff>581025</xdr:colOff>
      <xdr:row>30</xdr:row>
      <xdr:rowOff>228600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9C584EC8-0D70-4DCA-8632-1BE7704999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C96F8-554A-49E8-A62F-FFDB865EC586}">
  <dimension ref="A2:AA469"/>
  <sheetViews>
    <sheetView tabSelected="1" workbookViewId="0">
      <selection activeCell="N10" sqref="N10"/>
    </sheetView>
  </sheetViews>
  <sheetFormatPr defaultRowHeight="18.75" x14ac:dyDescent="0.4"/>
  <cols>
    <col min="1" max="1" width="14.25" customWidth="1"/>
    <col min="4" max="4" width="18" customWidth="1"/>
    <col min="5" max="5" width="12.875" customWidth="1"/>
    <col min="6" max="6" width="10" bestFit="1" customWidth="1"/>
    <col min="8" max="8" width="9" customWidth="1"/>
    <col min="11" max="11" width="9.625" customWidth="1"/>
    <col min="14" max="14" width="12.375" customWidth="1"/>
    <col min="15" max="15" width="12.25" bestFit="1" customWidth="1"/>
    <col min="18" max="18" width="8.625" customWidth="1"/>
  </cols>
  <sheetData>
    <row r="2" spans="1:27" x14ac:dyDescent="0.4">
      <c r="A2" s="1" t="s">
        <v>20</v>
      </c>
      <c r="B2" s="1" t="s">
        <v>6</v>
      </c>
      <c r="D2" s="1" t="s">
        <v>4</v>
      </c>
      <c r="E2" s="1" t="s">
        <v>6</v>
      </c>
      <c r="K2" s="1" t="s">
        <v>24</v>
      </c>
      <c r="L2" s="1" t="s">
        <v>66</v>
      </c>
      <c r="N2" s="1" t="s">
        <v>24</v>
      </c>
      <c r="O2" s="1" t="s">
        <v>45</v>
      </c>
    </row>
    <row r="3" spans="1:27" x14ac:dyDescent="0.4">
      <c r="A3" s="2" t="s">
        <v>55</v>
      </c>
      <c r="B3" s="1" t="s">
        <v>127</v>
      </c>
      <c r="D3" s="15" t="str">
        <f>A3</f>
        <v>FCC</v>
      </c>
      <c r="E3" s="1" t="str">
        <f>B3</f>
        <v>Ag</v>
      </c>
      <c r="K3" s="15" t="str">
        <f>A3</f>
        <v>FCC</v>
      </c>
      <c r="L3" s="1" t="str">
        <f>B3</f>
        <v>Ag</v>
      </c>
      <c r="N3" s="15" t="str">
        <f>A3</f>
        <v>FCC</v>
      </c>
      <c r="O3" s="1" t="str">
        <f>L3</f>
        <v>Ag</v>
      </c>
      <c r="Q3" s="33" t="s">
        <v>33</v>
      </c>
      <c r="R3" s="24"/>
      <c r="S3" s="24"/>
      <c r="T3" s="24"/>
      <c r="U3" s="24"/>
      <c r="V3" s="24"/>
      <c r="W3" s="24"/>
      <c r="X3" s="24"/>
      <c r="Y3" s="24"/>
      <c r="Z3" s="24"/>
      <c r="AA3" s="25"/>
    </row>
    <row r="4" spans="1:27" x14ac:dyDescent="0.4">
      <c r="A4" s="2" t="s">
        <v>12</v>
      </c>
      <c r="B4" s="5">
        <v>-2.8250000000000002</v>
      </c>
      <c r="D4" s="2" t="s">
        <v>9</v>
      </c>
      <c r="E4" s="4">
        <f>E11</f>
        <v>2.9472830723618846</v>
      </c>
      <c r="K4" s="2" t="s">
        <v>29</v>
      </c>
      <c r="L4" s="4">
        <v>8.1199999999999994E-2</v>
      </c>
      <c r="N4" s="12" t="s">
        <v>26</v>
      </c>
      <c r="O4" s="4">
        <v>3.1925497806204324</v>
      </c>
      <c r="P4" t="s">
        <v>56</v>
      </c>
      <c r="Q4" s="26" t="s">
        <v>31</v>
      </c>
      <c r="AA4" s="27"/>
    </row>
    <row r="5" spans="1:27" x14ac:dyDescent="0.4">
      <c r="A5" s="2" t="s">
        <v>22</v>
      </c>
      <c r="B5" s="5">
        <v>18.103000000000002</v>
      </c>
      <c r="D5" s="2" t="s">
        <v>3</v>
      </c>
      <c r="E5" s="5">
        <v>0.05</v>
      </c>
      <c r="K5" s="2" t="s">
        <v>30</v>
      </c>
      <c r="L5" s="4">
        <v>1.1081000000000001</v>
      </c>
      <c r="N5" t="s">
        <v>72</v>
      </c>
      <c r="Q5" s="28" t="s">
        <v>32</v>
      </c>
      <c r="R5" s="29">
        <f>L10</f>
        <v>2.9472830723618846</v>
      </c>
      <c r="S5" s="29">
        <f>L6</f>
        <v>11.559699999999999</v>
      </c>
      <c r="T5" s="29">
        <f>L7</f>
        <v>2.8315999999999999</v>
      </c>
      <c r="U5" s="29">
        <f>L4</f>
        <v>8.1199999999999994E-2</v>
      </c>
      <c r="V5" s="29">
        <f>L5</f>
        <v>1.1081000000000001</v>
      </c>
      <c r="W5" s="30">
        <v>5</v>
      </c>
      <c r="X5" s="30">
        <v>6</v>
      </c>
      <c r="Y5" s="31" t="s">
        <v>125</v>
      </c>
      <c r="Z5" s="31" t="str">
        <f>B3</f>
        <v>Ag</v>
      </c>
      <c r="AA5" s="32" t="str">
        <f>B3</f>
        <v>Ag</v>
      </c>
    </row>
    <row r="6" spans="1:27" x14ac:dyDescent="0.4">
      <c r="A6" s="2" t="s">
        <v>0</v>
      </c>
      <c r="B6" s="5">
        <v>0.52400000000000002</v>
      </c>
      <c r="D6" s="2" t="s">
        <v>14</v>
      </c>
      <c r="E6" s="1">
        <v>12</v>
      </c>
      <c r="F6" t="s">
        <v>15</v>
      </c>
      <c r="K6" s="2" t="s">
        <v>25</v>
      </c>
      <c r="L6" s="4">
        <v>11.559699999999999</v>
      </c>
      <c r="N6" s="15" t="s">
        <v>29</v>
      </c>
      <c r="O6" s="4">
        <f>B4/L9+O8/SQRT(L9)</f>
        <v>0.12072649572649582</v>
      </c>
    </row>
    <row r="7" spans="1:27" x14ac:dyDescent="0.4">
      <c r="A7" s="2" t="s">
        <v>1</v>
      </c>
      <c r="B7" s="5">
        <v>4.4649999999999999</v>
      </c>
      <c r="D7" s="2" t="s">
        <v>34</v>
      </c>
      <c r="E7" s="1">
        <v>4</v>
      </c>
      <c r="F7" t="s">
        <v>35</v>
      </c>
      <c r="K7" s="2" t="s">
        <v>26</v>
      </c>
      <c r="L7" s="4">
        <v>2.8315999999999999</v>
      </c>
      <c r="N7" s="15" t="s">
        <v>25</v>
      </c>
      <c r="O7" s="4">
        <f>R18*O4</f>
        <v>9.4180218528302753</v>
      </c>
      <c r="Q7" s="23" t="s">
        <v>46</v>
      </c>
      <c r="R7" s="24"/>
      <c r="S7" s="24"/>
      <c r="T7" s="24"/>
      <c r="U7" s="24"/>
      <c r="V7" s="24"/>
      <c r="W7" s="24"/>
      <c r="X7" s="24"/>
      <c r="Y7" s="24"/>
      <c r="Z7" s="24"/>
      <c r="AA7" s="25"/>
    </row>
    <row r="8" spans="1:27" x14ac:dyDescent="0.4">
      <c r="D8" s="2" t="s">
        <v>37</v>
      </c>
      <c r="E8" s="4">
        <f>SQRT(2)</f>
        <v>1.4142135623730951</v>
      </c>
      <c r="F8" t="s">
        <v>41</v>
      </c>
      <c r="N8" s="18" t="s">
        <v>30</v>
      </c>
      <c r="O8" s="4">
        <f>O7/(O7-O4)*-B4/SQRT(L9)</f>
        <v>1.2337161040664217</v>
      </c>
      <c r="Q8" s="26" t="s">
        <v>31</v>
      </c>
      <c r="AA8" s="27"/>
    </row>
    <row r="9" spans="1:27" x14ac:dyDescent="0.4">
      <c r="A9" s="11" t="s">
        <v>23</v>
      </c>
      <c r="K9" s="3" t="s">
        <v>14</v>
      </c>
      <c r="L9" s="1">
        <v>12</v>
      </c>
      <c r="M9" t="s">
        <v>15</v>
      </c>
      <c r="Q9" s="28" t="s">
        <v>32</v>
      </c>
      <c r="R9" s="29">
        <f>L10</f>
        <v>2.9472830723618846</v>
      </c>
      <c r="S9" s="29">
        <f>O7</f>
        <v>9.4180218528302753</v>
      </c>
      <c r="T9" s="29">
        <f>O4</f>
        <v>3.1925497806204324</v>
      </c>
      <c r="U9" s="29">
        <f>O6</f>
        <v>0.12072649572649582</v>
      </c>
      <c r="V9" s="29">
        <f>O8</f>
        <v>1.2337161040664217</v>
      </c>
      <c r="W9" s="30">
        <v>5</v>
      </c>
      <c r="X9" s="30">
        <v>6</v>
      </c>
      <c r="Y9" s="31" t="s">
        <v>125</v>
      </c>
      <c r="Z9" s="31">
        <f>B7</f>
        <v>4.4649999999999999</v>
      </c>
      <c r="AA9" s="32">
        <f>B7</f>
        <v>4.4649999999999999</v>
      </c>
    </row>
    <row r="10" spans="1:27" x14ac:dyDescent="0.4">
      <c r="A10" s="1" t="s">
        <v>38</v>
      </c>
      <c r="B10" s="1" t="s">
        <v>7</v>
      </c>
      <c r="D10" s="1" t="s">
        <v>5</v>
      </c>
      <c r="E10" s="1" t="s">
        <v>7</v>
      </c>
      <c r="K10" s="3" t="s">
        <v>27</v>
      </c>
      <c r="L10" s="4">
        <f>$E$11</f>
        <v>2.9472830723618846</v>
      </c>
      <c r="M10" t="s">
        <v>36</v>
      </c>
    </row>
    <row r="11" spans="1:27" x14ac:dyDescent="0.4">
      <c r="A11" s="3" t="s">
        <v>39</v>
      </c>
      <c r="B11" s="4">
        <f>($B$5*$E$7)^(1/3)</f>
        <v>4.1680876930868216</v>
      </c>
      <c r="D11" s="3" t="s">
        <v>8</v>
      </c>
      <c r="E11" s="4">
        <f>$B$11/$E$8</f>
        <v>2.9472830723618846</v>
      </c>
      <c r="F11" t="s">
        <v>42</v>
      </c>
      <c r="Q11" s="34" t="s">
        <v>50</v>
      </c>
      <c r="R11" s="24"/>
      <c r="S11" s="24"/>
      <c r="T11" s="24"/>
      <c r="U11" s="24"/>
      <c r="V11" s="24"/>
      <c r="W11" s="24"/>
      <c r="X11" s="24"/>
      <c r="Y11" s="24"/>
      <c r="Z11" s="24"/>
      <c r="AA11" s="25"/>
    </row>
    <row r="12" spans="1:27" x14ac:dyDescent="0.4">
      <c r="A12" s="3" t="s">
        <v>40</v>
      </c>
      <c r="B12" s="4">
        <f>(4*$B$5*$E$7/3)^(1/3)</f>
        <v>4.5875741098619081</v>
      </c>
      <c r="D12" s="3" t="s">
        <v>2</v>
      </c>
      <c r="E12" s="4">
        <f>(9*$B$6*$B$5/(-$B$4))^(1/2)</f>
        <v>5.497344427285995</v>
      </c>
      <c r="Q12" s="26" t="s">
        <v>48</v>
      </c>
      <c r="AA12" s="27"/>
    </row>
    <row r="13" spans="1:27" x14ac:dyDescent="0.4">
      <c r="D13" s="3" t="s">
        <v>11</v>
      </c>
      <c r="E13" s="4">
        <f>$E$12*($E$4/$E$11-1)</f>
        <v>0</v>
      </c>
      <c r="Q13" s="26" t="s">
        <v>49</v>
      </c>
      <c r="AA13" s="27"/>
    </row>
    <row r="14" spans="1:27" x14ac:dyDescent="0.4">
      <c r="A14" s="3" t="s">
        <v>111</v>
      </c>
      <c r="B14" s="1">
        <f>(B7-1)/(2*E12)-1/3</f>
        <v>-1.8181167971316081E-2</v>
      </c>
      <c r="D14" s="3" t="s">
        <v>16</v>
      </c>
      <c r="E14" s="4">
        <f>-(1+$E$13+$E$5*$E$13^3)*EXP(-$E$13)</f>
        <v>-1</v>
      </c>
      <c r="Q14" s="28" t="s">
        <v>52</v>
      </c>
      <c r="R14" s="31"/>
      <c r="S14" s="31"/>
      <c r="T14" s="31"/>
      <c r="U14" s="31"/>
      <c r="V14" s="31"/>
      <c r="W14" s="31"/>
      <c r="X14" s="31"/>
      <c r="Y14" s="31"/>
      <c r="Z14" s="31"/>
      <c r="AA14" s="32"/>
    </row>
    <row r="15" spans="1:27" x14ac:dyDescent="0.4">
      <c r="D15" s="3" t="s">
        <v>13</v>
      </c>
      <c r="E15" s="4">
        <f>-(-$B$4)*(1+$E$13+$E$5*$E$13^3)*EXP(-$E$13)</f>
        <v>-2.8250000000000002</v>
      </c>
    </row>
    <row r="16" spans="1:27" x14ac:dyDescent="0.4">
      <c r="D16" s="3" t="s">
        <v>10</v>
      </c>
      <c r="E16" s="4">
        <f>$E$15*$E$6</f>
        <v>-33.900000000000006</v>
      </c>
      <c r="Q16" s="1" t="s">
        <v>61</v>
      </c>
      <c r="R16" s="1"/>
      <c r="S16" s="1"/>
      <c r="T16" s="1" t="s">
        <v>73</v>
      </c>
    </row>
    <row r="17" spans="1:25" x14ac:dyDescent="0.4">
      <c r="A17" t="s">
        <v>21</v>
      </c>
      <c r="Q17" s="1" t="s">
        <v>57</v>
      </c>
      <c r="R17" s="19">
        <f>B4/L9+O8/SQRT(L9)</f>
        <v>0.12072649572649582</v>
      </c>
      <c r="S17" s="1" t="s">
        <v>58</v>
      </c>
      <c r="T17" s="1" t="s">
        <v>74</v>
      </c>
    </row>
    <row r="18" spans="1:25" x14ac:dyDescent="0.4">
      <c r="D18" s="9" t="s">
        <v>11</v>
      </c>
      <c r="E18" s="9" t="s">
        <v>16</v>
      </c>
      <c r="G18" s="8" t="s">
        <v>17</v>
      </c>
      <c r="H18" t="s">
        <v>18</v>
      </c>
      <c r="I18" t="s">
        <v>19</v>
      </c>
      <c r="K18" t="s">
        <v>28</v>
      </c>
      <c r="M18" t="s">
        <v>43</v>
      </c>
      <c r="N18" t="s">
        <v>44</v>
      </c>
      <c r="O18" t="s">
        <v>51</v>
      </c>
      <c r="P18" t="s">
        <v>47</v>
      </c>
      <c r="Q18" s="2" t="s">
        <v>62</v>
      </c>
      <c r="R18" s="1">
        <v>2.95</v>
      </c>
      <c r="S18" s="1" t="s">
        <v>60</v>
      </c>
      <c r="T18" s="1" t="s">
        <v>75</v>
      </c>
    </row>
    <row r="19" spans="1:25" x14ac:dyDescent="0.4">
      <c r="D19" s="6">
        <v>-1</v>
      </c>
      <c r="E19" s="7">
        <f t="shared" ref="E19:E82" si="0">-(1+D19+$E$5*D19^3)*EXP(-D19)</f>
        <v>0.13591409142295227</v>
      </c>
      <c r="G19">
        <f>$E$11*(D19/$E$12+1)</f>
        <v>2.4111545631614999</v>
      </c>
      <c r="H19" s="10">
        <f>-(-$B$4)*(1+D19+$E$5*D19^3)*EXP(-D19)</f>
        <v>0.38395730826984015</v>
      </c>
      <c r="I19">
        <f>H19*$E$6</f>
        <v>4.6074876992380815</v>
      </c>
      <c r="K19">
        <f>$L$9*$L$4*EXP(-$L$6*(G19/$L$10-1))-SQRT($L$9)*$L$5*EXP(-$L$7*(G19/$L$10-1))</f>
        <v>1.5543322198174989</v>
      </c>
      <c r="M19">
        <f t="shared" ref="M19:M82" si="1">$L$9*$O$6*EXP(-$O$7*(G19/$L$10-1))-SQRT($L$9)*$O$8*EXP(-$O$4*(G19/$L$10-1))</f>
        <v>0.39683108292420055</v>
      </c>
      <c r="N19" s="13">
        <f>(M19-H19)*O19</f>
        <v>1.2873774654360404E-2</v>
      </c>
      <c r="O19" s="13">
        <v>1</v>
      </c>
      <c r="P19" s="14">
        <f>SUMSQ(N26:N295)</f>
        <v>3.0751958271652453E-2</v>
      </c>
      <c r="Q19" s="1" t="s">
        <v>71</v>
      </c>
      <c r="R19" s="19">
        <f>O7/(O7-O4)*-B4/SQRT(L9)</f>
        <v>1.2337161040664217</v>
      </c>
      <c r="S19" s="1" t="s">
        <v>70</v>
      </c>
      <c r="T19" s="1" t="s">
        <v>74</v>
      </c>
    </row>
    <row r="20" spans="1:25" x14ac:dyDescent="0.4">
      <c r="D20" s="6">
        <v>-0.98</v>
      </c>
      <c r="E20" s="7">
        <f t="shared" si="0"/>
        <v>7.2099120124113208E-2</v>
      </c>
      <c r="G20">
        <f t="shared" ref="G20:G83" si="2">$E$11*(D20/$E$12+1)</f>
        <v>2.4218771333455074</v>
      </c>
      <c r="H20" s="10">
        <f>-(-$B$4)*(1+D20+$E$5*D20^3)*EXP(-D20)</f>
        <v>0.2036800143506198</v>
      </c>
      <c r="I20">
        <f t="shared" ref="I20:I83" si="3">H20*$E$6</f>
        <v>2.4441601722074378</v>
      </c>
      <c r="K20">
        <f t="shared" ref="K20:K83" si="4">$L$9*$L$4*EXP(-$L$6*(G20/$L$10-1))-SQRT($L$9)*$L$5*EXP(-$L$7*(G20/$L$10-1))</f>
        <v>1.2915662463384292</v>
      </c>
      <c r="M20">
        <f t="shared" si="1"/>
        <v>0.21437518119604171</v>
      </c>
      <c r="N20" s="13">
        <f t="shared" ref="N20:N83" si="5">(M20-H20)*O20</f>
        <v>1.0695166845421905E-2</v>
      </c>
      <c r="O20" s="13">
        <v>1</v>
      </c>
      <c r="Q20" s="1"/>
    </row>
    <row r="21" spans="1:25" x14ac:dyDescent="0.4">
      <c r="D21" s="6">
        <v>-0.96</v>
      </c>
      <c r="E21" s="7">
        <f t="shared" si="0"/>
        <v>1.1065235618598972E-2</v>
      </c>
      <c r="G21">
        <f t="shared" si="2"/>
        <v>2.4325997035295148</v>
      </c>
      <c r="H21" s="10">
        <f t="shared" ref="H21:H84" si="6">-(-$B$4)*(1+D21+$E$5*D21^3)*EXP(-D21)</f>
        <v>3.1259290622542096E-2</v>
      </c>
      <c r="I21">
        <f t="shared" si="3"/>
        <v>0.37511148747050516</v>
      </c>
      <c r="K21">
        <f t="shared" si="4"/>
        <v>1.0416588830873019</v>
      </c>
      <c r="M21">
        <f t="shared" si="1"/>
        <v>4.0017628975681951E-2</v>
      </c>
      <c r="N21" s="13">
        <f t="shared" si="5"/>
        <v>8.7583383531398551E-3</v>
      </c>
      <c r="O21" s="13">
        <v>1</v>
      </c>
      <c r="Q21" s="16" t="s">
        <v>63</v>
      </c>
      <c r="R21" s="19">
        <f>(O8/O6)/(O7/O4)</f>
        <v>3.4641016151377531</v>
      </c>
      <c r="S21" s="1" t="s">
        <v>64</v>
      </c>
      <c r="T21" s="1">
        <f>SQRT(L9)</f>
        <v>3.4641016151377544</v>
      </c>
      <c r="U21" s="1" t="s">
        <v>65</v>
      </c>
      <c r="V21" s="1">
        <f>R21-T21</f>
        <v>0</v>
      </c>
    </row>
    <row r="22" spans="1:25" x14ac:dyDescent="0.4">
      <c r="D22" s="6">
        <v>-0.94</v>
      </c>
      <c r="E22" s="7">
        <f t="shared" si="0"/>
        <v>-4.7284904781676455E-2</v>
      </c>
      <c r="G22">
        <f t="shared" si="2"/>
        <v>2.4433222737135227</v>
      </c>
      <c r="H22" s="10">
        <f t="shared" si="6"/>
        <v>-0.13357985600823599</v>
      </c>
      <c r="I22">
        <f t="shared" si="3"/>
        <v>-1.602958272098832</v>
      </c>
      <c r="K22">
        <f t="shared" si="4"/>
        <v>0.80405969066147076</v>
      </c>
      <c r="M22">
        <f t="shared" si="1"/>
        <v>-0.12653690267821549</v>
      </c>
      <c r="N22" s="13">
        <f t="shared" si="5"/>
        <v>7.0429533300205016E-3</v>
      </c>
      <c r="O22" s="13">
        <v>1</v>
      </c>
    </row>
    <row r="23" spans="1:25" x14ac:dyDescent="0.4">
      <c r="D23" s="6">
        <v>-0.92</v>
      </c>
      <c r="E23" s="7">
        <f t="shared" si="0"/>
        <v>-0.10304551543696791</v>
      </c>
      <c r="G23">
        <f t="shared" si="2"/>
        <v>2.4540448438975302</v>
      </c>
      <c r="H23" s="10">
        <f t="shared" si="6"/>
        <v>-0.29110358110943441</v>
      </c>
      <c r="I23">
        <f t="shared" si="3"/>
        <v>-3.4932429733132127</v>
      </c>
      <c r="K23">
        <f t="shared" si="4"/>
        <v>0.57824111264670908</v>
      </c>
      <c r="M23">
        <f t="shared" si="1"/>
        <v>-0.28557353460789781</v>
      </c>
      <c r="N23" s="13">
        <f t="shared" si="5"/>
        <v>5.5300465015366007E-3</v>
      </c>
      <c r="O23" s="13">
        <v>1</v>
      </c>
      <c r="Q23" s="1" t="s">
        <v>69</v>
      </c>
      <c r="R23" s="1"/>
      <c r="V23" s="1" t="s">
        <v>121</v>
      </c>
      <c r="W23" s="1" t="s">
        <v>6</v>
      </c>
    </row>
    <row r="24" spans="1:25" x14ac:dyDescent="0.4">
      <c r="D24" s="6">
        <v>-0.9</v>
      </c>
      <c r="E24" s="7">
        <f t="shared" si="0"/>
        <v>-0.15630777771402407</v>
      </c>
      <c r="G24">
        <f t="shared" si="2"/>
        <v>2.4647674140815381</v>
      </c>
      <c r="H24" s="10">
        <f t="shared" si="6"/>
        <v>-0.44156947204211811</v>
      </c>
      <c r="I24">
        <f t="shared" si="3"/>
        <v>-5.298833664505417</v>
      </c>
      <c r="K24">
        <f t="shared" si="4"/>
        <v>0.36369753102249192</v>
      </c>
      <c r="M24">
        <f t="shared" si="1"/>
        <v>-0.43736752640821397</v>
      </c>
      <c r="N24" s="13">
        <f t="shared" si="5"/>
        <v>4.2019456339041361E-3</v>
      </c>
      <c r="O24" s="13">
        <v>1</v>
      </c>
      <c r="Q24" s="17" t="s">
        <v>67</v>
      </c>
      <c r="R24" s="19">
        <f>O4/(O7-O4)*-B4/L9</f>
        <v>0.12072649572649573</v>
      </c>
      <c r="V24" s="15" t="str">
        <f>D3</f>
        <v>FCC</v>
      </c>
      <c r="W24" s="1" t="str">
        <f>E3</f>
        <v>Ag</v>
      </c>
      <c r="X24" t="s">
        <v>113</v>
      </c>
    </row>
    <row r="25" spans="1:25" x14ac:dyDescent="0.4">
      <c r="D25" s="6">
        <v>-0.88</v>
      </c>
      <c r="E25" s="7">
        <f t="shared" si="0"/>
        <v>-0.20715993253348769</v>
      </c>
      <c r="G25">
        <f t="shared" si="2"/>
        <v>2.4754899842655456</v>
      </c>
      <c r="H25" s="10">
        <f t="shared" si="6"/>
        <v>-0.58522680940710281</v>
      </c>
      <c r="I25">
        <f t="shared" si="3"/>
        <v>-7.0227217128852342</v>
      </c>
      <c r="K25">
        <f t="shared" si="4"/>
        <v>0.15994436049161198</v>
      </c>
      <c r="M25">
        <f t="shared" si="1"/>
        <v>-0.58218461156024759</v>
      </c>
      <c r="N25" s="13">
        <f t="shared" si="5"/>
        <v>3.0421978468552213E-3</v>
      </c>
      <c r="O25" s="13">
        <v>1</v>
      </c>
      <c r="Q25" s="17" t="s">
        <v>68</v>
      </c>
      <c r="R25" s="19">
        <f>O7/(O7-O4)*-B4/SQRT(L9)</f>
        <v>1.2337161040664217</v>
      </c>
      <c r="V25" s="2" t="s">
        <v>116</v>
      </c>
      <c r="W25" s="1">
        <f>(-B4/(12*PI()*B6*W26))^(1/2)</f>
        <v>0.31846995526929706</v>
      </c>
      <c r="X25" t="s">
        <v>114</v>
      </c>
    </row>
    <row r="26" spans="1:25" x14ac:dyDescent="0.4">
      <c r="D26" s="6">
        <v>-0.86</v>
      </c>
      <c r="E26" s="7">
        <f t="shared" si="0"/>
        <v>-0.25568737020902466</v>
      </c>
      <c r="G26">
        <f t="shared" si="2"/>
        <v>2.4862125544495535</v>
      </c>
      <c r="H26" s="10">
        <f t="shared" si="6"/>
        <v>-0.72231682084049476</v>
      </c>
      <c r="I26">
        <f t="shared" si="3"/>
        <v>-8.6678018500859366</v>
      </c>
      <c r="K26">
        <f t="shared" si="4"/>
        <v>-3.3482819869356639E-2</v>
      </c>
      <c r="M26">
        <f t="shared" si="1"/>
        <v>-0.72028132124224786</v>
      </c>
      <c r="N26" s="13">
        <f t="shared" si="5"/>
        <v>2.0354995982468926E-3</v>
      </c>
      <c r="O26" s="13">
        <v>1</v>
      </c>
      <c r="V26" s="2" t="s">
        <v>117</v>
      </c>
      <c r="W26" s="1">
        <v>1.41</v>
      </c>
      <c r="X26" t="s">
        <v>115</v>
      </c>
    </row>
    <row r="27" spans="1:25" x14ac:dyDescent="0.4">
      <c r="D27" s="6">
        <v>-0.84</v>
      </c>
      <c r="E27" s="7">
        <f t="shared" si="0"/>
        <v>-0.30197271765467171</v>
      </c>
      <c r="G27">
        <f t="shared" si="2"/>
        <v>2.4969351246335614</v>
      </c>
      <c r="H27" s="10">
        <f t="shared" si="6"/>
        <v>-0.85307292737444762</v>
      </c>
      <c r="I27">
        <f t="shared" si="3"/>
        <v>-10.236875128493372</v>
      </c>
      <c r="K27">
        <f t="shared" si="4"/>
        <v>-0.21702909917588009</v>
      </c>
      <c r="M27">
        <f t="shared" si="1"/>
        <v>-0.85190529719949382</v>
      </c>
      <c r="N27" s="13">
        <f t="shared" si="5"/>
        <v>1.1676301749538043E-3</v>
      </c>
      <c r="O27" s="13">
        <v>1</v>
      </c>
      <c r="Q27" s="2" t="s">
        <v>78</v>
      </c>
      <c r="R27" s="1">
        <v>2.9511489195477254</v>
      </c>
      <c r="V27" s="2" t="s">
        <v>123</v>
      </c>
      <c r="W27" s="1">
        <v>1.2</v>
      </c>
      <c r="X27" s="3" t="s">
        <v>124</v>
      </c>
      <c r="Y27" s="1">
        <f>W27*B7</f>
        <v>5.3579999999999997</v>
      </c>
    </row>
    <row r="28" spans="1:25" x14ac:dyDescent="0.4">
      <c r="D28" s="6">
        <v>-0.82</v>
      </c>
      <c r="E28" s="7">
        <f t="shared" si="0"/>
        <v>-0.3460959230348048</v>
      </c>
      <c r="G28">
        <f t="shared" si="2"/>
        <v>2.5076576948175688</v>
      </c>
      <c r="H28" s="10">
        <f t="shared" si="6"/>
        <v>-0.97772098257332352</v>
      </c>
      <c r="I28">
        <f t="shared" si="3"/>
        <v>-11.732651790879881</v>
      </c>
      <c r="K28">
        <f t="shared" si="4"/>
        <v>-0.39112103299150558</v>
      </c>
      <c r="M28">
        <f t="shared" si="1"/>
        <v>-0.977295594042074</v>
      </c>
      <c r="N28" s="13">
        <f t="shared" si="5"/>
        <v>4.2538853124951537E-4</v>
      </c>
      <c r="O28" s="13">
        <v>1</v>
      </c>
      <c r="Q28" s="2" t="s">
        <v>76</v>
      </c>
      <c r="R28" s="1">
        <v>0.05</v>
      </c>
      <c r="V28" s="22" t="s">
        <v>118</v>
      </c>
      <c r="W28" s="1">
        <f>3*W25*(B7*W27-1)/W26</f>
        <v>2.9529618405608438</v>
      </c>
      <c r="X28" t="s">
        <v>122</v>
      </c>
    </row>
    <row r="29" spans="1:25" x14ac:dyDescent="0.4">
      <c r="D29" s="6">
        <v>-0.8</v>
      </c>
      <c r="E29" s="7">
        <f t="shared" si="0"/>
        <v>-0.38813433792908625</v>
      </c>
      <c r="G29">
        <f t="shared" si="2"/>
        <v>2.5183802650015767</v>
      </c>
      <c r="H29" s="10">
        <f t="shared" si="6"/>
        <v>-1.0964795046496689</v>
      </c>
      <c r="I29">
        <f t="shared" si="3"/>
        <v>-13.157754055796026</v>
      </c>
      <c r="K29">
        <f t="shared" si="4"/>
        <v>-0.5561674086873527</v>
      </c>
      <c r="M29">
        <f t="shared" si="1"/>
        <v>-1.0966829713270725</v>
      </c>
      <c r="N29" s="13">
        <f t="shared" si="5"/>
        <v>-2.0346667740356317E-4</v>
      </c>
      <c r="O29" s="13">
        <v>1</v>
      </c>
      <c r="Q29" s="17" t="s">
        <v>77</v>
      </c>
      <c r="R29" s="1">
        <f>ABS( -(SQRT(R27))^3/(R27-1)-(SQRT(1/R27)^3/(1/R27-1)) + (2+6*R28))</f>
        <v>2.6290081223123707E-12</v>
      </c>
      <c r="S29" t="s">
        <v>80</v>
      </c>
      <c r="V29" s="22" t="s">
        <v>112</v>
      </c>
      <c r="W29" s="1">
        <f>((W28+SQRT(W28^2-4))/2)^2</f>
        <v>6.5677238812338103</v>
      </c>
      <c r="X29" t="s">
        <v>126</v>
      </c>
    </row>
    <row r="30" spans="1:25" x14ac:dyDescent="0.4">
      <c r="A30" t="s">
        <v>59</v>
      </c>
      <c r="D30" s="6">
        <v>-0.78</v>
      </c>
      <c r="E30" s="7">
        <f t="shared" si="0"/>
        <v>-0.42816279708276905</v>
      </c>
      <c r="G30">
        <f t="shared" si="2"/>
        <v>2.5291028351855842</v>
      </c>
      <c r="H30" s="10">
        <f t="shared" si="6"/>
        <v>-1.2095599017588226</v>
      </c>
      <c r="I30">
        <f t="shared" si="3"/>
        <v>-14.51471882110587</v>
      </c>
      <c r="K30">
        <f t="shared" si="4"/>
        <v>-0.71255997926005854</v>
      </c>
      <c r="M30">
        <f t="shared" si="1"/>
        <v>-1.2102901757696038</v>
      </c>
      <c r="N30" s="13">
        <f t="shared" si="5"/>
        <v>-7.302740107812955E-4</v>
      </c>
      <c r="O30" s="13">
        <v>1</v>
      </c>
      <c r="V30" s="22" t="s">
        <v>120</v>
      </c>
      <c r="W30" s="1">
        <f>1/(O4*W25^2)</f>
        <v>3.0883420050946531</v>
      </c>
    </row>
    <row r="31" spans="1:25" x14ac:dyDescent="0.4">
      <c r="D31" s="6">
        <v>-0.76</v>
      </c>
      <c r="E31" s="7">
        <f t="shared" si="0"/>
        <v>-0.46625369581079584</v>
      </c>
      <c r="G31">
        <f t="shared" si="2"/>
        <v>2.5398254053695921</v>
      </c>
      <c r="H31" s="10">
        <f t="shared" si="6"/>
        <v>-1.3171666906654984</v>
      </c>
      <c r="I31">
        <f t="shared" si="3"/>
        <v>-15.806000287985981</v>
      </c>
      <c r="K31">
        <f t="shared" si="4"/>
        <v>-0.86067416690743936</v>
      </c>
      <c r="M31">
        <f t="shared" si="1"/>
        <v>-1.3183322139156486</v>
      </c>
      <c r="N31" s="13">
        <f t="shared" si="5"/>
        <v>-1.16552325015018E-3</v>
      </c>
      <c r="O31" s="13">
        <v>1</v>
      </c>
      <c r="Q31" t="s">
        <v>79</v>
      </c>
    </row>
    <row r="32" spans="1:25" x14ac:dyDescent="0.4">
      <c r="D32" s="6">
        <v>-0.74</v>
      </c>
      <c r="E32" s="7">
        <f t="shared" si="0"/>
        <v>-0.50247706512226153</v>
      </c>
      <c r="G32">
        <f t="shared" si="2"/>
        <v>2.5505479755535996</v>
      </c>
      <c r="H32" s="10">
        <f t="shared" si="6"/>
        <v>-1.4194977089703888</v>
      </c>
      <c r="I32">
        <f t="shared" si="3"/>
        <v>-17.033972507644666</v>
      </c>
      <c r="K32">
        <f t="shared" si="4"/>
        <v>-1.0008697376074478</v>
      </c>
      <c r="M32">
        <f t="shared" si="1"/>
        <v>-1.4210166155982256</v>
      </c>
      <c r="N32" s="13">
        <f t="shared" si="5"/>
        <v>-1.5189066278367136E-3</v>
      </c>
      <c r="O32" s="13">
        <v>1</v>
      </c>
      <c r="Q32" s="21" t="s">
        <v>76</v>
      </c>
      <c r="R32" s="21" t="s">
        <v>78</v>
      </c>
      <c r="S32" t="s">
        <v>85</v>
      </c>
      <c r="T32" t="s">
        <v>86</v>
      </c>
      <c r="U32" t="s">
        <v>97</v>
      </c>
      <c r="V32" t="s">
        <v>95</v>
      </c>
    </row>
    <row r="33" spans="4:22" x14ac:dyDescent="0.4">
      <c r="D33" s="6">
        <v>-0.72</v>
      </c>
      <c r="E33" s="7">
        <f>-(1+D33+$E$5*D33^3)*EXP(-D33)</f>
        <v>-0.536900644629968</v>
      </c>
      <c r="G33">
        <f t="shared" si="2"/>
        <v>2.5612705457376075</v>
      </c>
      <c r="H33" s="10">
        <f t="shared" si="6"/>
        <v>-1.5167443210796598</v>
      </c>
      <c r="I33">
        <f t="shared" si="3"/>
        <v>-18.200931852955918</v>
      </c>
      <c r="K33">
        <f t="shared" si="4"/>
        <v>-1.1334914478949809</v>
      </c>
      <c r="M33">
        <f t="shared" si="1"/>
        <v>-1.5185436884878607</v>
      </c>
      <c r="N33" s="13">
        <f t="shared" si="5"/>
        <v>-1.7993674082008582E-3</v>
      </c>
      <c r="O33" s="13">
        <v>1</v>
      </c>
      <c r="Q33" s="20">
        <v>0.2</v>
      </c>
      <c r="R33" s="5">
        <v>8.1167990000000003</v>
      </c>
      <c r="T33" t="s">
        <v>90</v>
      </c>
      <c r="U33" t="s">
        <v>101</v>
      </c>
    </row>
    <row r="34" spans="4:22" x14ac:dyDescent="0.4">
      <c r="D34" s="6">
        <v>-0.7</v>
      </c>
      <c r="E34" s="7">
        <f t="shared" si="0"/>
        <v>-0.56958995330802442</v>
      </c>
      <c r="G34">
        <f t="shared" si="2"/>
        <v>2.5719931159216154</v>
      </c>
      <c r="H34" s="10">
        <f t="shared" si="6"/>
        <v>-1.6090916180951691</v>
      </c>
      <c r="I34">
        <f t="shared" si="3"/>
        <v>-19.309099417142029</v>
      </c>
      <c r="K34">
        <f t="shared" si="4"/>
        <v>-1.258869664981626</v>
      </c>
      <c r="M34">
        <f t="shared" si="1"/>
        <v>-1.6111067640375607</v>
      </c>
      <c r="N34" s="13">
        <f t="shared" si="5"/>
        <v>-2.0151459423916052E-3</v>
      </c>
      <c r="O34" s="13">
        <v>1</v>
      </c>
      <c r="Q34" s="1">
        <v>0.15</v>
      </c>
      <c r="R34" s="5">
        <v>6.25</v>
      </c>
      <c r="T34" t="s">
        <v>90</v>
      </c>
      <c r="U34" t="s">
        <v>102</v>
      </c>
    </row>
    <row r="35" spans="4:22" x14ac:dyDescent="0.4">
      <c r="D35" s="6">
        <v>-0.68</v>
      </c>
      <c r="E35" s="7">
        <f t="shared" si="0"/>
        <v>-0.60060835815870894</v>
      </c>
      <c r="G35">
        <f t="shared" si="2"/>
        <v>2.5827156861056229</v>
      </c>
      <c r="H35" s="10">
        <f t="shared" si="6"/>
        <v>-1.696718611798353</v>
      </c>
      <c r="I35">
        <f t="shared" si="3"/>
        <v>-20.360623341580236</v>
      </c>
      <c r="K35">
        <f t="shared" si="4"/>
        <v>-1.3773209613164283</v>
      </c>
      <c r="M35">
        <f t="shared" si="1"/>
        <v>-1.6988924351126249</v>
      </c>
      <c r="N35" s="13">
        <f t="shared" si="5"/>
        <v>-2.1738233142718499E-3</v>
      </c>
      <c r="O35" s="13">
        <v>1</v>
      </c>
      <c r="Q35" s="20">
        <v>0.1</v>
      </c>
      <c r="R35" s="5">
        <v>4.5397220000000003</v>
      </c>
      <c r="U35" t="s">
        <v>110</v>
      </c>
    </row>
    <row r="36" spans="4:22" x14ac:dyDescent="0.4">
      <c r="D36" s="6">
        <v>-0.66</v>
      </c>
      <c r="E36" s="7">
        <f t="shared" si="0"/>
        <v>-0.63001714084812832</v>
      </c>
      <c r="G36">
        <f t="shared" si="2"/>
        <v>2.5934382562896303</v>
      </c>
      <c r="H36" s="10">
        <f t="shared" si="6"/>
        <v>-1.7797984228959627</v>
      </c>
      <c r="I36">
        <f t="shared" si="3"/>
        <v>-21.35758107475155</v>
      </c>
      <c r="K36">
        <f t="shared" si="4"/>
        <v>-1.4891486846404964</v>
      </c>
      <c r="M36">
        <f t="shared" si="1"/>
        <v>-1.7820807855856478</v>
      </c>
      <c r="N36" s="13">
        <f t="shared" si="5"/>
        <v>-2.2823626896850691E-3</v>
      </c>
      <c r="O36" s="13">
        <v>1</v>
      </c>
      <c r="Q36" s="1">
        <v>9.5000000000000001E-2</v>
      </c>
      <c r="R36" s="5">
        <v>4.3764019999999997</v>
      </c>
      <c r="U36" t="s">
        <v>107</v>
      </c>
    </row>
    <row r="37" spans="4:22" x14ac:dyDescent="0.4">
      <c r="D37" s="6">
        <v>-0.64</v>
      </c>
      <c r="E37" s="7">
        <f t="shared" si="0"/>
        <v>-0.65787556236855671</v>
      </c>
      <c r="G37">
        <f t="shared" si="2"/>
        <v>2.6041608264736382</v>
      </c>
      <c r="H37" s="10">
        <f t="shared" si="6"/>
        <v>-1.8584984636911728</v>
      </c>
      <c r="I37">
        <f t="shared" si="3"/>
        <v>-22.301981564294074</v>
      </c>
      <c r="K37">
        <f t="shared" si="4"/>
        <v>-1.594643504544905</v>
      </c>
      <c r="M37">
        <f t="shared" si="1"/>
        <v>-1.8608456121677834</v>
      </c>
      <c r="N37" s="13">
        <f t="shared" si="5"/>
        <v>-2.3471484766106609E-3</v>
      </c>
      <c r="O37" s="13">
        <v>1</v>
      </c>
      <c r="Q37" s="1">
        <v>0.09</v>
      </c>
      <c r="R37" s="5">
        <v>4.21</v>
      </c>
      <c r="U37" t="s">
        <v>103</v>
      </c>
    </row>
    <row r="38" spans="4:22" x14ac:dyDescent="0.4">
      <c r="D38" s="6">
        <v>-0.62</v>
      </c>
      <c r="E38" s="7">
        <f t="shared" si="0"/>
        <v>-0.68424092578375229</v>
      </c>
      <c r="G38">
        <f t="shared" si="2"/>
        <v>2.6148833966576461</v>
      </c>
      <c r="H38" s="10">
        <f t="shared" si="6"/>
        <v>-1.9329806153391003</v>
      </c>
      <c r="I38">
        <f t="shared" si="3"/>
        <v>-23.195767384069203</v>
      </c>
      <c r="K38">
        <f t="shared" si="4"/>
        <v>-1.6940839364997511</v>
      </c>
      <c r="M38">
        <f t="shared" si="1"/>
        <v>-1.9353546387380645</v>
      </c>
      <c r="N38" s="13">
        <f t="shared" si="5"/>
        <v>-2.3740233989641979E-3</v>
      </c>
      <c r="O38" s="13">
        <v>1</v>
      </c>
      <c r="Q38" s="1">
        <v>8.5000000000000006E-2</v>
      </c>
      <c r="R38" s="5">
        <v>4.0533929999999998</v>
      </c>
      <c r="U38" t="s">
        <v>106</v>
      </c>
    </row>
    <row r="39" spans="4:22" x14ac:dyDescent="0.4">
      <c r="D39" s="6">
        <v>-0.6</v>
      </c>
      <c r="E39" s="7">
        <f t="shared" si="0"/>
        <v>-0.70916863711198619</v>
      </c>
      <c r="G39">
        <f t="shared" si="2"/>
        <v>2.6256059668416536</v>
      </c>
      <c r="H39" s="10">
        <f t="shared" si="6"/>
        <v>-2.0034013998413611</v>
      </c>
      <c r="I39">
        <f t="shared" si="3"/>
        <v>-24.040816798096333</v>
      </c>
      <c r="K39">
        <f t="shared" si="4"/>
        <v>-1.7877368442823962</v>
      </c>
      <c r="M39">
        <f t="shared" si="1"/>
        <v>-2.0057697234238416</v>
      </c>
      <c r="N39" s="13">
        <f t="shared" si="5"/>
        <v>-2.3683235824805138E-3</v>
      </c>
      <c r="O39" s="13">
        <v>1</v>
      </c>
      <c r="Q39" s="1">
        <v>0.08</v>
      </c>
      <c r="R39" s="5">
        <v>3.89</v>
      </c>
      <c r="U39" t="s">
        <v>100</v>
      </c>
    </row>
    <row r="40" spans="4:22" x14ac:dyDescent="0.4">
      <c r="D40" s="6">
        <v>-0.57999999999999996</v>
      </c>
      <c r="E40" s="7">
        <f t="shared" si="0"/>
        <v>-0.73271226440000548</v>
      </c>
      <c r="G40">
        <f t="shared" si="2"/>
        <v>2.6363285370256611</v>
      </c>
      <c r="H40" s="10">
        <f t="shared" si="6"/>
        <v>-2.0699121469300161</v>
      </c>
      <c r="I40">
        <f t="shared" si="3"/>
        <v>-24.838945763160194</v>
      </c>
      <c r="K40">
        <f t="shared" si="4"/>
        <v>-1.8758579216947306</v>
      </c>
      <c r="M40">
        <f t="shared" si="1"/>
        <v>-2.072247058676894</v>
      </c>
      <c r="N40" s="13">
        <f t="shared" si="5"/>
        <v>-2.3349117468778324E-3</v>
      </c>
      <c r="O40" s="13">
        <v>1</v>
      </c>
      <c r="Q40" s="1">
        <v>7.4999999999999997E-2</v>
      </c>
      <c r="R40" s="5">
        <v>3.7347440000000001</v>
      </c>
      <c r="T40" t="s">
        <v>91</v>
      </c>
      <c r="U40" t="s">
        <v>109</v>
      </c>
    </row>
    <row r="41" spans="4:22" x14ac:dyDescent="0.4">
      <c r="D41" s="6">
        <v>-0.56000000000000005</v>
      </c>
      <c r="E41" s="7">
        <f t="shared" si="0"/>
        <v>-0.75492359503968443</v>
      </c>
      <c r="G41">
        <f t="shared" si="2"/>
        <v>2.647051107209669</v>
      </c>
      <c r="H41" s="10">
        <f t="shared" si="6"/>
        <v>-2.1326591559871089</v>
      </c>
      <c r="I41">
        <f t="shared" si="3"/>
        <v>-25.591909871845306</v>
      </c>
      <c r="K41">
        <f t="shared" si="4"/>
        <v>-1.958692154422526</v>
      </c>
      <c r="M41">
        <f t="shared" si="1"/>
        <v>-2.1349373645813774</v>
      </c>
      <c r="N41" s="13">
        <f t="shared" si="5"/>
        <v>-2.2782085942685271E-3</v>
      </c>
      <c r="O41" s="13">
        <v>1</v>
      </c>
      <c r="Q41" s="1">
        <v>7.0000000000000007E-2</v>
      </c>
      <c r="R41" s="5">
        <v>3.58</v>
      </c>
      <c r="S41" t="s">
        <v>82</v>
      </c>
      <c r="T41" t="s">
        <v>91</v>
      </c>
    </row>
    <row r="42" spans="4:22" x14ac:dyDescent="0.4">
      <c r="D42" s="6">
        <v>-0.54</v>
      </c>
      <c r="E42" s="7">
        <f t="shared" si="0"/>
        <v>-0.77585269137768098</v>
      </c>
      <c r="G42">
        <f t="shared" si="2"/>
        <v>2.6577736773936769</v>
      </c>
      <c r="H42" s="10">
        <f t="shared" si="6"/>
        <v>-2.1917838531419487</v>
      </c>
      <c r="I42">
        <f t="shared" si="3"/>
        <v>-26.301406237703382</v>
      </c>
      <c r="K42">
        <f t="shared" si="4"/>
        <v>-2.0364742628549495</v>
      </c>
      <c r="M42">
        <f t="shared" si="1"/>
        <v>-2.1939860756220222</v>
      </c>
      <c r="N42" s="13">
        <f t="shared" si="5"/>
        <v>-2.2022224800735124E-3</v>
      </c>
      <c r="O42" s="13">
        <v>1</v>
      </c>
      <c r="Q42" s="1">
        <v>6.5000000000000002E-2</v>
      </c>
      <c r="R42" s="5">
        <v>3.4196749999999998</v>
      </c>
      <c r="U42" t="s">
        <v>108</v>
      </c>
    </row>
    <row r="43" spans="4:22" x14ac:dyDescent="0.4">
      <c r="D43" s="6">
        <v>-0.52</v>
      </c>
      <c r="E43" s="7">
        <f t="shared" si="0"/>
        <v>-0.79554794466702239</v>
      </c>
      <c r="G43">
        <f t="shared" si="2"/>
        <v>2.6684962475776843</v>
      </c>
      <c r="H43" s="10">
        <f t="shared" si="6"/>
        <v>-2.2474229436843385</v>
      </c>
      <c r="I43">
        <f t="shared" si="3"/>
        <v>-26.969075324212064</v>
      </c>
      <c r="K43">
        <f t="shared" si="4"/>
        <v>-2.1094291266485481</v>
      </c>
      <c r="M43">
        <f t="shared" si="1"/>
        <v>-2.2495335211331136</v>
      </c>
      <c r="N43" s="13">
        <f t="shared" si="5"/>
        <v>-2.110577448775075E-3</v>
      </c>
      <c r="O43" s="13">
        <v>1</v>
      </c>
      <c r="Q43" s="1">
        <v>0.06</v>
      </c>
      <c r="R43" s="5">
        <v>3.26</v>
      </c>
      <c r="T43" t="s">
        <v>92</v>
      </c>
    </row>
    <row r="44" spans="4:22" x14ac:dyDescent="0.4">
      <c r="D44" s="6">
        <v>-0.5</v>
      </c>
      <c r="E44" s="7">
        <f t="shared" si="0"/>
        <v>-0.81405612740818833</v>
      </c>
      <c r="G44">
        <f t="shared" si="2"/>
        <v>2.6792188177616922</v>
      </c>
      <c r="H44" s="10">
        <f t="shared" si="6"/>
        <v>-2.2997085599281322</v>
      </c>
      <c r="I44">
        <f t="shared" si="3"/>
        <v>-27.596502719137586</v>
      </c>
      <c r="K44">
        <f t="shared" si="4"/>
        <v>-2.1777721917877395</v>
      </c>
      <c r="M44">
        <f t="shared" si="1"/>
        <v>-2.3017150996415094</v>
      </c>
      <c r="N44" s="13">
        <f t="shared" si="5"/>
        <v>-2.0065397133772755E-3</v>
      </c>
      <c r="O44" s="13">
        <v>1</v>
      </c>
      <c r="Q44" s="1">
        <v>5.5E-2</v>
      </c>
      <c r="R44" s="5">
        <v>3.1070509999999998</v>
      </c>
      <c r="T44" t="s">
        <v>83</v>
      </c>
    </row>
    <row r="45" spans="4:22" x14ac:dyDescent="0.4">
      <c r="D45" s="6">
        <v>-0.48</v>
      </c>
      <c r="E45" s="7">
        <f t="shared" si="0"/>
        <v>-0.8314224441259388</v>
      </c>
      <c r="G45">
        <f t="shared" si="2"/>
        <v>2.6899413879456997</v>
      </c>
      <c r="H45" s="10">
        <f t="shared" si="6"/>
        <v>-2.3487684046557771</v>
      </c>
      <c r="I45">
        <f t="shared" si="3"/>
        <v>-28.185220855869325</v>
      </c>
      <c r="K45">
        <f t="shared" si="4"/>
        <v>-2.2417098608627861</v>
      </c>
      <c r="M45">
        <f t="shared" si="1"/>
        <v>-2.3506614473095961</v>
      </c>
      <c r="N45" s="13">
        <f t="shared" si="5"/>
        <v>-1.8930426538190659E-3</v>
      </c>
      <c r="O45" s="13">
        <v>1</v>
      </c>
      <c r="Q45" s="1">
        <v>0.05</v>
      </c>
      <c r="R45" s="5">
        <v>2.95</v>
      </c>
      <c r="S45" t="s">
        <v>84</v>
      </c>
      <c r="U45" t="s">
        <v>104</v>
      </c>
      <c r="V45" t="s">
        <v>96</v>
      </c>
    </row>
    <row r="46" spans="4:22" x14ac:dyDescent="0.4">
      <c r="D46" s="6">
        <v>-0.46</v>
      </c>
      <c r="E46" s="7">
        <f t="shared" si="0"/>
        <v>-0.84769058062684921</v>
      </c>
      <c r="G46">
        <f t="shared" si="2"/>
        <v>2.7006639581297076</v>
      </c>
      <c r="H46" s="10">
        <f t="shared" si="6"/>
        <v>-2.3947258902708488</v>
      </c>
      <c r="I46">
        <f t="shared" si="3"/>
        <v>-28.736710683250188</v>
      </c>
      <c r="K46">
        <f t="shared" si="4"/>
        <v>-2.3014398672566982</v>
      </c>
      <c r="M46">
        <f t="shared" si="1"/>
        <v>-2.396498600677329</v>
      </c>
      <c r="N46" s="13">
        <f t="shared" si="5"/>
        <v>-1.7727104064801935E-3</v>
      </c>
      <c r="O46" s="13">
        <v>1</v>
      </c>
      <c r="Q46" s="1">
        <v>4.4999999999999998E-2</v>
      </c>
      <c r="R46" s="5">
        <v>2.7951359999999998</v>
      </c>
      <c r="T46" t="s">
        <v>93</v>
      </c>
    </row>
    <row r="47" spans="4:22" x14ac:dyDescent="0.4">
      <c r="D47" s="6">
        <v>-0.44</v>
      </c>
      <c r="E47" s="7">
        <f t="shared" si="0"/>
        <v>-0.86290275178126474</v>
      </c>
      <c r="G47">
        <f t="shared" si="2"/>
        <v>2.7113865283137151</v>
      </c>
      <c r="H47" s="10">
        <f t="shared" si="6"/>
        <v>-2.437700273782073</v>
      </c>
      <c r="I47">
        <f t="shared" si="3"/>
        <v>-29.252403285384876</v>
      </c>
      <c r="K47">
        <f t="shared" si="4"/>
        <v>-2.3571516339038467</v>
      </c>
      <c r="M47">
        <f t="shared" si="1"/>
        <v>-2.4393481538956112</v>
      </c>
      <c r="N47" s="13">
        <f t="shared" si="5"/>
        <v>-1.6478801135382248E-3</v>
      </c>
      <c r="O47" s="13">
        <v>1</v>
      </c>
      <c r="Q47" s="1">
        <v>0.04</v>
      </c>
      <c r="R47" s="5">
        <v>2.64</v>
      </c>
      <c r="T47" t="s">
        <v>93</v>
      </c>
      <c r="U47" t="s">
        <v>105</v>
      </c>
    </row>
    <row r="48" spans="4:22" x14ac:dyDescent="0.4">
      <c r="D48" s="6">
        <v>-0.41999999999999899</v>
      </c>
      <c r="E48" s="7">
        <f t="shared" si="0"/>
        <v>-0.8770997478721746</v>
      </c>
      <c r="G48">
        <f t="shared" si="2"/>
        <v>2.7221090984977234</v>
      </c>
      <c r="H48" s="10">
        <f t="shared" si="6"/>
        <v>-2.4778067877388934</v>
      </c>
      <c r="I48">
        <f t="shared" si="3"/>
        <v>-29.733681452866719</v>
      </c>
      <c r="K48">
        <f t="shared" si="4"/>
        <v>-2.4090266172559529</v>
      </c>
      <c r="M48">
        <f t="shared" si="1"/>
        <v>-2.4793274106369614</v>
      </c>
      <c r="N48" s="13">
        <f t="shared" si="5"/>
        <v>-1.5206228980679803E-3</v>
      </c>
      <c r="O48" s="13">
        <v>1</v>
      </c>
      <c r="Q48" s="1">
        <v>3.5000000000000003E-2</v>
      </c>
      <c r="R48" s="5">
        <v>2.4810439999999998</v>
      </c>
      <c r="U48" t="s">
        <v>99</v>
      </c>
    </row>
    <row r="49" spans="4:21" x14ac:dyDescent="0.4">
      <c r="D49" s="6">
        <v>-0.39999999999999902</v>
      </c>
      <c r="E49" s="7">
        <f t="shared" si="0"/>
        <v>-0.89032097955231071</v>
      </c>
      <c r="G49">
        <f t="shared" si="2"/>
        <v>2.7328316686817309</v>
      </c>
      <c r="H49" s="10">
        <f t="shared" si="6"/>
        <v>-2.5151567672352781</v>
      </c>
      <c r="I49">
        <f t="shared" si="3"/>
        <v>-30.181881206823338</v>
      </c>
      <c r="K49">
        <f t="shared" si="4"/>
        <v>-2.4572386370647408</v>
      </c>
      <c r="M49">
        <f t="shared" si="1"/>
        <v>-2.5165495308629691</v>
      </c>
      <c r="N49" s="13">
        <f t="shared" si="5"/>
        <v>-1.3927636276909183E-3</v>
      </c>
      <c r="O49" s="13">
        <v>1</v>
      </c>
      <c r="Q49" s="1">
        <v>0.03</v>
      </c>
      <c r="R49" s="5">
        <v>2.3199999999999998</v>
      </c>
      <c r="T49" t="s">
        <v>94</v>
      </c>
    </row>
    <row r="50" spans="4:21" x14ac:dyDescent="0.4">
      <c r="D50" s="6">
        <v>-0.37999999999999901</v>
      </c>
      <c r="E50" s="7">
        <f t="shared" si="0"/>
        <v>-0.90260452144964809</v>
      </c>
      <c r="G50">
        <f t="shared" si="2"/>
        <v>2.7435542388657388</v>
      </c>
      <c r="H50" s="10">
        <f t="shared" si="6"/>
        <v>-2.5498577730952561</v>
      </c>
      <c r="I50">
        <f t="shared" si="3"/>
        <v>-30.598293277143071</v>
      </c>
      <c r="K50">
        <f t="shared" si="4"/>
        <v>-2.5019541925656776</v>
      </c>
      <c r="M50">
        <f t="shared" si="1"/>
        <v>-2.5511236726221833</v>
      </c>
      <c r="N50" s="13">
        <f t="shared" si="5"/>
        <v>-1.2658995269272388E-3</v>
      </c>
      <c r="O50" s="13">
        <v>1</v>
      </c>
      <c r="Q50" s="1">
        <v>2.5000000000000001E-2</v>
      </c>
      <c r="R50" s="5">
        <v>2.159411</v>
      </c>
      <c r="U50" t="s">
        <v>98</v>
      </c>
    </row>
    <row r="51" spans="4:21" x14ac:dyDescent="0.4">
      <c r="D51" s="6">
        <v>-0.35999999999999899</v>
      </c>
      <c r="E51" s="7">
        <f t="shared" si="0"/>
        <v>-0.91398715446033185</v>
      </c>
      <c r="G51">
        <f t="shared" si="2"/>
        <v>2.7542768090497467</v>
      </c>
      <c r="H51" s="10">
        <f t="shared" si="6"/>
        <v>-2.582013711350438</v>
      </c>
      <c r="I51">
        <f t="shared" si="3"/>
        <v>-30.984164536205256</v>
      </c>
      <c r="K51">
        <f t="shared" si="4"/>
        <v>-2.5433327656229023</v>
      </c>
      <c r="M51">
        <f t="shared" si="1"/>
        <v>-2.5831551290460344</v>
      </c>
      <c r="N51" s="13">
        <f t="shared" si="5"/>
        <v>-1.1414176955963917E-3</v>
      </c>
      <c r="O51" s="13">
        <v>1</v>
      </c>
      <c r="Q51" s="1">
        <v>0.02</v>
      </c>
      <c r="R51" s="5">
        <v>1.99</v>
      </c>
      <c r="T51" t="s">
        <v>88</v>
      </c>
    </row>
    <row r="52" spans="4:21" x14ac:dyDescent="0.4">
      <c r="D52" s="6">
        <v>-0.33999999999999903</v>
      </c>
      <c r="E52" s="7">
        <f t="shared" si="0"/>
        <v>-0.92450440676699686</v>
      </c>
      <c r="G52">
        <f t="shared" si="2"/>
        <v>2.7649993792337542</v>
      </c>
      <c r="H52" s="10">
        <f t="shared" si="6"/>
        <v>-2.6117249491167662</v>
      </c>
      <c r="I52">
        <f t="shared" si="3"/>
        <v>-31.340699389401195</v>
      </c>
      <c r="K52">
        <f t="shared" si="4"/>
        <v>-2.581527111372603</v>
      </c>
      <c r="M52">
        <f t="shared" si="1"/>
        <v>-2.6127454607048923</v>
      </c>
      <c r="N52" s="13">
        <f t="shared" si="5"/>
        <v>-1.0205115881261051E-3</v>
      </c>
      <c r="O52" s="13">
        <v>1</v>
      </c>
      <c r="Q52" s="1">
        <v>1.4999999999999999E-2</v>
      </c>
      <c r="R52" s="5">
        <v>1.818065</v>
      </c>
      <c r="T52" t="s">
        <v>82</v>
      </c>
    </row>
    <row r="53" spans="4:21" x14ac:dyDescent="0.4">
      <c r="D53" s="6">
        <v>-0.31999999999999901</v>
      </c>
      <c r="E53" s="7">
        <f t="shared" si="0"/>
        <v>-0.93419059361936319</v>
      </c>
      <c r="G53">
        <f t="shared" si="2"/>
        <v>2.7757219494177621</v>
      </c>
      <c r="H53" s="10">
        <f t="shared" si="6"/>
        <v>-2.639088426974701</v>
      </c>
      <c r="I53">
        <f t="shared" si="3"/>
        <v>-31.669061123696412</v>
      </c>
      <c r="K53">
        <f t="shared" si="4"/>
        <v>-2.6166835368798327</v>
      </c>
      <c r="M53">
        <f t="shared" si="1"/>
        <v>-2.639992623480834</v>
      </c>
      <c r="N53" s="13">
        <f t="shared" si="5"/>
        <v>-9.0419650613293712E-4</v>
      </c>
      <c r="O53" s="13">
        <v>1</v>
      </c>
      <c r="Q53" s="1">
        <v>0.01</v>
      </c>
      <c r="R53" s="5">
        <v>1.63</v>
      </c>
      <c r="T53" t="s">
        <v>89</v>
      </c>
      <c r="U53" t="s">
        <v>101</v>
      </c>
    </row>
    <row r="54" spans="4:21" x14ac:dyDescent="0.4">
      <c r="D54" s="6">
        <v>-0.29999999999999899</v>
      </c>
      <c r="E54" s="7">
        <f t="shared" si="0"/>
        <v>-0.94307885591297513</v>
      </c>
      <c r="G54">
        <f t="shared" si="2"/>
        <v>2.78644451960177</v>
      </c>
      <c r="H54" s="10">
        <f t="shared" si="6"/>
        <v>-2.6641977679541551</v>
      </c>
      <c r="I54">
        <f t="shared" si="3"/>
        <v>-31.970373215449861</v>
      </c>
      <c r="K54">
        <f t="shared" si="4"/>
        <v>-2.6489421683025713</v>
      </c>
      <c r="M54">
        <f t="shared" si="1"/>
        <v>-2.6649910921083824</v>
      </c>
      <c r="N54" s="13">
        <f t="shared" si="5"/>
        <v>-7.9332415422728175E-4</v>
      </c>
      <c r="O54" s="13">
        <v>1</v>
      </c>
      <c r="Q54" s="1">
        <v>5.0000000000000001E-3</v>
      </c>
      <c r="R54" s="5">
        <v>1.41</v>
      </c>
      <c r="T54" t="s">
        <v>87</v>
      </c>
    </row>
    <row r="55" spans="4:21" x14ac:dyDescent="0.4">
      <c r="D55" s="6">
        <v>-0.27999999999999903</v>
      </c>
      <c r="E55" s="7">
        <f t="shared" si="0"/>
        <v>-0.95120119760093325</v>
      </c>
      <c r="G55">
        <f t="shared" si="2"/>
        <v>2.7971670897857774</v>
      </c>
      <c r="H55" s="10">
        <f t="shared" si="6"/>
        <v>-2.687143383222637</v>
      </c>
      <c r="I55">
        <f t="shared" si="3"/>
        <v>-32.245720598671646</v>
      </c>
      <c r="K55">
        <f t="shared" si="4"/>
        <v>-2.6784372070365459</v>
      </c>
      <c r="M55">
        <f t="shared" si="1"/>
        <v>-2.6878319795294821</v>
      </c>
      <c r="N55" s="13">
        <f t="shared" si="5"/>
        <v>-6.8859630684503514E-4</v>
      </c>
      <c r="O55" s="13">
        <v>1</v>
      </c>
      <c r="Q55" s="1">
        <v>1E-3</v>
      </c>
      <c r="R55" s="5">
        <v>0.85699999999999998</v>
      </c>
    </row>
    <row r="56" spans="4:21" x14ac:dyDescent="0.4">
      <c r="D56" s="6">
        <v>-0.25999999999999901</v>
      </c>
      <c r="E56" s="7">
        <f t="shared" si="0"/>
        <v>-0.95858852197250966</v>
      </c>
      <c r="G56">
        <f t="shared" si="2"/>
        <v>2.8078896599697849</v>
      </c>
      <c r="H56" s="10">
        <f t="shared" si="6"/>
        <v>-2.70801257457234</v>
      </c>
      <c r="I56">
        <f t="shared" si="3"/>
        <v>-32.49615089486808</v>
      </c>
      <c r="K56">
        <f t="shared" si="4"/>
        <v>-2.7052971752947883</v>
      </c>
      <c r="M56">
        <f t="shared" si="1"/>
        <v>-2.7086031522039362</v>
      </c>
      <c r="N56" s="13">
        <f t="shared" si="5"/>
        <v>-5.905776315962008E-4</v>
      </c>
      <c r="O56" s="13">
        <v>1</v>
      </c>
      <c r="Q56" t="s">
        <v>81</v>
      </c>
    </row>
    <row r="57" spans="4:21" x14ac:dyDescent="0.4">
      <c r="D57" s="6">
        <v>-0.23999999999999899</v>
      </c>
      <c r="E57" s="7">
        <f t="shared" si="0"/>
        <v>-0.9652706668315657</v>
      </c>
      <c r="G57">
        <f t="shared" si="2"/>
        <v>2.8186122301537928</v>
      </c>
      <c r="H57" s="10">
        <f t="shared" si="6"/>
        <v>-2.7268896337991735</v>
      </c>
      <c r="I57">
        <f t="shared" si="3"/>
        <v>-32.722675605590084</v>
      </c>
      <c r="K57">
        <f t="shared" si="4"/>
        <v>-2.7296451515571869</v>
      </c>
      <c r="M57">
        <f t="shared" si="1"/>
        <v>-2.7273893415118486</v>
      </c>
      <c r="N57" s="13">
        <f t="shared" si="5"/>
        <v>-4.9970771267515701E-4</v>
      </c>
      <c r="O57" s="13">
        <v>1</v>
      </c>
    </row>
    <row r="58" spans="4:21" x14ac:dyDescent="0.4">
      <c r="D58" s="6">
        <v>-0.219999999999999</v>
      </c>
      <c r="E58" s="7">
        <f t="shared" si="0"/>
        <v>-0.97127643860679269</v>
      </c>
      <c r="G58">
        <f t="shared" si="2"/>
        <v>2.8293348003378007</v>
      </c>
      <c r="H58" s="10">
        <f t="shared" si="6"/>
        <v>-2.7438559390641895</v>
      </c>
      <c r="I58">
        <f t="shared" si="3"/>
        <v>-32.926271268770272</v>
      </c>
      <c r="K58">
        <f t="shared" si="4"/>
        <v>-2.7515989963073988</v>
      </c>
      <c r="M58">
        <f t="shared" si="1"/>
        <v>-2.7442722513799533</v>
      </c>
      <c r="N58" s="13">
        <f t="shared" si="5"/>
        <v>-4.1631231576388927E-4</v>
      </c>
      <c r="O58" s="13">
        <v>1</v>
      </c>
    </row>
    <row r="59" spans="4:21" x14ac:dyDescent="0.4">
      <c r="D59" s="6">
        <v>-0.19999999999999901</v>
      </c>
      <c r="E59" s="7">
        <f t="shared" si="0"/>
        <v>-0.97663364542487197</v>
      </c>
      <c r="G59">
        <f t="shared" si="2"/>
        <v>2.8400573705218082</v>
      </c>
      <c r="H59" s="10">
        <f t="shared" si="6"/>
        <v>-2.7589900483252636</v>
      </c>
      <c r="I59">
        <f t="shared" si="3"/>
        <v>-33.107880579903167</v>
      </c>
      <c r="K59">
        <f t="shared" si="4"/>
        <v>-2.7712715684573048</v>
      </c>
      <c r="M59">
        <f t="shared" si="1"/>
        <v>-2.7593306622593419</v>
      </c>
      <c r="N59" s="13">
        <f t="shared" si="5"/>
        <v>-3.406139340782488E-4</v>
      </c>
      <c r="O59" s="13">
        <v>1</v>
      </c>
    </row>
    <row r="60" spans="4:21" x14ac:dyDescent="0.4">
      <c r="D60" s="6">
        <v>-0.17999999999999899</v>
      </c>
      <c r="E60" s="7">
        <f t="shared" si="0"/>
        <v>-0.9813691291767983</v>
      </c>
      <c r="G60">
        <f t="shared" si="2"/>
        <v>2.8507799407058156</v>
      </c>
      <c r="H60" s="10">
        <f t="shared" si="6"/>
        <v>-2.7723677899244552</v>
      </c>
      <c r="I60">
        <f t="shared" si="3"/>
        <v>-33.268413479093461</v>
      </c>
      <c r="K60">
        <f t="shared" si="4"/>
        <v>-2.7887709328426706</v>
      </c>
      <c r="M60">
        <f t="shared" si="1"/>
        <v>-2.7726405315777072</v>
      </c>
      <c r="N60" s="13">
        <f t="shared" si="5"/>
        <v>-2.727416532519733E-4</v>
      </c>
      <c r="O60" s="13">
        <v>1</v>
      </c>
    </row>
    <row r="61" spans="4:21" x14ac:dyDescent="0.4">
      <c r="D61" s="6">
        <v>-0.159999999999999</v>
      </c>
      <c r="E61" s="7">
        <f t="shared" si="0"/>
        <v>-0.98550879660674173</v>
      </c>
      <c r="G61">
        <f t="shared" si="2"/>
        <v>2.8615025108898235</v>
      </c>
      <c r="H61" s="10">
        <f t="shared" si="6"/>
        <v>-2.7840623504140454</v>
      </c>
      <c r="I61">
        <f t="shared" si="3"/>
        <v>-33.408748204968546</v>
      </c>
      <c r="K61">
        <f t="shared" si="4"/>
        <v>-2.8042005591578887</v>
      </c>
      <c r="M61">
        <f t="shared" si="1"/>
        <v>-2.7842750907851603</v>
      </c>
      <c r="N61" s="13">
        <f t="shared" si="5"/>
        <v>-2.1274037111496114E-4</v>
      </c>
      <c r="O61" s="13">
        <v>1</v>
      </c>
    </row>
    <row r="62" spans="4:21" x14ac:dyDescent="0.4">
      <c r="D62" s="6">
        <v>-0.13999999999999899</v>
      </c>
      <c r="E62" s="7">
        <f t="shared" si="0"/>
        <v>-0.98907764945201238</v>
      </c>
      <c r="G62">
        <f t="shared" si="2"/>
        <v>2.8722250810738315</v>
      </c>
      <c r="H62" s="10">
        <f t="shared" si="6"/>
        <v>-2.7941443597019351</v>
      </c>
      <c r="I62">
        <f t="shared" si="3"/>
        <v>-33.529732316423221</v>
      </c>
      <c r="K62">
        <f t="shared" si="4"/>
        <v>-2.8176595126825479</v>
      </c>
      <c r="M62">
        <f t="shared" si="1"/>
        <v>-2.7943049391085966</v>
      </c>
      <c r="N62" s="13">
        <f t="shared" si="5"/>
        <v>-1.605794066614763E-4</v>
      </c>
      <c r="O62" s="13">
        <v>1</v>
      </c>
    </row>
    <row r="63" spans="4:21" x14ac:dyDescent="0.4">
      <c r="D63" s="6">
        <v>-0.119999999999999</v>
      </c>
      <c r="E63" s="7">
        <f t="shared" si="0"/>
        <v>-0.99209981366187427</v>
      </c>
      <c r="G63">
        <f t="shared" si="2"/>
        <v>2.8829476512578389</v>
      </c>
      <c r="H63" s="10">
        <f t="shared" si="6"/>
        <v>-2.8026819735947952</v>
      </c>
      <c r="I63">
        <f t="shared" si="3"/>
        <v>-33.632183683137541</v>
      </c>
      <c r="K63">
        <f t="shared" si="4"/>
        <v>-2.8292426371380133</v>
      </c>
      <c r="M63">
        <f t="shared" si="1"/>
        <v>-2.8027981341257657</v>
      </c>
      <c r="N63" s="13">
        <f t="shared" si="5"/>
        <v>-1.1616053097052159E-4</v>
      </c>
      <c r="O63" s="13">
        <v>1</v>
      </c>
    </row>
    <row r="64" spans="4:21" x14ac:dyDescent="0.4">
      <c r="D64" s="6">
        <v>-9.9999999999999006E-2</v>
      </c>
      <c r="E64" s="7">
        <f t="shared" si="0"/>
        <v>-0.99459856772217925</v>
      </c>
      <c r="G64">
        <f t="shared" si="2"/>
        <v>2.8936702214418468</v>
      </c>
      <c r="H64" s="10">
        <f t="shared" si="6"/>
        <v>-2.8097409538151568</v>
      </c>
      <c r="I64">
        <f t="shared" si="3"/>
        <v>-33.716891445781883</v>
      </c>
      <c r="K64">
        <f t="shared" si="4"/>
        <v>-2.839040729998298</v>
      </c>
      <c r="M64">
        <f t="shared" si="1"/>
        <v>-2.8098202792663978</v>
      </c>
      <c r="N64" s="13">
        <f t="shared" si="5"/>
        <v>-7.9325451241007983E-5</v>
      </c>
      <c r="O64" s="13">
        <v>1</v>
      </c>
    </row>
    <row r="65" spans="3:16" x14ac:dyDescent="0.4">
      <c r="D65" s="6">
        <v>-7.9999999999999002E-2</v>
      </c>
      <c r="E65" s="7">
        <f t="shared" si="0"/>
        <v>-0.99659637011202962</v>
      </c>
      <c r="G65">
        <f t="shared" si="2"/>
        <v>2.9043927916258543</v>
      </c>
      <c r="H65" s="10">
        <f t="shared" si="6"/>
        <v>-2.815384745566484</v>
      </c>
      <c r="I65">
        <f t="shared" si="3"/>
        <v>-33.784616946797811</v>
      </c>
      <c r="K65">
        <f t="shared" si="4"/>
        <v>-2.8471407105661273</v>
      </c>
      <c r="M65">
        <f t="shared" si="1"/>
        <v>-2.8154346083441806</v>
      </c>
      <c r="N65" s="13">
        <f t="shared" si="5"/>
        <v>-4.9862777696585425E-5</v>
      </c>
      <c r="O65" s="13">
        <v>1</v>
      </c>
    </row>
    <row r="66" spans="3:16" x14ac:dyDescent="0.4">
      <c r="D66" s="6">
        <v>-5.9999999999999103E-2</v>
      </c>
      <c r="E66" s="7">
        <f t="shared" si="0"/>
        <v>-0.99811488591793551</v>
      </c>
      <c r="G66">
        <f t="shared" si="2"/>
        <v>2.9151153618098617</v>
      </c>
      <c r="H66" s="10">
        <f t="shared" si="6"/>
        <v>-2.8196745527181681</v>
      </c>
      <c r="I66">
        <f t="shared" si="3"/>
        <v>-33.836094632618014</v>
      </c>
      <c r="K66">
        <f t="shared" si="4"/>
        <v>-2.8536257811123127</v>
      </c>
      <c r="M66">
        <f t="shared" si="1"/>
        <v>-2.819702067219823</v>
      </c>
      <c r="N66" s="13">
        <f t="shared" si="5"/>
        <v>-2.7514501654835044E-5</v>
      </c>
      <c r="O66" s="13">
        <v>1</v>
      </c>
    </row>
    <row r="67" spans="3:16" x14ac:dyDescent="0.4">
      <c r="D67" s="6">
        <v>-3.9999999999999002E-2</v>
      </c>
      <c r="E67" s="7">
        <f t="shared" si="0"/>
        <v>-0.99917501263021524</v>
      </c>
      <c r="G67">
        <f t="shared" si="2"/>
        <v>2.9258379319938697</v>
      </c>
      <c r="H67" s="10">
        <f t="shared" si="6"/>
        <v>-2.822669410680358</v>
      </c>
      <c r="I67">
        <f t="shared" si="3"/>
        <v>-33.872032928164295</v>
      </c>
      <c r="K67">
        <f t="shared" si="4"/>
        <v>-2.8585755813642573</v>
      </c>
      <c r="M67">
        <f t="shared" si="1"/>
        <v>-2.8226813926921048</v>
      </c>
      <c r="N67" s="13">
        <f t="shared" si="5"/>
        <v>-1.1982011746791699E-5</v>
      </c>
      <c r="O67" s="13">
        <v>1</v>
      </c>
    </row>
    <row r="68" spans="3:16" x14ac:dyDescent="0.4">
      <c r="D68" s="6">
        <v>-1.9999999999999001E-2</v>
      </c>
      <c r="E68" s="7">
        <f t="shared" si="0"/>
        <v>-0.99979690514568476</v>
      </c>
      <c r="G68">
        <f t="shared" si="2"/>
        <v>2.9365605021778776</v>
      </c>
      <c r="H68" s="10">
        <f t="shared" si="6"/>
        <v>-2.8244262570365595</v>
      </c>
      <c r="I68">
        <f t="shared" si="3"/>
        <v>-33.893115084438712</v>
      </c>
      <c r="K68">
        <f t="shared" si="4"/>
        <v>-2.862066336617656</v>
      </c>
      <c r="M68">
        <f t="shared" si="1"/>
        <v>-2.8244291887105213</v>
      </c>
      <c r="N68" s="13">
        <f t="shared" si="5"/>
        <v>-2.9316739618145959E-2</v>
      </c>
      <c r="O68" s="13">
        <v>10000</v>
      </c>
    </row>
    <row r="69" spans="3:16" x14ac:dyDescent="0.4">
      <c r="C69" t="s">
        <v>53</v>
      </c>
      <c r="D69" s="6">
        <v>0</v>
      </c>
      <c r="E69" s="7">
        <f t="shared" si="0"/>
        <v>-1</v>
      </c>
      <c r="G69">
        <f t="shared" si="2"/>
        <v>2.9472830723618846</v>
      </c>
      <c r="H69" s="10">
        <f t="shared" si="6"/>
        <v>-2.8250000000000002</v>
      </c>
      <c r="I69">
        <f t="shared" si="3"/>
        <v>-33.900000000000006</v>
      </c>
      <c r="K69">
        <f t="shared" si="4"/>
        <v>-2.8641709997341458</v>
      </c>
      <c r="M69">
        <f t="shared" si="1"/>
        <v>-2.8249999999999993</v>
      </c>
      <c r="N69" s="13">
        <f t="shared" si="5"/>
        <v>8.8817841970012523E-12</v>
      </c>
      <c r="O69" s="13">
        <v>10000</v>
      </c>
      <c r="P69" t="s">
        <v>54</v>
      </c>
    </row>
    <row r="70" spans="3:16" x14ac:dyDescent="0.4">
      <c r="D70" s="6">
        <v>0.02</v>
      </c>
      <c r="E70" s="7">
        <f t="shared" si="0"/>
        <v>-0.99980303885235966</v>
      </c>
      <c r="G70">
        <f t="shared" si="2"/>
        <v>2.958005642545892</v>
      </c>
      <c r="H70" s="10">
        <f t="shared" si="6"/>
        <v>-2.8244435847579163</v>
      </c>
      <c r="I70">
        <f t="shared" si="3"/>
        <v>-33.893323017095</v>
      </c>
      <c r="K70">
        <f t="shared" si="4"/>
        <v>-2.8649593872768655</v>
      </c>
      <c r="M70">
        <f t="shared" si="1"/>
        <v>-2.824446383185073</v>
      </c>
      <c r="N70" s="13">
        <f t="shared" si="5"/>
        <v>-2.7984271566694474E-2</v>
      </c>
      <c r="O70" s="13">
        <v>10000</v>
      </c>
    </row>
    <row r="71" spans="3:16" x14ac:dyDescent="0.4">
      <c r="D71" s="6">
        <v>0.04</v>
      </c>
      <c r="E71" s="7">
        <f t="shared" si="0"/>
        <v>-0.99922409124462153</v>
      </c>
      <c r="G71">
        <f t="shared" si="2"/>
        <v>2.9687282127299</v>
      </c>
      <c r="H71" s="10">
        <f t="shared" si="6"/>
        <v>-2.8228080577660561</v>
      </c>
      <c r="I71">
        <f t="shared" si="3"/>
        <v>-33.87369669319267</v>
      </c>
      <c r="K71">
        <f t="shared" si="4"/>
        <v>-2.8644983100254735</v>
      </c>
      <c r="M71">
        <f t="shared" si="1"/>
        <v>-2.8228189754980058</v>
      </c>
      <c r="N71" s="13">
        <f t="shared" si="5"/>
        <v>-1.0917731949611209E-5</v>
      </c>
      <c r="O71" s="13">
        <v>1</v>
      </c>
    </row>
    <row r="72" spans="3:16" x14ac:dyDescent="0.4">
      <c r="D72" s="6">
        <v>6.0000000000000102E-2</v>
      </c>
      <c r="E72" s="7">
        <f t="shared" si="0"/>
        <v>-0.99828057665626635</v>
      </c>
      <c r="G72">
        <f t="shared" si="2"/>
        <v>2.9794507829139074</v>
      </c>
      <c r="H72" s="10">
        <f t="shared" si="6"/>
        <v>-2.8201426290539526</v>
      </c>
      <c r="I72">
        <f t="shared" si="3"/>
        <v>-33.841711548647432</v>
      </c>
      <c r="K72">
        <f t="shared" si="4"/>
        <v>-2.8628516981022596</v>
      </c>
      <c r="M72">
        <f t="shared" si="1"/>
        <v>-2.8201665611524556</v>
      </c>
      <c r="N72" s="13">
        <f t="shared" si="5"/>
        <v>-2.393209850293232E-5</v>
      </c>
      <c r="O72" s="13">
        <v>1</v>
      </c>
    </row>
    <row r="73" spans="3:16" x14ac:dyDescent="0.4">
      <c r="D73" s="6">
        <v>8.0000000000000099E-2</v>
      </c>
      <c r="E73" s="7">
        <f t="shared" si="0"/>
        <v>-0.99698928587603408</v>
      </c>
      <c r="G73">
        <f t="shared" si="2"/>
        <v>2.9901733530979158</v>
      </c>
      <c r="H73" s="10">
        <f t="shared" si="6"/>
        <v>-2.8164947325997969</v>
      </c>
      <c r="I73">
        <f t="shared" si="3"/>
        <v>-33.797936791197564</v>
      </c>
      <c r="K73">
        <f t="shared" si="4"/>
        <v>-2.8600807209314114</v>
      </c>
      <c r="M73">
        <f t="shared" si="1"/>
        <v>-2.8165361354615692</v>
      </c>
      <c r="N73" s="13">
        <f t="shared" si="5"/>
        <v>-4.1402861772343869E-5</v>
      </c>
      <c r="O73" s="13">
        <v>1</v>
      </c>
    </row>
    <row r="74" spans="3:16" x14ac:dyDescent="0.4">
      <c r="D74" s="6">
        <v>0.1</v>
      </c>
      <c r="E74" s="7">
        <f t="shared" si="0"/>
        <v>-0.99536640171045743</v>
      </c>
      <c r="G74">
        <f t="shared" si="2"/>
        <v>3.0008959232819232</v>
      </c>
      <c r="H74" s="10">
        <f t="shared" si="6"/>
        <v>-2.8119100848320424</v>
      </c>
      <c r="I74">
        <f t="shared" si="3"/>
        <v>-33.742921017984507</v>
      </c>
      <c r="K74">
        <f t="shared" si="4"/>
        <v>-2.856243902244374</v>
      </c>
      <c r="M74">
        <f t="shared" si="1"/>
        <v>-2.8119729667766937</v>
      </c>
      <c r="N74" s="13">
        <f t="shared" si="5"/>
        <v>-6.2881944651316246E-5</v>
      </c>
      <c r="O74" s="13">
        <v>1</v>
      </c>
    </row>
    <row r="75" spans="3:16" x14ac:dyDescent="0.4">
      <c r="D75" s="6">
        <v>0.12</v>
      </c>
      <c r="E75" s="7">
        <f t="shared" si="0"/>
        <v>-0.99342751904894888</v>
      </c>
      <c r="G75">
        <f t="shared" si="2"/>
        <v>3.0116184934659307</v>
      </c>
      <c r="H75" s="10">
        <f t="shared" si="6"/>
        <v>-2.8064327413132806</v>
      </c>
      <c r="I75">
        <f t="shared" si="3"/>
        <v>-33.677192895759369</v>
      </c>
      <c r="K75">
        <f t="shared" si="4"/>
        <v>-2.8513972303354578</v>
      </c>
      <c r="M75">
        <f t="shared" si="1"/>
        <v>-2.8065206563203455</v>
      </c>
      <c r="N75" s="13">
        <f t="shared" si="5"/>
        <v>-8.7915007064953699E-5</v>
      </c>
      <c r="O75" s="13">
        <v>1</v>
      </c>
    </row>
    <row r="76" spans="3:16" x14ac:dyDescent="0.4">
      <c r="D76" s="6">
        <v>0.14000000000000001</v>
      </c>
      <c r="E76" s="7">
        <f t="shared" si="0"/>
        <v>-0.99118766430453542</v>
      </c>
      <c r="G76">
        <f t="shared" si="2"/>
        <v>3.0223410636499386</v>
      </c>
      <c r="H76" s="10">
        <f t="shared" si="6"/>
        <v>-2.8001051516603126</v>
      </c>
      <c r="I76">
        <f t="shared" si="3"/>
        <v>-33.601261819923749</v>
      </c>
      <c r="K76">
        <f t="shared" si="4"/>
        <v>-2.8455942637634393</v>
      </c>
      <c r="M76">
        <f t="shared" si="1"/>
        <v>-2.8002211959845962</v>
      </c>
      <c r="N76" s="13">
        <f t="shared" si="5"/>
        <v>-1.160443242835818E-4</v>
      </c>
      <c r="O76" s="13">
        <v>1</v>
      </c>
    </row>
    <row r="77" spans="3:16" x14ac:dyDescent="0.4">
      <c r="D77" s="6">
        <v>0.16</v>
      </c>
      <c r="E77" s="7">
        <f t="shared" si="0"/>
        <v>-0.98866131424878523</v>
      </c>
      <c r="G77">
        <f t="shared" si="2"/>
        <v>3.0330636338339461</v>
      </c>
      <c r="H77" s="10">
        <f t="shared" si="6"/>
        <v>-2.7929682127528186</v>
      </c>
      <c r="I77">
        <f t="shared" si="3"/>
        <v>-33.515618553033825</v>
      </c>
      <c r="K77">
        <f t="shared" si="4"/>
        <v>-2.8388862326868551</v>
      </c>
      <c r="M77">
        <f t="shared" si="1"/>
        <v>-2.7931150241636229</v>
      </c>
      <c r="N77" s="13">
        <f t="shared" si="5"/>
        <v>-1.4681141080430393E-4</v>
      </c>
      <c r="O77" s="13">
        <v>1</v>
      </c>
    </row>
    <row r="78" spans="3:16" x14ac:dyDescent="0.4">
      <c r="D78" s="6">
        <v>0.18</v>
      </c>
      <c r="E78" s="7">
        <f t="shared" si="0"/>
        <v>-0.98586241425894838</v>
      </c>
      <c r="G78">
        <f t="shared" si="2"/>
        <v>3.043786204017954</v>
      </c>
      <c r="H78" s="10">
        <f t="shared" si="6"/>
        <v>-2.7850613202815291</v>
      </c>
      <c r="I78">
        <f t="shared" si="3"/>
        <v>-33.420735843378353</v>
      </c>
      <c r="K78">
        <f t="shared" si="4"/>
        <v>-2.8313221360129224</v>
      </c>
      <c r="M78">
        <f t="shared" si="1"/>
        <v>-2.7852410796868607</v>
      </c>
      <c r="N78" s="13">
        <f t="shared" si="5"/>
        <v>-1.7975940533165868E-4</v>
      </c>
      <c r="O78" s="13">
        <v>1</v>
      </c>
    </row>
    <row r="79" spans="3:16" x14ac:dyDescent="0.4">
      <c r="D79" s="6">
        <v>0.2</v>
      </c>
      <c r="E79" s="7">
        <f t="shared" si="0"/>
        <v>-0.98280439599480929</v>
      </c>
      <c r="G79">
        <f t="shared" si="2"/>
        <v>3.0545087742019614</v>
      </c>
      <c r="H79" s="10">
        <f t="shared" si="6"/>
        <v>-2.7764224186853363</v>
      </c>
      <c r="I79">
        <f t="shared" si="3"/>
        <v>-33.31706902422404</v>
      </c>
      <c r="K79">
        <f t="shared" si="4"/>
        <v>-2.8229488345326512</v>
      </c>
      <c r="M79">
        <f t="shared" si="1"/>
        <v>-2.7766368539169521</v>
      </c>
      <c r="N79" s="13">
        <f t="shared" si="5"/>
        <v>-2.1443523161579492E-4</v>
      </c>
      <c r="O79" s="13">
        <v>1</v>
      </c>
    </row>
    <row r="80" spans="3:16" x14ac:dyDescent="0.4">
      <c r="D80" s="6">
        <v>0.22</v>
      </c>
      <c r="E80" s="7">
        <f t="shared" si="0"/>
        <v>-0.979500194522259</v>
      </c>
      <c r="G80">
        <f t="shared" si="2"/>
        <v>3.0652313443859689</v>
      </c>
      <c r="H80" s="10">
        <f t="shared" si="6"/>
        <v>-2.7670880495253818</v>
      </c>
      <c r="I80">
        <f t="shared" si="3"/>
        <v>-33.20505659430458</v>
      </c>
      <c r="K80">
        <f t="shared" si="4"/>
        <v>-2.8138111402075663</v>
      </c>
      <c r="M80">
        <f t="shared" si="1"/>
        <v>-2.7673384410745228</v>
      </c>
      <c r="N80" s="13">
        <f t="shared" si="5"/>
        <v>-2.5039154914097139E-4</v>
      </c>
      <c r="O80" s="13">
        <v>1</v>
      </c>
    </row>
    <row r="81" spans="4:15" x14ac:dyDescent="0.4">
      <c r="D81" s="6">
        <v>0.24</v>
      </c>
      <c r="E81" s="7">
        <f t="shared" si="0"/>
        <v>-0.97596226490009541</v>
      </c>
      <c r="G81">
        <f t="shared" si="2"/>
        <v>3.0759539145699772</v>
      </c>
      <c r="H81" s="10">
        <f t="shared" si="6"/>
        <v>-2.7570933983427697</v>
      </c>
      <c r="I81">
        <f t="shared" si="3"/>
        <v>-33.085120780113236</v>
      </c>
      <c r="K81">
        <f t="shared" si="4"/>
        <v>-2.8039519017666645</v>
      </c>
      <c r="M81">
        <f t="shared" si="1"/>
        <v>-2.757380586849723</v>
      </c>
      <c r="N81" s="13">
        <f t="shared" si="5"/>
        <v>-2.8718850695330644E-4</v>
      </c>
      <c r="O81" s="13">
        <v>1</v>
      </c>
    </row>
    <row r="82" spans="4:15" x14ac:dyDescent="0.4">
      <c r="D82" s="6">
        <v>0.26</v>
      </c>
      <c r="E82" s="7">
        <f t="shared" si="0"/>
        <v>-0.97220259824609767</v>
      </c>
      <c r="G82">
        <f t="shared" si="2"/>
        <v>3.0866764847539847</v>
      </c>
      <c r="H82" s="10">
        <f t="shared" si="6"/>
        <v>-2.746472340045226</v>
      </c>
      <c r="I82">
        <f t="shared" si="3"/>
        <v>-32.95766808054271</v>
      </c>
      <c r="K82">
        <f t="shared" si="4"/>
        <v>-2.7934120867657084</v>
      </c>
      <c r="M82">
        <f t="shared" si="1"/>
        <v>-2.7467967353584539</v>
      </c>
      <c r="N82" s="13">
        <f t="shared" si="5"/>
        <v>-3.2439531322792092E-4</v>
      </c>
      <c r="O82" s="13">
        <v>1</v>
      </c>
    </row>
    <row r="83" spans="4:15" x14ac:dyDescent="0.4">
      <c r="D83" s="6">
        <v>0.28000000000000003</v>
      </c>
      <c r="E83" s="7">
        <f t="shared" ref="E83:E146" si="7">-(1+D83+$E$5*D83^3)*EXP(-D83)</f>
        <v>-0.96823273729795045</v>
      </c>
      <c r="G83">
        <f t="shared" si="2"/>
        <v>3.0973990549379926</v>
      </c>
      <c r="H83" s="10">
        <f t="shared" si="6"/>
        <v>-2.7352574828667104</v>
      </c>
      <c r="I83">
        <f t="shared" si="3"/>
        <v>-32.823089794400524</v>
      </c>
      <c r="K83">
        <f t="shared" si="4"/>
        <v>-2.7822308602546459</v>
      </c>
      <c r="M83">
        <f t="shared" ref="M83:M146" si="8">$L$9*$O$6*EXP(-$O$7*(G83/$L$10-1))-SQRT($L$9)*$O$8*EXP(-$O$4*(G83/$L$10-1))</f>
        <v>-2.7356190744992368</v>
      </c>
      <c r="N83" s="13">
        <f t="shared" si="5"/>
        <v>-3.6159163252635906E-4</v>
      </c>
      <c r="O83" s="13">
        <v>1</v>
      </c>
    </row>
    <row r="84" spans="4:15" x14ac:dyDescent="0.4">
      <c r="D84" s="6">
        <v>0.3</v>
      </c>
      <c r="E84" s="7">
        <f t="shared" si="7"/>
        <v>-0.96406379148415355</v>
      </c>
      <c r="G84">
        <f t="shared" ref="G84:G147" si="9">$E$11*(D84/$E$12+1)</f>
        <v>3.1081216251220001</v>
      </c>
      <c r="H84" s="10">
        <f t="shared" si="6"/>
        <v>-2.7234802109427338</v>
      </c>
      <c r="I84">
        <f t="shared" ref="I84:I147" si="10">H84*$E$6</f>
        <v>-32.681762531312806</v>
      </c>
      <c r="K84">
        <f t="shared" ref="K84:K147" si="11">$L$9*$L$4*EXP(-$L$6*(G84/$L$10-1))-SQRT($L$9)*$L$5*EXP(-$L$7*(G84/$L$10-1))</f>
        <v>-2.7704456601930083</v>
      </c>
      <c r="M84">
        <f t="shared" si="8"/>
        <v>-2.7238785797648069</v>
      </c>
      <c r="N84" s="13">
        <f t="shared" ref="N84:N147" si="12">(M84-H84)*O84</f>
        <v>-3.9836882207300306E-4</v>
      </c>
      <c r="O84" s="13">
        <v>1</v>
      </c>
    </row>
    <row r="85" spans="4:15" x14ac:dyDescent="0.4">
      <c r="D85" s="6">
        <v>0.32</v>
      </c>
      <c r="E85" s="7">
        <f t="shared" si="7"/>
        <v>-0.95970645151961365</v>
      </c>
      <c r="G85">
        <f t="shared" si="9"/>
        <v>3.1188441953060075</v>
      </c>
      <c r="H85" s="10">
        <f t="shared" ref="H85:H148" si="13">-(-$B$4)*(1+D85+$E$5*D85^3)*EXP(-D85)</f>
        <v>-2.7111707255429089</v>
      </c>
      <c r="I85">
        <f t="shared" si="10"/>
        <v>-32.534048706514909</v>
      </c>
      <c r="K85">
        <f t="shared" si="11"/>
        <v>-2.7580922697473156</v>
      </c>
      <c r="M85">
        <f t="shared" si="8"/>
        <v>-2.7116050565606811</v>
      </c>
      <c r="N85" s="13">
        <f t="shared" si="12"/>
        <v>-4.3433101777212713E-4</v>
      </c>
      <c r="O85" s="13">
        <v>1</v>
      </c>
    </row>
    <row r="86" spans="4:15" x14ac:dyDescent="0.4">
      <c r="D86" s="6">
        <v>0.34</v>
      </c>
      <c r="E86" s="7">
        <f t="shared" si="7"/>
        <v>-0.95517100354019013</v>
      </c>
      <c r="G86">
        <f t="shared" si="9"/>
        <v>3.1295667654900154</v>
      </c>
      <c r="H86" s="10">
        <f t="shared" si="13"/>
        <v>-2.6983580850010371</v>
      </c>
      <c r="I86">
        <f t="shared" si="10"/>
        <v>-32.380297020012449</v>
      </c>
      <c r="K86">
        <f t="shared" si="11"/>
        <v>-2.7452048865990299</v>
      </c>
      <c r="M86">
        <f t="shared" si="8"/>
        <v>-2.6988271810811919</v>
      </c>
      <c r="N86" s="13">
        <f t="shared" si="12"/>
        <v>-4.6909608015477389E-4</v>
      </c>
      <c r="O86" s="13">
        <v>1</v>
      </c>
    </row>
    <row r="87" spans="4:15" x14ac:dyDescent="0.4">
      <c r="D87" s="6">
        <v>0.36</v>
      </c>
      <c r="E87" s="7">
        <f t="shared" si="7"/>
        <v>-0.95046734279006062</v>
      </c>
      <c r="G87">
        <f t="shared" si="9"/>
        <v>3.1402893356740229</v>
      </c>
      <c r="H87" s="10">
        <f t="shared" si="13"/>
        <v>-2.6850702433819214</v>
      </c>
      <c r="I87">
        <f t="shared" si="10"/>
        <v>-32.220842920583053</v>
      </c>
      <c r="K87">
        <f t="shared" si="11"/>
        <v>-2.7318161893863122</v>
      </c>
      <c r="M87">
        <f t="shared" si="8"/>
        <v>-2.6855725397917758</v>
      </c>
      <c r="N87" s="13">
        <f t="shared" si="12"/>
        <v>-5.0229640985444135E-4</v>
      </c>
      <c r="O87" s="13">
        <v>1</v>
      </c>
    </row>
    <row r="88" spans="4:15" x14ac:dyDescent="0.4">
      <c r="D88" s="6">
        <v>0.38</v>
      </c>
      <c r="E88" s="7">
        <f t="shared" si="7"/>
        <v>-0.94560498687536609</v>
      </c>
      <c r="G88">
        <f t="shared" si="9"/>
        <v>3.1510119058580313</v>
      </c>
      <c r="H88" s="10">
        <f t="shared" si="13"/>
        <v>-2.6713340879229093</v>
      </c>
      <c r="I88">
        <f t="shared" si="10"/>
        <v>-32.056009055074909</v>
      </c>
      <c r="K88">
        <f t="shared" si="11"/>
        <v>-2.7179574013977112</v>
      </c>
      <c r="M88">
        <f t="shared" si="8"/>
        <v>-2.6718676675646473</v>
      </c>
      <c r="N88" s="13">
        <f t="shared" si="12"/>
        <v>-5.3357964173805783E-4</v>
      </c>
      <c r="O88" s="13">
        <v>1</v>
      </c>
    </row>
    <row r="89" spans="4:15" x14ac:dyDescent="0.4">
      <c r="D89" s="6">
        <v>0.4</v>
      </c>
      <c r="E89" s="7">
        <f t="shared" si="7"/>
        <v>-0.94059308859720914</v>
      </c>
      <c r="G89">
        <f t="shared" si="9"/>
        <v>3.1617344760420383</v>
      </c>
      <c r="H89" s="10">
        <f t="shared" si="13"/>
        <v>-2.657175475287116</v>
      </c>
      <c r="I89">
        <f t="shared" si="10"/>
        <v>-31.886105703445391</v>
      </c>
      <c r="K89">
        <f t="shared" si="11"/>
        <v>-2.7036583516311148</v>
      </c>
      <c r="M89">
        <f t="shared" si="8"/>
        <v>-2.6577380845134297</v>
      </c>
      <c r="N89" s="13">
        <f t="shared" si="12"/>
        <v>-5.6260922631379273E-4</v>
      </c>
      <c r="O89" s="13">
        <v>1</v>
      </c>
    </row>
    <row r="90" spans="4:15" x14ac:dyDescent="0.4">
      <c r="D90" s="6">
        <v>0.42</v>
      </c>
      <c r="E90" s="7">
        <f t="shared" si="7"/>
        <v>-0.93544044837670337</v>
      </c>
      <c r="G90">
        <f t="shared" si="9"/>
        <v>3.1724570462260457</v>
      </c>
      <c r="H90" s="10">
        <f t="shared" si="13"/>
        <v>-2.6426192666641874</v>
      </c>
      <c r="I90">
        <f t="shared" si="10"/>
        <v>-31.711431199970249</v>
      </c>
      <c r="K90">
        <f t="shared" si="11"/>
        <v>-2.6889475333265627</v>
      </c>
      <c r="M90">
        <f t="shared" si="8"/>
        <v>-2.6432083315707344</v>
      </c>
      <c r="N90" s="13">
        <f t="shared" si="12"/>
        <v>-5.8906490654697663E-4</v>
      </c>
      <c r="O90" s="13">
        <v>1</v>
      </c>
    </row>
    <row r="91" spans="4:15" x14ac:dyDescent="0.4">
      <c r="D91" s="6">
        <v>0.44</v>
      </c>
      <c r="E91" s="7">
        <f t="shared" si="7"/>
        <v>-0.9301555262844009</v>
      </c>
      <c r="G91">
        <f t="shared" si="9"/>
        <v>3.1831796164100541</v>
      </c>
      <c r="H91" s="10">
        <f t="shared" si="13"/>
        <v>-2.6276893617534323</v>
      </c>
      <c r="I91">
        <f t="shared" si="10"/>
        <v>-31.532272341041185</v>
      </c>
      <c r="K91">
        <f t="shared" si="11"/>
        <v>-2.6738521600770921</v>
      </c>
      <c r="M91">
        <f t="shared" si="8"/>
        <v>-2.6283020048512369</v>
      </c>
      <c r="N91" s="13">
        <f t="shared" si="12"/>
        <v>-6.1264309780462156E-4</v>
      </c>
      <c r="O91" s="13">
        <v>1</v>
      </c>
    </row>
    <row r="92" spans="4:15" x14ac:dyDescent="0.4">
      <c r="D92" s="6">
        <v>0.46</v>
      </c>
      <c r="E92" s="7">
        <f t="shared" si="7"/>
        <v>-0.92474645368606501</v>
      </c>
      <c r="G92">
        <f t="shared" si="9"/>
        <v>3.1939021865940616</v>
      </c>
      <c r="H92" s="10">
        <f t="shared" si="13"/>
        <v>-2.6124087316631335</v>
      </c>
      <c r="I92">
        <f t="shared" si="10"/>
        <v>-31.3489047799576</v>
      </c>
      <c r="K92">
        <f t="shared" si="11"/>
        <v>-2.6583982196174767</v>
      </c>
      <c r="M92">
        <f t="shared" si="8"/>
        <v>-2.6130417888413411</v>
      </c>
      <c r="N92" s="13">
        <f t="shared" si="12"/>
        <v>-6.3305717820760776E-4</v>
      </c>
      <c r="O92" s="13">
        <v>1</v>
      </c>
    </row>
    <row r="93" spans="4:15" x14ac:dyDescent="0.4">
      <c r="D93" s="6">
        <v>0.48</v>
      </c>
      <c r="E93" s="7">
        <f t="shared" si="7"/>
        <v>-0.91922104451641973</v>
      </c>
      <c r="G93">
        <f t="shared" si="9"/>
        <v>3.2046247567780695</v>
      </c>
      <c r="H93" s="10">
        <f t="shared" si="13"/>
        <v>-2.5967994507588861</v>
      </c>
      <c r="I93">
        <f t="shared" si="10"/>
        <v>-31.161593409106633</v>
      </c>
      <c r="K93">
        <f t="shared" si="11"/>
        <v>-2.6426105253865861</v>
      </c>
      <c r="M93">
        <f t="shared" si="8"/>
        <v>-2.597449488455124</v>
      </c>
      <c r="N93" s="13">
        <f t="shared" si="12"/>
        <v>-6.5003769623794838E-4</v>
      </c>
      <c r="O93" s="13">
        <v>1</v>
      </c>
    </row>
    <row r="94" spans="4:15" x14ac:dyDescent="0.4">
      <c r="D94" s="6">
        <v>0.5</v>
      </c>
      <c r="E94" s="7">
        <f t="shared" si="7"/>
        <v>-0.91358680619215415</v>
      </c>
      <c r="G94">
        <f t="shared" si="9"/>
        <v>3.2153473269620769</v>
      </c>
      <c r="H94" s="10">
        <f t="shared" si="13"/>
        <v>-2.5808827274928356</v>
      </c>
      <c r="I94">
        <f t="shared" si="10"/>
        <v>-30.970592729914028</v>
      </c>
      <c r="K94">
        <f t="shared" si="11"/>
        <v>-2.6265127659552037</v>
      </c>
      <c r="M94">
        <f t="shared" si="8"/>
        <v>-2.5815460599949605</v>
      </c>
      <c r="N94" s="13">
        <f t="shared" si="12"/>
        <v>-6.6333250212480266E-4</v>
      </c>
      <c r="O94" s="13">
        <v>1</v>
      </c>
    </row>
    <row r="95" spans="4:15" x14ac:dyDescent="0.4">
      <c r="D95" s="6">
        <v>0.52</v>
      </c>
      <c r="E95" s="7">
        <f t="shared" si="7"/>
        <v>-0.90785095017514517</v>
      </c>
      <c r="G95">
        <f t="shared" si="9"/>
        <v>3.2260698971460853</v>
      </c>
      <c r="H95" s="10">
        <f t="shared" si="13"/>
        <v>-2.5646789342447853</v>
      </c>
      <c r="I95">
        <f t="shared" si="10"/>
        <v>-30.776147210937424</v>
      </c>
      <c r="K95">
        <f t="shared" si="11"/>
        <v>-2.6101275524072922</v>
      </c>
      <c r="M95">
        <f t="shared" si="8"/>
        <v>-2.565351641053871</v>
      </c>
      <c r="N95" s="13">
        <f t="shared" si="12"/>
        <v>-6.7270680908571023E-4</v>
      </c>
      <c r="O95" s="13">
        <v>1</v>
      </c>
    </row>
    <row r="96" spans="4:15" x14ac:dyDescent="0.4">
      <c r="D96" s="6">
        <v>0.54</v>
      </c>
      <c r="E96" s="7">
        <f t="shared" si="7"/>
        <v>-0.9020204021965349</v>
      </c>
      <c r="G96">
        <f t="shared" si="9"/>
        <v>3.2367924673300923</v>
      </c>
      <c r="H96" s="10">
        <f t="shared" si="13"/>
        <v>-2.5482076362052113</v>
      </c>
      <c r="I96">
        <f t="shared" si="10"/>
        <v>-30.578491634462537</v>
      </c>
      <c r="K96">
        <f t="shared" si="11"/>
        <v>-2.593476463759131</v>
      </c>
      <c r="M96">
        <f t="shared" si="8"/>
        <v>-2.5488855793954479</v>
      </c>
      <c r="N96" s="13">
        <f t="shared" si="12"/>
        <v>-6.7794319023661842E-4</v>
      </c>
      <c r="O96" s="13">
        <v>1</v>
      </c>
    </row>
    <row r="97" spans="4:15" x14ac:dyDescent="0.4">
      <c r="D97" s="6">
        <v>0.56000000000000005</v>
      </c>
      <c r="E97" s="7">
        <f t="shared" si="7"/>
        <v>-0.89610181215199491</v>
      </c>
      <c r="G97">
        <f t="shared" si="9"/>
        <v>3.2475150375140998</v>
      </c>
      <c r="H97" s="10">
        <f t="shared" si="13"/>
        <v>-2.5314876193293858</v>
      </c>
      <c r="I97">
        <f t="shared" si="10"/>
        <v>-30.377851431952628</v>
      </c>
      <c r="K97">
        <f t="shared" si="11"/>
        <v>-2.5765800904972118</v>
      </c>
      <c r="M97">
        <f t="shared" si="8"/>
        <v>-2.5321664608459393</v>
      </c>
      <c r="N97" s="13">
        <f t="shared" si="12"/>
        <v>-6.7884151655350777E-4</v>
      </c>
      <c r="O97" s="13">
        <v>1</v>
      </c>
    </row>
    <row r="98" spans="4:15" x14ac:dyDescent="0.4">
      <c r="D98" s="6">
        <v>0.57999999999999996</v>
      </c>
      <c r="E98" s="7">
        <f t="shared" si="7"/>
        <v>-0.8901015636782007</v>
      </c>
      <c r="G98">
        <f t="shared" si="9"/>
        <v>3.2582376076981081</v>
      </c>
      <c r="H98" s="10">
        <f t="shared" si="13"/>
        <v>-2.5145369173909176</v>
      </c>
      <c r="I98">
        <f t="shared" si="10"/>
        <v>-30.174443008691011</v>
      </c>
      <c r="K98">
        <f t="shared" si="11"/>
        <v>-2.559458076312517</v>
      </c>
      <c r="M98">
        <f t="shared" si="8"/>
        <v>-2.5152121362319688</v>
      </c>
      <c r="N98" s="13">
        <f t="shared" si="12"/>
        <v>-6.7521884105126162E-4</v>
      </c>
      <c r="O98" s="13">
        <v>1</v>
      </c>
    </row>
    <row r="99" spans="4:15" x14ac:dyDescent="0.4">
      <c r="D99" s="6">
        <v>0.6</v>
      </c>
      <c r="E99" s="7">
        <f t="shared" si="7"/>
        <v>-0.88402578342025773</v>
      </c>
      <c r="G99">
        <f t="shared" si="9"/>
        <v>3.2689601778821156</v>
      </c>
      <c r="H99" s="10">
        <f t="shared" si="13"/>
        <v>-2.497372838162228</v>
      </c>
      <c r="I99">
        <f t="shared" si="10"/>
        <v>-29.968474057946736</v>
      </c>
      <c r="K99">
        <f t="shared" si="11"/>
        <v>-2.5421291581055323</v>
      </c>
      <c r="M99">
        <f t="shared" si="8"/>
        <v>-2.4980397473962022</v>
      </c>
      <c r="N99" s="13">
        <f t="shared" si="12"/>
        <v>-6.6690923397416668E-4</v>
      </c>
      <c r="O99" s="13">
        <v>1</v>
      </c>
    </row>
    <row r="100" spans="4:15" x14ac:dyDescent="0.4">
      <c r="D100" s="6">
        <v>0.62</v>
      </c>
      <c r="E100" s="7">
        <f t="shared" si="7"/>
        <v>-0.87788034999952591</v>
      </c>
      <c r="G100">
        <f t="shared" si="9"/>
        <v>3.2796827480661235</v>
      </c>
      <c r="H100" s="10">
        <f t="shared" si="13"/>
        <v>-2.4800119887486605</v>
      </c>
      <c r="I100">
        <f t="shared" si="10"/>
        <v>-29.760143864983924</v>
      </c>
      <c r="K100">
        <f t="shared" si="11"/>
        <v>-2.5246112043333375</v>
      </c>
      <c r="M100">
        <f t="shared" si="8"/>
        <v>-2.4806657523221687</v>
      </c>
      <c r="N100" s="13">
        <f t="shared" si="12"/>
        <v>-6.5376357350821479E-4</v>
      </c>
      <c r="O100" s="13">
        <v>1</v>
      </c>
    </row>
    <row r="101" spans="4:15" x14ac:dyDescent="0.4">
      <c r="D101" s="6">
        <v>0.64</v>
      </c>
      <c r="E101" s="7">
        <f t="shared" si="7"/>
        <v>-0.87167090269101677</v>
      </c>
      <c r="G101">
        <f t="shared" si="9"/>
        <v>3.2904053182501309</v>
      </c>
      <c r="H101" s="10">
        <f t="shared" si="13"/>
        <v>-2.4624703001021229</v>
      </c>
      <c r="I101">
        <f t="shared" si="10"/>
        <v>-29.549643601225476</v>
      </c>
      <c r="K101">
        <f t="shared" si="11"/>
        <v>-2.5069212517671664</v>
      </c>
      <c r="M101">
        <f t="shared" si="8"/>
        <v>-2.4631059493984444</v>
      </c>
      <c r="N101" s="13">
        <f t="shared" si="12"/>
        <v>-6.3564929632153877E-4</v>
      </c>
      <c r="O101" s="13">
        <v>1</v>
      </c>
    </row>
    <row r="102" spans="4:15" x14ac:dyDescent="0.4">
      <c r="D102" s="6">
        <v>0.66</v>
      </c>
      <c r="E102" s="7">
        <f t="shared" si="7"/>
        <v>-0.86540284981927196</v>
      </c>
      <c r="G102">
        <f t="shared" si="9"/>
        <v>3.3011278884341384</v>
      </c>
      <c r="H102" s="10">
        <f t="shared" si="13"/>
        <v>-2.4447630507394438</v>
      </c>
      <c r="I102">
        <f t="shared" si="10"/>
        <v>-29.337156608873325</v>
      </c>
      <c r="K102">
        <f t="shared" si="11"/>
        <v>-2.4890755407259784</v>
      </c>
      <c r="M102">
        <f t="shared" si="8"/>
        <v>-2.4453755008513198</v>
      </c>
      <c r="N102" s="13">
        <f t="shared" si="12"/>
        <v>-6.1245011187605058E-4</v>
      </c>
      <c r="O102" s="13">
        <v>1</v>
      </c>
    </row>
    <row r="103" spans="4:15" x14ac:dyDescent="0.4">
      <c r="D103" s="6">
        <v>0.68</v>
      </c>
      <c r="E103" s="7">
        <f t="shared" si="7"/>
        <v>-0.85908137688136532</v>
      </c>
      <c r="G103">
        <f t="shared" si="9"/>
        <v>3.3118504586181463</v>
      </c>
      <c r="H103" s="10">
        <f t="shared" si="13"/>
        <v>-2.4269048896898573</v>
      </c>
      <c r="I103">
        <f t="shared" si="10"/>
        <v>-29.122858676278288</v>
      </c>
      <c r="K103">
        <f t="shared" si="11"/>
        <v>-2.4710895488489379</v>
      </c>
      <c r="M103">
        <f t="shared" si="8"/>
        <v>-2.4274889553741517</v>
      </c>
      <c r="N103" s="13">
        <f t="shared" si="12"/>
        <v>-5.8406568429436589E-4</v>
      </c>
      <c r="O103" s="13">
        <v>1</v>
      </c>
    </row>
    <row r="104" spans="4:15" x14ac:dyDescent="0.4">
      <c r="D104" s="6">
        <v>0.7</v>
      </c>
      <c r="E104" s="7">
        <f t="shared" si="7"/>
        <v>-0.85271145440541884</v>
      </c>
      <c r="G104">
        <f t="shared" si="9"/>
        <v>3.3225730288021538</v>
      </c>
      <c r="H104" s="10">
        <f t="shared" si="13"/>
        <v>-2.4089098586953086</v>
      </c>
      <c r="I104">
        <f t="shared" si="10"/>
        <v>-28.906918304343705</v>
      </c>
      <c r="K104">
        <f t="shared" si="11"/>
        <v>-2.4529780234670659</v>
      </c>
      <c r="M104">
        <f t="shared" si="8"/>
        <v>-2.4094602699806056</v>
      </c>
      <c r="N104" s="13">
        <f t="shared" si="12"/>
        <v>-5.5041128529698113E-4</v>
      </c>
      <c r="O104" s="13">
        <v>1</v>
      </c>
    </row>
    <row r="105" spans="4:15" x14ac:dyDescent="0.4">
      <c r="D105" s="6">
        <v>0.72</v>
      </c>
      <c r="E105" s="7">
        <f t="shared" si="7"/>
        <v>-0.84629784555277865</v>
      </c>
      <c r="G105">
        <f t="shared" si="9"/>
        <v>3.3332955989861621</v>
      </c>
      <c r="H105" s="10">
        <f t="shared" si="13"/>
        <v>-2.3907914136865998</v>
      </c>
      <c r="I105">
        <f t="shared" si="10"/>
        <v>-28.689496964239197</v>
      </c>
      <c r="K105">
        <f t="shared" si="11"/>
        <v>-2.4347550126318414</v>
      </c>
      <c r="M105">
        <f t="shared" si="8"/>
        <v>-2.3913028311080846</v>
      </c>
      <c r="N105" s="13">
        <f t="shared" si="12"/>
        <v>-5.1141742148486102E-4</v>
      </c>
      <c r="O105" s="13">
        <v>1</v>
      </c>
    </row>
    <row r="106" spans="4:15" x14ac:dyDescent="0.4">
      <c r="D106" s="6">
        <v>0.74</v>
      </c>
      <c r="E106" s="7">
        <f t="shared" si="7"/>
        <v>-0.83984511347175461</v>
      </c>
      <c r="G106">
        <f t="shared" si="9"/>
        <v>3.3440181691701696</v>
      </c>
      <c r="H106" s="10">
        <f t="shared" si="13"/>
        <v>-2.372562445557707</v>
      </c>
      <c r="I106">
        <f t="shared" si="10"/>
        <v>-28.470749346692486</v>
      </c>
      <c r="K106">
        <f t="shared" si="11"/>
        <v>-2.4164338948561972</v>
      </c>
      <c r="M106">
        <f t="shared" si="8"/>
        <v>-2.3730294749967813</v>
      </c>
      <c r="N106" s="13">
        <f t="shared" si="12"/>
        <v>-4.6702943907428462E-4</v>
      </c>
      <c r="O106" s="13">
        <v>1</v>
      </c>
    </row>
    <row r="107" spans="4:15" x14ac:dyDescent="0.4">
      <c r="D107" s="6">
        <v>0.76</v>
      </c>
      <c r="E107" s="7">
        <f t="shared" si="7"/>
        <v>-0.83335762841059535</v>
      </c>
      <c r="G107">
        <f t="shared" si="9"/>
        <v>3.354740739354177</v>
      </c>
      <c r="H107" s="10">
        <f t="shared" si="13"/>
        <v>-2.3542353002599321</v>
      </c>
      <c r="I107">
        <f t="shared" si="10"/>
        <v>-28.250823603119187</v>
      </c>
      <c r="K107">
        <f t="shared" si="11"/>
        <v>-2.3980274076210089</v>
      </c>
      <c r="M107">
        <f t="shared" si="8"/>
        <v>-2.3546525073688862</v>
      </c>
      <c r="N107" s="13">
        <f t="shared" si="12"/>
        <v>-4.1720710895409852E-4</v>
      </c>
      <c r="O107" s="13">
        <v>1</v>
      </c>
    </row>
    <row r="108" spans="4:15" x14ac:dyDescent="0.4">
      <c r="D108" s="6">
        <v>0.78</v>
      </c>
      <c r="E108" s="7">
        <f t="shared" si="7"/>
        <v>-0.82683957459714363</v>
      </c>
      <c r="G108">
        <f t="shared" si="9"/>
        <v>3.365463309538185</v>
      </c>
      <c r="H108" s="10">
        <f t="shared" si="13"/>
        <v>-2.3358217982369309</v>
      </c>
      <c r="I108">
        <f t="shared" si="10"/>
        <v>-28.029861578843171</v>
      </c>
      <c r="K108">
        <f t="shared" si="11"/>
        <v>-2.3795476746980309</v>
      </c>
      <c r="M108">
        <f t="shared" si="8"/>
        <v>-2.3361837224316906</v>
      </c>
      <c r="N108" s="13">
        <f t="shared" si="12"/>
        <v>-3.6192419475966631E-4</v>
      </c>
      <c r="O108" s="13">
        <v>1</v>
      </c>
    </row>
    <row r="109" spans="4:15" x14ac:dyDescent="0.4">
      <c r="D109" s="6">
        <v>0.8</v>
      </c>
      <c r="E109" s="7">
        <f t="shared" si="7"/>
        <v>-0.82029495689239973</v>
      </c>
      <c r="G109">
        <f t="shared" si="9"/>
        <v>3.3761858797221924</v>
      </c>
      <c r="H109" s="10">
        <f t="shared" si="13"/>
        <v>-2.3173332532210291</v>
      </c>
      <c r="I109">
        <f t="shared" si="10"/>
        <v>-27.807999038652348</v>
      </c>
      <c r="K109">
        <f t="shared" si="11"/>
        <v>-2.3610062323381293</v>
      </c>
      <c r="M109">
        <f t="shared" si="8"/>
        <v>-2.3176344212275191</v>
      </c>
      <c r="N109" s="13">
        <f t="shared" si="12"/>
        <v>-3.0116800648993802E-4</v>
      </c>
      <c r="O109" s="13">
        <v>1</v>
      </c>
    </row>
    <row r="110" spans="4:15" x14ac:dyDescent="0.4">
      <c r="D110" s="6">
        <v>0.82</v>
      </c>
      <c r="E110" s="7">
        <f t="shared" si="7"/>
        <v>-0.81372760722500193</v>
      </c>
      <c r="G110">
        <f t="shared" si="9"/>
        <v>3.3869084499062003</v>
      </c>
      <c r="H110" s="10">
        <f t="shared" si="13"/>
        <v>-2.2987804904106306</v>
      </c>
      <c r="I110">
        <f t="shared" si="10"/>
        <v>-27.585365884927569</v>
      </c>
      <c r="K110">
        <f t="shared" si="11"/>
        <v>-2.3424140543716079</v>
      </c>
      <c r="M110">
        <f t="shared" si="8"/>
        <v>-2.2990154293526177</v>
      </c>
      <c r="N110" s="13">
        <f t="shared" si="12"/>
        <v>-2.3493894198711729E-4</v>
      </c>
      <c r="O110" s="13">
        <v>1</v>
      </c>
    </row>
    <row r="111" spans="4:15" x14ac:dyDescent="0.4">
      <c r="D111" s="6">
        <v>0.84</v>
      </c>
      <c r="E111" s="7">
        <f t="shared" si="7"/>
        <v>-0.80714119081343205</v>
      </c>
      <c r="G111">
        <f t="shared" si="9"/>
        <v>3.3976310200902078</v>
      </c>
      <c r="H111" s="10">
        <f t="shared" si="13"/>
        <v>-2.2801738640479456</v>
      </c>
      <c r="I111">
        <f t="shared" si="10"/>
        <v>-27.362086368575348</v>
      </c>
      <c r="K111">
        <f t="shared" si="11"/>
        <v>-2.3237815762655698</v>
      </c>
      <c r="M111">
        <f t="shared" si="8"/>
        <v>-2.2803371140664401</v>
      </c>
      <c r="N111" s="13">
        <f t="shared" si="12"/>
        <v>-1.6325001849448739E-4</v>
      </c>
      <c r="O111" s="13">
        <v>1</v>
      </c>
    </row>
    <row r="112" spans="4:15" x14ac:dyDescent="0.4">
      <c r="D112" s="6">
        <v>0.86</v>
      </c>
      <c r="E112" s="7">
        <f t="shared" si="7"/>
        <v>-0.80053921218254764</v>
      </c>
      <c r="G112">
        <f t="shared" si="9"/>
        <v>3.4083535902742153</v>
      </c>
      <c r="H112" s="10">
        <f t="shared" si="13"/>
        <v>-2.2615232744156972</v>
      </c>
      <c r="I112">
        <f t="shared" si="10"/>
        <v>-27.138279292988365</v>
      </c>
      <c r="K112">
        <f t="shared" si="11"/>
        <v>-2.3051187181813257</v>
      </c>
      <c r="M112">
        <f t="shared" si="8"/>
        <v>-2.2616094008119751</v>
      </c>
      <c r="N112" s="13">
        <f t="shared" si="12"/>
        <v>-8.6126396277919071E-2</v>
      </c>
      <c r="O112" s="13">
        <v>1000</v>
      </c>
    </row>
    <row r="113" spans="4:15" x14ac:dyDescent="0.4">
      <c r="D113" s="6">
        <v>0.88</v>
      </c>
      <c r="E113" s="7">
        <f t="shared" si="7"/>
        <v>-0.7939250209808465</v>
      </c>
      <c r="G113">
        <f t="shared" si="9"/>
        <v>3.4190761604582236</v>
      </c>
      <c r="H113" s="10">
        <f t="shared" si="13"/>
        <v>-2.2428381842708913</v>
      </c>
      <c r="I113">
        <f t="shared" si="10"/>
        <v>-26.914058211250698</v>
      </c>
      <c r="K113">
        <f t="shared" si="11"/>
        <v>-2.2864349070731449</v>
      </c>
      <c r="M113">
        <f t="shared" si="8"/>
        <v>-2.2428417891671266</v>
      </c>
      <c r="N113" s="13">
        <f t="shared" si="12"/>
        <v>-3.6048962352985825E-3</v>
      </c>
      <c r="O113" s="13">
        <v>1000</v>
      </c>
    </row>
    <row r="114" spans="4:15" x14ac:dyDescent="0.4">
      <c r="D114" s="6">
        <v>0.9</v>
      </c>
      <c r="E114" s="7">
        <f t="shared" si="7"/>
        <v>-0.7873018176046831</v>
      </c>
      <c r="G114">
        <f t="shared" si="9"/>
        <v>3.4297987306422311</v>
      </c>
      <c r="H114" s="10">
        <f t="shared" si="13"/>
        <v>-2.2241276347332297</v>
      </c>
      <c r="I114">
        <f t="shared" si="10"/>
        <v>-26.689531616798757</v>
      </c>
      <c r="K114">
        <f t="shared" si="11"/>
        <v>-2.2677390978679242</v>
      </c>
      <c r="M114">
        <f t="shared" si="8"/>
        <v>-2.2240433682464449</v>
      </c>
      <c r="N114" s="13">
        <f t="shared" si="12"/>
        <v>8.4266486784834171E-2</v>
      </c>
      <c r="O114" s="13">
        <v>1000</v>
      </c>
    </row>
    <row r="115" spans="4:15" x14ac:dyDescent="0.4">
      <c r="D115" s="6">
        <v>0.92</v>
      </c>
      <c r="E115" s="7">
        <f t="shared" si="7"/>
        <v>-0.78067265863546809</v>
      </c>
      <c r="G115">
        <f t="shared" si="9"/>
        <v>3.440521300826239</v>
      </c>
      <c r="H115" s="10">
        <f t="shared" si="13"/>
        <v>-2.2054002606451975</v>
      </c>
      <c r="I115">
        <f t="shared" si="10"/>
        <v>-26.464803127742371</v>
      </c>
      <c r="K115">
        <f t="shared" si="11"/>
        <v>-2.2490397937636928</v>
      </c>
      <c r="M115">
        <f t="shared" si="8"/>
        <v>-2.2052228315718607</v>
      </c>
      <c r="N115" s="13">
        <f t="shared" si="12"/>
        <v>1.774290733367323E-4</v>
      </c>
      <c r="O115" s="13">
        <v>1</v>
      </c>
    </row>
    <row r="116" spans="4:15" x14ac:dyDescent="0.4">
      <c r="D116" s="6">
        <v>0.94</v>
      </c>
      <c r="E116" s="7">
        <f t="shared" si="7"/>
        <v>-0.7740404620957021</v>
      </c>
      <c r="G116">
        <f t="shared" si="9"/>
        <v>3.4512438710102464</v>
      </c>
      <c r="H116" s="10">
        <f t="shared" si="13"/>
        <v>-2.1866643054203587</v>
      </c>
      <c r="I116">
        <f t="shared" si="10"/>
        <v>-26.239971665044305</v>
      </c>
      <c r="K116">
        <f t="shared" si="11"/>
        <v>-2.2303450656833776</v>
      </c>
      <c r="M116">
        <f t="shared" si="8"/>
        <v>-2.1863884914304648</v>
      </c>
      <c r="N116" s="13">
        <f t="shared" si="12"/>
        <v>2.7581398989395822E-4</v>
      </c>
      <c r="O116" s="13">
        <v>1</v>
      </c>
    </row>
    <row r="117" spans="4:15" x14ac:dyDescent="0.4">
      <c r="D117" s="6">
        <v>0.96</v>
      </c>
      <c r="E117" s="7">
        <f t="shared" si="7"/>
        <v>-0.76740801252952351</v>
      </c>
      <c r="G117">
        <f t="shared" si="9"/>
        <v>3.4619664411942543</v>
      </c>
      <c r="H117" s="10">
        <f t="shared" si="13"/>
        <v>-2.1679276353959045</v>
      </c>
      <c r="I117">
        <f t="shared" si="10"/>
        <v>-26.015131624750854</v>
      </c>
      <c r="K117">
        <f t="shared" si="11"/>
        <v>-2.211662570918655</v>
      </c>
      <c r="M117">
        <f t="shared" si="8"/>
        <v>-2.1675482927367256</v>
      </c>
      <c r="N117" s="13">
        <f t="shared" si="12"/>
        <v>3.7934265917893839E-4</v>
      </c>
      <c r="O117" s="13">
        <v>1</v>
      </c>
    </row>
    <row r="118" spans="4:15" x14ac:dyDescent="0.4">
      <c r="D118" s="6">
        <v>0.98</v>
      </c>
      <c r="E118" s="7">
        <f t="shared" si="7"/>
        <v>-0.7607779659132784</v>
      </c>
      <c r="G118">
        <f t="shared" si="9"/>
        <v>3.4726890113782618</v>
      </c>
      <c r="H118" s="10">
        <f t="shared" si="13"/>
        <v>-2.1491977537050118</v>
      </c>
      <c r="I118">
        <f t="shared" si="10"/>
        <v>-25.790373044460139</v>
      </c>
      <c r="K118">
        <f t="shared" si="11"/>
        <v>-2.1929995709973875</v>
      </c>
      <c r="M118">
        <f t="shared" si="8"/>
        <v>-2.1487098264160052</v>
      </c>
      <c r="N118" s="13">
        <f t="shared" si="12"/>
        <v>4.8792728900659554E-4</v>
      </c>
      <c r="O118" s="13">
        <v>1</v>
      </c>
    </row>
    <row r="119" spans="4:15" x14ac:dyDescent="0.4">
      <c r="D119" s="6">
        <v>1</v>
      </c>
      <c r="E119" s="7">
        <f t="shared" si="7"/>
        <v>-0.75415285440145674</v>
      </c>
      <c r="G119">
        <f t="shared" si="9"/>
        <v>3.4834115815622693</v>
      </c>
      <c r="H119" s="10">
        <f t="shared" si="13"/>
        <v>-2.1304818136841153</v>
      </c>
      <c r="I119">
        <f t="shared" si="10"/>
        <v>-25.565781764209383</v>
      </c>
      <c r="K119">
        <f t="shared" si="11"/>
        <v>-2.1743629488066643</v>
      </c>
      <c r="M119">
        <f t="shared" si="8"/>
        <v>-2.1298803423256021</v>
      </c>
      <c r="N119" s="13">
        <f t="shared" si="12"/>
        <v>6.0147135851318367E-4</v>
      </c>
      <c r="O119" s="13">
        <v>1</v>
      </c>
    </row>
    <row r="120" spans="4:15" x14ac:dyDescent="0.4">
      <c r="D120" s="6">
        <v>1.02</v>
      </c>
      <c r="E120" s="7">
        <f t="shared" si="7"/>
        <v>-0.74753509091317782</v>
      </c>
      <c r="G120">
        <f t="shared" si="9"/>
        <v>3.4941341517462776</v>
      </c>
      <c r="H120" s="10">
        <f t="shared" si="13"/>
        <v>-2.1117866318297276</v>
      </c>
      <c r="I120">
        <f t="shared" si="10"/>
        <v>-25.341439581956731</v>
      </c>
      <c r="K120">
        <f t="shared" si="11"/>
        <v>-2.1557592250022153</v>
      </c>
      <c r="M120">
        <f t="shared" si="8"/>
        <v>-2.1110667617290648</v>
      </c>
      <c r="N120" s="13">
        <f t="shared" si="12"/>
        <v>7.1987010066276724E-4</v>
      </c>
      <c r="O120" s="13">
        <v>1</v>
      </c>
    </row>
    <row r="121" spans="4:15" x14ac:dyDescent="0.4">
      <c r="D121" s="6">
        <v>1.04</v>
      </c>
      <c r="E121" s="7">
        <f t="shared" si="7"/>
        <v>-0.74092697356425563</v>
      </c>
      <c r="G121">
        <f t="shared" si="9"/>
        <v>3.5048567219302851</v>
      </c>
      <c r="H121" s="10">
        <f t="shared" si="13"/>
        <v>-2.0931187003190224</v>
      </c>
      <c r="I121">
        <f t="shared" si="10"/>
        <v>-25.117424403828267</v>
      </c>
      <c r="K121">
        <f t="shared" si="11"/>
        <v>-2.1371945737336757</v>
      </c>
      <c r="M121">
        <f t="shared" si="8"/>
        <v>-2.0922756893389338</v>
      </c>
      <c r="N121" s="13">
        <f t="shared" si="12"/>
        <v>8.4301098008854325E-4</v>
      </c>
      <c r="O121" s="13">
        <v>1</v>
      </c>
    </row>
    <row r="122" spans="4:15" x14ac:dyDescent="0.4">
      <c r="D122" s="6">
        <v>1.06</v>
      </c>
      <c r="E122" s="7">
        <f t="shared" si="7"/>
        <v>-0.73433068994972139</v>
      </c>
      <c r="G122">
        <f t="shared" si="9"/>
        <v>3.515579292114293</v>
      </c>
      <c r="H122" s="10">
        <f t="shared" si="13"/>
        <v>-2.074484199107963</v>
      </c>
      <c r="I122">
        <f t="shared" si="10"/>
        <v>-24.893810389295556</v>
      </c>
      <c r="K122">
        <f t="shared" si="11"/>
        <v>-2.1186748377139382</v>
      </c>
      <c r="M122">
        <f t="shared" si="8"/>
        <v>-2.0735134249425831</v>
      </c>
      <c r="N122" s="13">
        <f t="shared" si="12"/>
        <v>9.7077416537993955E-4</v>
      </c>
      <c r="O122" s="13">
        <v>1</v>
      </c>
    </row>
    <row r="123" spans="4:15" x14ac:dyDescent="0.4">
      <c r="D123" s="6">
        <v>1.08</v>
      </c>
      <c r="E123" s="7">
        <f t="shared" si="7"/>
        <v>-0.72774832128153533</v>
      </c>
      <c r="G123">
        <f t="shared" si="9"/>
        <v>3.5263018622983004</v>
      </c>
      <c r="H123" s="10">
        <f t="shared" si="13"/>
        <v>-2.0558890076203373</v>
      </c>
      <c r="I123">
        <f t="shared" si="10"/>
        <v>-24.67066809144405</v>
      </c>
      <c r="K123">
        <f t="shared" si="11"/>
        <v>-2.1002055426597277</v>
      </c>
      <c r="M123">
        <f t="shared" si="8"/>
        <v>-2.0547859746253505</v>
      </c>
      <c r="N123" s="13">
        <f t="shared" si="12"/>
        <v>1.1030329949868189E-3</v>
      </c>
      <c r="O123" s="13">
        <v>1</v>
      </c>
    </row>
    <row r="124" spans="4:15" x14ac:dyDescent="0.4">
      <c r="D124" s="6">
        <v>1.1000000000000001</v>
      </c>
      <c r="E124" s="7">
        <f t="shared" si="7"/>
        <v>-0.72118184638607419</v>
      </c>
      <c r="G124">
        <f t="shared" si="9"/>
        <v>3.5370244324823079</v>
      </c>
      <c r="H124" s="10">
        <f t="shared" si="13"/>
        <v>-2.0373387160406597</v>
      </c>
      <c r="I124">
        <f t="shared" si="10"/>
        <v>-24.448064592487917</v>
      </c>
      <c r="K124">
        <f t="shared" si="11"/>
        <v>-2.0817919111293373</v>
      </c>
      <c r="M124">
        <f t="shared" si="8"/>
        <v>-2.0360990616046251</v>
      </c>
      <c r="N124" s="13">
        <f t="shared" si="12"/>
        <v>1.2396544360346873E-3</v>
      </c>
      <c r="O124" s="13">
        <v>1</v>
      </c>
    </row>
    <row r="125" spans="4:15" x14ac:dyDescent="0.4">
      <c r="D125" s="6">
        <v>1.1200000000000001</v>
      </c>
      <c r="E125" s="7">
        <f t="shared" si="7"/>
        <v>-0.71463314556585156</v>
      </c>
      <c r="G125">
        <f t="shared" si="9"/>
        <v>3.5477470026663158</v>
      </c>
      <c r="H125" s="10">
        <f t="shared" si="13"/>
        <v>-2.0188386362235304</v>
      </c>
      <c r="I125">
        <f t="shared" si="10"/>
        <v>-24.226063634682365</v>
      </c>
      <c r="K125">
        <f t="shared" si="11"/>
        <v>-2.0634388757824698</v>
      </c>
      <c r="M125">
        <f t="shared" si="8"/>
        <v>-2.017458136688143</v>
      </c>
      <c r="N125" s="13">
        <f t="shared" si="12"/>
        <v>1.3804995353874361E-3</v>
      </c>
      <c r="O125" s="13">
        <v>1</v>
      </c>
    </row>
    <row r="126" spans="4:15" x14ac:dyDescent="0.4">
      <c r="D126" s="6">
        <v>1.1399999999999999</v>
      </c>
      <c r="E126" s="7">
        <f t="shared" si="7"/>
        <v>-0.70810400432978104</v>
      </c>
      <c r="G126">
        <f t="shared" si="9"/>
        <v>3.5584695728503233</v>
      </c>
      <c r="H126" s="10">
        <f t="shared" si="13"/>
        <v>-2.0003938122316316</v>
      </c>
      <c r="I126">
        <f t="shared" si="10"/>
        <v>-24.004725746779577</v>
      </c>
      <c r="K126">
        <f t="shared" si="11"/>
        <v>-2.0451510920860509</v>
      </c>
      <c r="M126">
        <f t="shared" si="8"/>
        <v>-1.9988683883692739</v>
      </c>
      <c r="N126" s="13">
        <f t="shared" si="12"/>
        <v>1.5254238623576555E-3</v>
      </c>
      <c r="O126" s="13">
        <v>1</v>
      </c>
    </row>
    <row r="127" spans="4:15" x14ac:dyDescent="0.4">
      <c r="D127" s="6">
        <v>1.1599999999999999</v>
      </c>
      <c r="E127" s="7">
        <f t="shared" si="7"/>
        <v>-0.70159611699617419</v>
      </c>
      <c r="G127">
        <f t="shared" si="9"/>
        <v>3.5691921430343316</v>
      </c>
      <c r="H127" s="10">
        <f t="shared" si="13"/>
        <v>-1.9820090305141924</v>
      </c>
      <c r="I127">
        <f t="shared" si="10"/>
        <v>-23.784108366170308</v>
      </c>
      <c r="K127">
        <f t="shared" si="11"/>
        <v>-2.0269329504889044</v>
      </c>
      <c r="M127">
        <f t="shared" si="8"/>
        <v>-1.9803347525716248</v>
      </c>
      <c r="N127" s="13">
        <f t="shared" si="12"/>
        <v>1.6742779425675813E-3</v>
      </c>
      <c r="O127" s="13">
        <v>1</v>
      </c>
    </row>
    <row r="128" spans="4:15" x14ac:dyDescent="0.4">
      <c r="D128" s="6">
        <v>1.18</v>
      </c>
      <c r="E128" s="7">
        <f t="shared" si="7"/>
        <v>-0.6951110901725307</v>
      </c>
      <c r="G128">
        <f t="shared" si="9"/>
        <v>3.5799147132183391</v>
      </c>
      <c r="H128" s="10">
        <f t="shared" si="13"/>
        <v>-1.9636888297373996</v>
      </c>
      <c r="I128">
        <f t="shared" si="10"/>
        <v>-23.564265956848793</v>
      </c>
      <c r="K128">
        <f t="shared" si="11"/>
        <v>-2.0087885880872665</v>
      </c>
      <c r="M128">
        <f t="shared" si="8"/>
        <v>-1.9618619220549387</v>
      </c>
      <c r="N128" s="13">
        <f t="shared" si="12"/>
        <v>1.8269076824608543E-3</v>
      </c>
      <c r="O128" s="13">
        <v>1</v>
      </c>
    </row>
    <row r="129" spans="4:15" x14ac:dyDescent="0.4">
      <c r="D129" s="6">
        <v>1.2</v>
      </c>
      <c r="E129" s="7">
        <f t="shared" si="7"/>
        <v>-0.68865044611605897</v>
      </c>
      <c r="G129">
        <f t="shared" si="9"/>
        <v>3.5906372834023461</v>
      </c>
      <c r="H129" s="10">
        <f t="shared" si="13"/>
        <v>-1.9454375102778667</v>
      </c>
      <c r="I129">
        <f t="shared" si="10"/>
        <v>-23.345250123334402</v>
      </c>
      <c r="K129">
        <f t="shared" si="11"/>
        <v>-1.990721899802163</v>
      </c>
      <c r="M129">
        <f t="shared" si="8"/>
        <v>-1.9434543554937729</v>
      </c>
      <c r="N129" s="13">
        <f t="shared" si="12"/>
        <v>1.9831547840938324E-3</v>
      </c>
      <c r="O129" s="13">
        <v>1</v>
      </c>
    </row>
    <row r="130" spans="4:15" x14ac:dyDescent="0.4">
      <c r="D130" s="6">
        <v>1.22</v>
      </c>
      <c r="E130" s="7">
        <f t="shared" si="7"/>
        <v>-0.6822156259787433</v>
      </c>
      <c r="G130">
        <f t="shared" si="9"/>
        <v>3.6013598535863545</v>
      </c>
      <c r="H130" s="10">
        <f t="shared" si="13"/>
        <v>-1.92725914338995</v>
      </c>
      <c r="I130">
        <f t="shared" si="10"/>
        <v>-23.1271097206794</v>
      </c>
      <c r="K130">
        <f t="shared" si="11"/>
        <v>-1.9727365490888522</v>
      </c>
      <c r="M130">
        <f t="shared" si="8"/>
        <v>-1.925116286240135</v>
      </c>
      <c r="N130" s="13">
        <f t="shared" si="12"/>
        <v>2.1428571498149918E-3</v>
      </c>
      <c r="O130" s="13">
        <v>1</v>
      </c>
    </row>
    <row r="131" spans="4:15" x14ac:dyDescent="0.4">
      <c r="D131" s="6">
        <v>1.24</v>
      </c>
      <c r="E131" s="7">
        <f t="shared" si="7"/>
        <v>-0.67580799294066463</v>
      </c>
      <c r="G131">
        <f t="shared" si="9"/>
        <v>3.6120824237703619</v>
      </c>
      <c r="H131" s="10">
        <f t="shared" si="13"/>
        <v>-1.9091575800573777</v>
      </c>
      <c r="I131">
        <f t="shared" si="10"/>
        <v>-22.909890960688532</v>
      </c>
      <c r="K131">
        <f t="shared" si="11"/>
        <v>-1.9548359781976747</v>
      </c>
      <c r="M131">
        <f t="shared" si="8"/>
        <v>-1.9068517307808226</v>
      </c>
      <c r="N131" s="13">
        <f t="shared" si="12"/>
        <v>2.3058492765550831E-3</v>
      </c>
      <c r="O131" s="13">
        <v>1</v>
      </c>
    </row>
    <row r="132" spans="4:15" x14ac:dyDescent="0.4">
      <c r="D132" s="6">
        <v>1.26</v>
      </c>
      <c r="E132" s="7">
        <f t="shared" si="7"/>
        <v>-0.66942883523515628</v>
      </c>
      <c r="G132">
        <f t="shared" si="9"/>
        <v>3.6228049939543698</v>
      </c>
      <c r="H132" s="10">
        <f t="shared" si="13"/>
        <v>-1.8911364595393165</v>
      </c>
      <c r="I132">
        <f t="shared" si="10"/>
        <v>-22.693637514471799</v>
      </c>
      <c r="K132">
        <f t="shared" si="11"/>
        <v>-1.9370234180048502</v>
      </c>
      <c r="M132">
        <f t="shared" si="8"/>
        <v>-1.8886644968998609</v>
      </c>
      <c r="N132" s="13">
        <f t="shared" si="12"/>
        <v>2.4719626394555938E-3</v>
      </c>
      <c r="O132" s="13">
        <v>1</v>
      </c>
    </row>
    <row r="133" spans="4:15" x14ac:dyDescent="0.4">
      <c r="D133" s="6">
        <v>1.28</v>
      </c>
      <c r="E133" s="7">
        <f t="shared" si="7"/>
        <v>-0.66307936906928355</v>
      </c>
      <c r="G133">
        <f t="shared" si="9"/>
        <v>3.6335275641383773</v>
      </c>
      <c r="H133" s="10">
        <f t="shared" si="13"/>
        <v>-1.8731992176207262</v>
      </c>
      <c r="I133">
        <f t="shared" si="10"/>
        <v>-22.478390611448713</v>
      </c>
      <c r="K133">
        <f t="shared" si="11"/>
        <v>-1.9193018974310363</v>
      </c>
      <c r="M133">
        <f t="shared" si="8"/>
        <v>-1.8705581915561122</v>
      </c>
      <c r="N133" s="13">
        <f t="shared" si="12"/>
        <v>2.6410260646139161E-3</v>
      </c>
      <c r="O133" s="13">
        <v>1</v>
      </c>
    </row>
    <row r="134" spans="4:15" x14ac:dyDescent="0.4">
      <c r="D134" s="6">
        <v>1.3</v>
      </c>
      <c r="E134" s="7">
        <f t="shared" si="7"/>
        <v>-0.65676074144301522</v>
      </c>
      <c r="G134">
        <f t="shared" si="9"/>
        <v>3.6442501343223848</v>
      </c>
      <c r="H134" s="10">
        <f t="shared" si="13"/>
        <v>-1.8553490945765183</v>
      </c>
      <c r="I134">
        <f t="shared" si="10"/>
        <v>-22.264189134918219</v>
      </c>
      <c r="K134">
        <f t="shared" si="11"/>
        <v>-1.9016742524646699</v>
      </c>
      <c r="M134">
        <f t="shared" si="8"/>
        <v>-1.8525362284857343</v>
      </c>
      <c r="N134" s="13">
        <f t="shared" si="12"/>
        <v>2.8128660907840164E-3</v>
      </c>
      <c r="O134" s="13">
        <v>1</v>
      </c>
    </row>
    <row r="135" spans="4:15" x14ac:dyDescent="0.4">
      <c r="D135" s="6">
        <v>1.32</v>
      </c>
      <c r="E135" s="7">
        <f t="shared" si="7"/>
        <v>-0.65047403287036254</v>
      </c>
      <c r="G135">
        <f t="shared" si="9"/>
        <v>3.6549727045063927</v>
      </c>
      <c r="H135" s="10">
        <f t="shared" si="13"/>
        <v>-1.8375891428587743</v>
      </c>
      <c r="I135">
        <f t="shared" si="10"/>
        <v>-22.051069714305292</v>
      </c>
      <c r="K135">
        <f t="shared" si="11"/>
        <v>-1.8841431348064717</v>
      </c>
      <c r="M135">
        <f t="shared" si="8"/>
        <v>-1.8346018355388958</v>
      </c>
      <c r="N135" s="13">
        <f t="shared" si="12"/>
        <v>2.9873073198785072E-3</v>
      </c>
      <c r="O135" s="13">
        <v>1</v>
      </c>
    </row>
    <row r="136" spans="4:15" x14ac:dyDescent="0.4">
      <c r="D136" s="6">
        <v>1.34</v>
      </c>
      <c r="E136" s="7">
        <f t="shared" si="7"/>
        <v>-0.64422026000565269</v>
      </c>
      <c r="G136">
        <f t="shared" si="9"/>
        <v>3.6656952746904001</v>
      </c>
      <c r="H136" s="10">
        <f t="shared" si="13"/>
        <v>-1.8199222345159689</v>
      </c>
      <c r="I136">
        <f t="shared" si="10"/>
        <v>-21.839066814191625</v>
      </c>
      <c r="K136">
        <f t="shared" si="11"/>
        <v>-1.8667110201507731</v>
      </c>
      <c r="M136">
        <f t="shared" si="8"/>
        <v>-1.8167580617597967</v>
      </c>
      <c r="N136" s="13">
        <f t="shared" si="12"/>
        <v>3.1641727561722011E-3</v>
      </c>
      <c r="O136" s="13">
        <v>1</v>
      </c>
    </row>
    <row r="137" spans="4:15" x14ac:dyDescent="0.4">
      <c r="D137" s="6">
        <v>1.36</v>
      </c>
      <c r="E137" s="7">
        <f t="shared" si="7"/>
        <v>-0.63800037817801614</v>
      </c>
      <c r="G137">
        <f t="shared" si="9"/>
        <v>3.6764178448744085</v>
      </c>
      <c r="H137" s="10">
        <f t="shared" si="13"/>
        <v>-1.8023510683528958</v>
      </c>
      <c r="I137">
        <f t="shared" si="10"/>
        <v>-21.628212820234751</v>
      </c>
      <c r="K137">
        <f t="shared" si="11"/>
        <v>-1.8493802161186936</v>
      </c>
      <c r="M137">
        <f t="shared" si="8"/>
        <v>-1.7990077842187517</v>
      </c>
      <c r="N137" s="13">
        <f t="shared" si="12"/>
        <v>3.3432841341440867E-3</v>
      </c>
      <c r="O137" s="13">
        <v>1</v>
      </c>
    </row>
    <row r="138" spans="4:15" x14ac:dyDescent="0.4">
      <c r="D138" s="6">
        <v>1.38</v>
      </c>
      <c r="E138" s="7">
        <f t="shared" si="7"/>
        <v>-0.63181528383706353</v>
      </c>
      <c r="G138">
        <f t="shared" si="9"/>
        <v>3.6871404150584159</v>
      </c>
      <c r="H138" s="10">
        <f t="shared" si="13"/>
        <v>-1.7848781768397046</v>
      </c>
      <c r="I138">
        <f t="shared" si="10"/>
        <v>-21.418538122076455</v>
      </c>
      <c r="K138">
        <f t="shared" si="11"/>
        <v>-1.8321528698575982</v>
      </c>
      <c r="M138">
        <f t="shared" si="8"/>
        <v>-1.781353714604806</v>
      </c>
      <c r="N138" s="13">
        <f t="shared" si="12"/>
        <v>3.5244622348986621E-3</v>
      </c>
      <c r="O138" s="13">
        <v>1</v>
      </c>
    </row>
    <row r="139" spans="4:15" x14ac:dyDescent="0.4">
      <c r="D139" s="6">
        <v>1.4</v>
      </c>
      <c r="E139" s="7">
        <f t="shared" si="7"/>
        <v>-0.625665816912644</v>
      </c>
      <c r="G139">
        <f t="shared" si="9"/>
        <v>3.6978629852424234</v>
      </c>
      <c r="H139" s="10">
        <f t="shared" si="13"/>
        <v>-1.7675059327782194</v>
      </c>
      <c r="I139">
        <f t="shared" si="10"/>
        <v>-21.210071193338635</v>
      </c>
      <c r="K139">
        <f t="shared" si="11"/>
        <v>-1.8150309753206233</v>
      </c>
      <c r="M139">
        <f t="shared" si="8"/>
        <v>-1.7637984055870417</v>
      </c>
      <c r="N139" s="13">
        <f t="shared" si="12"/>
        <v>3.7075271911777286E-3</v>
      </c>
      <c r="O139" s="13">
        <v>1</v>
      </c>
    </row>
    <row r="140" spans="4:15" x14ac:dyDescent="0.4">
      <c r="D140" s="6">
        <v>1.42</v>
      </c>
      <c r="E140" s="7">
        <f t="shared" si="7"/>
        <v>-0.61955276309148222</v>
      </c>
      <c r="G140">
        <f t="shared" si="9"/>
        <v>3.7085855554264313</v>
      </c>
      <c r="H140" s="10">
        <f t="shared" si="13"/>
        <v>-1.7502365557334374</v>
      </c>
      <c r="I140">
        <f t="shared" si="10"/>
        <v>-21.00283866880125</v>
      </c>
      <c r="K140">
        <f t="shared" si="11"/>
        <v>-1.7980163802395421</v>
      </c>
      <c r="M140">
        <f t="shared" si="8"/>
        <v>-1.7463442569524912</v>
      </c>
      <c r="N140" s="13">
        <f t="shared" si="12"/>
        <v>3.8922987809462128E-3</v>
      </c>
      <c r="O140" s="13">
        <v>1</v>
      </c>
    </row>
    <row r="141" spans="4:15" x14ac:dyDescent="0.4">
      <c r="D141" s="6">
        <v>1.44</v>
      </c>
      <c r="E141" s="7">
        <f t="shared" si="7"/>
        <v>-0.61347685601341095</v>
      </c>
      <c r="G141">
        <f t="shared" si="9"/>
        <v>3.7193081256104388</v>
      </c>
      <c r="H141" s="10">
        <f t="shared" si="13"/>
        <v>-1.7330721182378861</v>
      </c>
      <c r="I141">
        <f t="shared" si="10"/>
        <v>-20.796865418854633</v>
      </c>
      <c r="K141">
        <f t="shared" si="11"/>
        <v>-1.7811107928036625</v>
      </c>
      <c r="M141">
        <f t="shared" si="8"/>
        <v>-1.7289935215282775</v>
      </c>
      <c r="N141" s="13">
        <f t="shared" si="12"/>
        <v>4.0785967096086395E-3</v>
      </c>
      <c r="O141" s="13">
        <v>1</v>
      </c>
    </row>
    <row r="142" spans="4:15" x14ac:dyDescent="0.4">
      <c r="D142" s="6">
        <v>1.46</v>
      </c>
      <c r="E142" s="7">
        <f t="shared" si="7"/>
        <v>-0.60743877938982538</v>
      </c>
      <c r="G142">
        <f t="shared" si="9"/>
        <v>3.7300306957944467</v>
      </c>
      <c r="H142" s="10">
        <f t="shared" si="13"/>
        <v>-1.7160145517762568</v>
      </c>
      <c r="I142">
        <f t="shared" si="10"/>
        <v>-20.592174621315081</v>
      </c>
      <c r="K142">
        <f t="shared" si="11"/>
        <v>-1.7643157880569169</v>
      </c>
      <c r="M142">
        <f t="shared" si="8"/>
        <v>-1.7117483108953471</v>
      </c>
      <c r="N142" s="13">
        <f t="shared" si="12"/>
        <v>4.2662408809097663E-3</v>
      </c>
      <c r="O142" s="13">
        <v>1</v>
      </c>
    </row>
    <row r="143" spans="4:15" x14ac:dyDescent="0.4">
      <c r="D143" s="6">
        <v>1.48</v>
      </c>
      <c r="E143" s="7">
        <f t="shared" si="7"/>
        <v>-0.60143916904691241</v>
      </c>
      <c r="G143">
        <f t="shared" si="9"/>
        <v>3.7407532659784541</v>
      </c>
      <c r="H143" s="10">
        <f t="shared" si="13"/>
        <v>-1.6990656525575276</v>
      </c>
      <c r="I143">
        <f t="shared" si="10"/>
        <v>-20.388787830690333</v>
      </c>
      <c r="K143">
        <f t="shared" si="11"/>
        <v>-1.7476328140248532</v>
      </c>
      <c r="M143">
        <f t="shared" si="8"/>
        <v>-1.6946106009009387</v>
      </c>
      <c r="N143" s="13">
        <f t="shared" si="12"/>
        <v>4.455051656588882E-3</v>
      </c>
      <c r="O143" s="13">
        <v>1</v>
      </c>
    </row>
    <row r="144" spans="4:15" x14ac:dyDescent="0.4">
      <c r="D144" s="6">
        <v>1.5</v>
      </c>
      <c r="E144" s="7">
        <f t="shared" si="7"/>
        <v>-0.59547861489612208</v>
      </c>
      <c r="G144">
        <f t="shared" si="9"/>
        <v>3.7514758361624616</v>
      </c>
      <c r="H144" s="10">
        <f t="shared" si="13"/>
        <v>-1.682227087081545</v>
      </c>
      <c r="I144">
        <f t="shared" si="10"/>
        <v>-20.186725044978541</v>
      </c>
      <c r="K144">
        <f t="shared" si="11"/>
        <v>-1.7310631975826785</v>
      </c>
      <c r="M144">
        <f t="shared" si="8"/>
        <v>-1.6775822369766442</v>
      </c>
      <c r="N144" s="13">
        <f t="shared" si="12"/>
        <v>4.6448501049007884E-3</v>
      </c>
      <c r="O144" s="13">
        <v>1</v>
      </c>
    </row>
    <row r="145" spans="4:15" x14ac:dyDescent="0.4">
      <c r="D145" s="6">
        <v>1.52</v>
      </c>
      <c r="E145" s="7">
        <f t="shared" si="7"/>
        <v>-0.58955766283427535</v>
      </c>
      <c r="G145">
        <f t="shared" si="9"/>
        <v>3.76219840634647</v>
      </c>
      <c r="H145" s="10">
        <f t="shared" si="13"/>
        <v>-1.6655003975068279</v>
      </c>
      <c r="I145">
        <f t="shared" si="10"/>
        <v>-19.986004770081934</v>
      </c>
      <c r="K145">
        <f t="shared" si="11"/>
        <v>-1.7146081500751222</v>
      </c>
      <c r="M145">
        <f t="shared" si="8"/>
        <v>-1.6606649392687307</v>
      </c>
      <c r="N145" s="13">
        <f t="shared" si="12"/>
        <v>4.8354582380971678E-3</v>
      </c>
      <c r="O145" s="13">
        <v>1</v>
      </c>
    </row>
    <row r="146" spans="4:15" x14ac:dyDescent="0.4">
      <c r="D146" s="6">
        <v>1.54</v>
      </c>
      <c r="E146" s="7">
        <f t="shared" si="7"/>
        <v>-0.58367681657562898</v>
      </c>
      <c r="G146">
        <f t="shared" si="9"/>
        <v>3.7729209765304774</v>
      </c>
      <c r="H146" s="10">
        <f t="shared" si="13"/>
        <v>-1.6488870068261521</v>
      </c>
      <c r="I146">
        <f t="shared" si="10"/>
        <v>-19.786644081913824</v>
      </c>
      <c r="K146">
        <f t="shared" si="11"/>
        <v>-1.6982687726983892</v>
      </c>
      <c r="M146">
        <f t="shared" si="8"/>
        <v>-1.6438603075871394</v>
      </c>
      <c r="N146" s="13">
        <f t="shared" si="12"/>
        <v>5.0266992390126664E-3</v>
      </c>
      <c r="O146" s="13">
        <v>1</v>
      </c>
    </row>
    <row r="147" spans="4:15" x14ac:dyDescent="0.4">
      <c r="D147" s="6">
        <v>1.56</v>
      </c>
      <c r="E147" s="7">
        <f t="shared" ref="E147:E210" si="14">-(1+D147+$E$5*D147^3)*EXP(-D147)</f>
        <v>-0.57783653941814384</v>
      </c>
      <c r="G147">
        <f t="shared" si="9"/>
        <v>3.7836435467144853</v>
      </c>
      <c r="H147" s="10">
        <f t="shared" si="13"/>
        <v>-1.6323882238562564</v>
      </c>
      <c r="I147">
        <f t="shared" si="10"/>
        <v>-19.588658686275075</v>
      </c>
      <c r="K147">
        <f t="shared" si="11"/>
        <v>-1.6820460616540613</v>
      </c>
      <c r="M147">
        <f t="shared" ref="M147:M210" si="15">$L$9*$O$6*EXP(-$O$7*(G147/$L$10-1))-SQRT($L$9)*$O$8*EXP(-$O$4*(G147/$L$10-1))</f>
        <v>-1.6271698261793606</v>
      </c>
      <c r="N147" s="13">
        <f t="shared" si="12"/>
        <v>5.2183976768958029E-3</v>
      </c>
      <c r="O147" s="13">
        <v>1</v>
      </c>
    </row>
    <row r="148" spans="4:15" x14ac:dyDescent="0.4">
      <c r="D148" s="6">
        <v>1.58</v>
      </c>
      <c r="E148" s="7">
        <f t="shared" si="14"/>
        <v>-0.5720372559461343</v>
      </c>
      <c r="G148">
        <f t="shared" ref="G148:G211" si="16">$E$11*(D148/$E$12+1)</f>
        <v>3.7943661168984928</v>
      </c>
      <c r="H148" s="10">
        <f t="shared" si="13"/>
        <v>-1.6160052480478293</v>
      </c>
      <c r="I148">
        <f t="shared" ref="I148:I211" si="17">H148*$E$6</f>
        <v>-19.392062976573953</v>
      </c>
      <c r="K148">
        <f t="shared" ref="K148:K211" si="18">$L$9*$L$4*EXP(-$L$6*(G148/$L$10-1))-SQRT($L$9)*$L$5*EXP(-$L$7*(G148/$L$10-1))</f>
        <v>-1.6659409130844283</v>
      </c>
      <c r="M148">
        <f t="shared" si="15"/>
        <v>-1.6105948683351954</v>
      </c>
      <c r="N148" s="13">
        <f t="shared" ref="N148:N211" si="19">(M148-H148)*O148</f>
        <v>5.410379712633917E-3</v>
      </c>
      <c r="O148" s="13">
        <v>1</v>
      </c>
    </row>
    <row r="149" spans="4:15" x14ac:dyDescent="0.4">
      <c r="D149" s="6">
        <v>1.6</v>
      </c>
      <c r="E149" s="7">
        <f t="shared" si="14"/>
        <v>-0.56627935367140947</v>
      </c>
      <c r="G149">
        <f t="shared" si="16"/>
        <v>3.8050886870825003</v>
      </c>
      <c r="H149" s="10">
        <f t="shared" ref="H149:H212" si="20">-(-$B$4)*(1+D149+$E$5*D149^3)*EXP(-D149)</f>
        <v>-1.5997391741217317</v>
      </c>
      <c r="I149">
        <f t="shared" si="17"/>
        <v>-19.196870089460781</v>
      </c>
      <c r="K149">
        <f t="shared" si="18"/>
        <v>-1.6499541277982828</v>
      </c>
      <c r="M149">
        <f t="shared" si="15"/>
        <v>-1.5941367008281819</v>
      </c>
      <c r="N149" s="13">
        <f t="shared" si="19"/>
        <v>5.6024732935497923E-3</v>
      </c>
      <c r="O149" s="13">
        <v>1</v>
      </c>
    </row>
    <row r="150" spans="4:15" x14ac:dyDescent="0.4">
      <c r="D150" s="6">
        <v>1.62</v>
      </c>
      <c r="E150" s="7">
        <f t="shared" si="14"/>
        <v>-0.56056318461494858</v>
      </c>
      <c r="G150">
        <f t="shared" si="16"/>
        <v>3.8158112572665082</v>
      </c>
      <c r="H150" s="10">
        <f t="shared" si="20"/>
        <v>-1.5835909965372299</v>
      </c>
      <c r="I150">
        <f t="shared" si="17"/>
        <v>-19.00309195844676</v>
      </c>
      <c r="K150">
        <f t="shared" si="18"/>
        <v>-1.6340864157959036</v>
      </c>
      <c r="M150">
        <f t="shared" si="15"/>
        <v>-1.5777964881992923</v>
      </c>
      <c r="N150" s="13">
        <f t="shared" si="19"/>
        <v>5.7945083379375983E-3</v>
      </c>
      <c r="O150" s="13">
        <v>1</v>
      </c>
    </row>
    <row r="151" spans="4:15" x14ac:dyDescent="0.4">
      <c r="D151" s="6">
        <v>1.64</v>
      </c>
      <c r="E151" s="7">
        <f t="shared" si="14"/>
        <v>-0.5548890668310924</v>
      </c>
      <c r="G151">
        <f t="shared" si="16"/>
        <v>3.8265338274505156</v>
      </c>
      <c r="H151" s="10">
        <f t="shared" si="20"/>
        <v>-1.5675616137978361</v>
      </c>
      <c r="I151">
        <f t="shared" si="17"/>
        <v>-18.810739365574033</v>
      </c>
      <c r="K151">
        <f t="shared" si="18"/>
        <v>-1.6183384006015435</v>
      </c>
      <c r="M151">
        <f t="shared" si="15"/>
        <v>-1.5615752968883061</v>
      </c>
      <c r="N151" s="13">
        <f t="shared" si="19"/>
        <v>5.9863169095299984E-3</v>
      </c>
      <c r="O151" s="13">
        <v>1</v>
      </c>
    </row>
    <row r="152" spans="4:15" x14ac:dyDescent="0.4">
      <c r="D152" s="6">
        <v>1.66</v>
      </c>
      <c r="E152" s="7">
        <f t="shared" si="14"/>
        <v>-0.54925728587616796</v>
      </c>
      <c r="G152">
        <f t="shared" si="16"/>
        <v>3.837256397634524</v>
      </c>
      <c r="H152" s="10">
        <f t="shared" si="20"/>
        <v>-1.5516518326001747</v>
      </c>
      <c r="I152">
        <f t="shared" si="17"/>
        <v>-18.619821991202095</v>
      </c>
      <c r="K152">
        <f t="shared" si="18"/>
        <v>-1.6027106234114068</v>
      </c>
      <c r="M152">
        <f t="shared" si="15"/>
        <v>-1.5454740992180744</v>
      </c>
      <c r="N152" s="13">
        <f t="shared" si="19"/>
        <v>6.1777333821002589E-3</v>
      </c>
      <c r="O152" s="13">
        <v>1</v>
      </c>
    </row>
    <row r="153" spans="4:15" x14ac:dyDescent="0.4">
      <c r="D153" s="6">
        <v>1.68</v>
      </c>
      <c r="E153" s="7">
        <f t="shared" si="14"/>
        <v>-0.54366809622340362</v>
      </c>
      <c r="G153">
        <f t="shared" si="16"/>
        <v>3.8479789678185314</v>
      </c>
      <c r="H153" s="10">
        <f t="shared" si="20"/>
        <v>-1.5358623718311153</v>
      </c>
      <c r="I153">
        <f t="shared" si="17"/>
        <v>-18.430348461973384</v>
      </c>
      <c r="K153">
        <f t="shared" si="18"/>
        <v>-1.5872035470648043</v>
      </c>
      <c r="M153">
        <f t="shared" si="15"/>
        <v>-1.5294937772367407</v>
      </c>
      <c r="N153" s="13">
        <f t="shared" si="19"/>
        <v>6.3685945943745548E-3</v>
      </c>
      <c r="O153" s="13">
        <v>1</v>
      </c>
    </row>
    <row r="154" spans="4:15" x14ac:dyDescent="0.4">
      <c r="D154" s="6">
        <v>1.7</v>
      </c>
      <c r="E154" s="7">
        <f t="shared" si="14"/>
        <v>-0.53812172262593783</v>
      </c>
      <c r="G154">
        <f t="shared" si="16"/>
        <v>3.8587015380025389</v>
      </c>
      <c r="H154" s="10">
        <f t="shared" si="20"/>
        <v>-1.5201938664182746</v>
      </c>
      <c r="I154">
        <f t="shared" si="17"/>
        <v>-18.242326397019294</v>
      </c>
      <c r="K154">
        <f t="shared" si="18"/>
        <v>-1.5718175598457913</v>
      </c>
      <c r="M154">
        <f t="shared" si="15"/>
        <v>-1.5136351264227679</v>
      </c>
      <c r="N154" s="13">
        <f t="shared" si="19"/>
        <v>6.5587399955067127E-3</v>
      </c>
      <c r="O154" s="13">
        <v>1</v>
      </c>
    </row>
    <row r="155" spans="4:15" x14ac:dyDescent="0.4">
      <c r="D155" s="6">
        <v>1.72</v>
      </c>
      <c r="E155" s="7">
        <f t="shared" si="14"/>
        <v>-0.53261836142965868</v>
      </c>
      <c r="G155">
        <f t="shared" si="16"/>
        <v>3.8694241081865468</v>
      </c>
      <c r="H155" s="10">
        <f t="shared" si="20"/>
        <v>-1.5046468710387859</v>
      </c>
      <c r="I155">
        <f t="shared" si="17"/>
        <v>-18.05576245246543</v>
      </c>
      <c r="K155">
        <f t="shared" si="18"/>
        <v>-1.5565529791223685</v>
      </c>
      <c r="M155">
        <f t="shared" si="15"/>
        <v>-1.4978988592575069</v>
      </c>
      <c r="N155" s="13">
        <f t="shared" si="19"/>
        <v>6.7480117812790397E-3</v>
      </c>
      <c r="O155" s="13">
        <v>1</v>
      </c>
    </row>
    <row r="156" spans="4:15" x14ac:dyDescent="0.4">
      <c r="D156" s="6">
        <v>1.74</v>
      </c>
      <c r="E156" s="7">
        <f t="shared" si="14"/>
        <v>-0.52715818183756913</v>
      </c>
      <c r="G156">
        <f t="shared" si="16"/>
        <v>3.8801466783705543</v>
      </c>
      <c r="H156" s="10">
        <f t="shared" si="20"/>
        <v>-1.4892218636911332</v>
      </c>
      <c r="I156">
        <f t="shared" si="17"/>
        <v>-17.870662364293597</v>
      </c>
      <c r="K156">
        <f t="shared" si="18"/>
        <v>-1.5414100548299723</v>
      </c>
      <c r="M156">
        <f t="shared" si="15"/>
        <v>-1.4822856086698442</v>
      </c>
      <c r="N156" s="13">
        <f t="shared" si="19"/>
        <v>6.9362550212890284E-3</v>
      </c>
      <c r="O156" s="13">
        <v>1</v>
      </c>
    </row>
    <row r="157" spans="4:15" x14ac:dyDescent="0.4">
      <c r="D157" s="6">
        <v>1.76</v>
      </c>
      <c r="E157" s="7">
        <f t="shared" si="14"/>
        <v>-0.52174132712730814</v>
      </c>
      <c r="G157">
        <f t="shared" si="16"/>
        <v>3.8908692485545622</v>
      </c>
      <c r="H157" s="10">
        <f t="shared" si="20"/>
        <v>-1.4739192491346456</v>
      </c>
      <c r="I157">
        <f t="shared" si="17"/>
        <v>-17.687030989615746</v>
      </c>
      <c r="K157">
        <f t="shared" si="18"/>
        <v>-1.5263889728057269</v>
      </c>
      <c r="M157">
        <f t="shared" si="15"/>
        <v>-1.4667959313573209</v>
      </c>
      <c r="N157" s="13">
        <f t="shared" si="19"/>
        <v>7.123317777324667E-3</v>
      </c>
      <c r="O157" s="13">
        <v>1</v>
      </c>
    </row>
    <row r="158" spans="4:15" x14ac:dyDescent="0.4">
      <c r="D158" s="6">
        <v>1.78</v>
      </c>
      <c r="E158" s="7">
        <f t="shared" si="14"/>
        <v>-0.51636791582341335</v>
      </c>
      <c r="G158">
        <f t="shared" si="16"/>
        <v>3.9015918187385696</v>
      </c>
      <c r="H158" s="10">
        <f t="shared" si="20"/>
        <v>-1.4587393622011426</v>
      </c>
      <c r="I158">
        <f t="shared" si="17"/>
        <v>-17.504872346413713</v>
      </c>
      <c r="K158">
        <f t="shared" si="18"/>
        <v>-1.5114898579796865</v>
      </c>
      <c r="M158">
        <f t="shared" si="15"/>
        <v>-1.4514303109879869</v>
      </c>
      <c r="N158" s="13">
        <f t="shared" si="19"/>
        <v>7.3090512131557261E-3</v>
      </c>
      <c r="O158" s="13">
        <v>1</v>
      </c>
    </row>
    <row r="159" spans="4:15" x14ac:dyDescent="0.4">
      <c r="D159" s="6">
        <v>1.8</v>
      </c>
      <c r="E159" s="7">
        <f t="shared" si="14"/>
        <v>-0.51103804282585685</v>
      </c>
      <c r="G159">
        <f t="shared" si="16"/>
        <v>3.9123143889225771</v>
      </c>
      <c r="H159" s="10">
        <f t="shared" si="20"/>
        <v>-1.4436824709830458</v>
      </c>
      <c r="I159">
        <f t="shared" si="17"/>
        <v>-17.324189651796551</v>
      </c>
      <c r="K159">
        <f t="shared" si="18"/>
        <v>-1.496712777428979</v>
      </c>
      <c r="M159">
        <f t="shared" si="15"/>
        <v>-1.4361891612870719</v>
      </c>
      <c r="N159" s="13">
        <f t="shared" si="19"/>
        <v>7.4933096959739487E-3</v>
      </c>
      <c r="O159" s="13">
        <v>1</v>
      </c>
    </row>
    <row r="160" spans="4:15" x14ac:dyDescent="0.4">
      <c r="D160" s="6">
        <v>1.82</v>
      </c>
      <c r="E160" s="7">
        <f t="shared" si="14"/>
        <v>-0.50575178049634195</v>
      </c>
      <c r="G160">
        <f t="shared" si="16"/>
        <v>3.9230369591065855</v>
      </c>
      <c r="H160" s="10">
        <f t="shared" si="20"/>
        <v>-1.4287487799021661</v>
      </c>
      <c r="I160">
        <f t="shared" si="17"/>
        <v>-17.144985358825991</v>
      </c>
      <c r="K160">
        <f t="shared" si="18"/>
        <v>-1.4820577433005928</v>
      </c>
      <c r="M160">
        <f t="shared" si="15"/>
        <v>-1.4210728290124559</v>
      </c>
      <c r="N160" s="13">
        <f t="shared" si="19"/>
        <v>7.6759508897101814E-3</v>
      </c>
      <c r="O160" s="13">
        <v>1</v>
      </c>
    </row>
    <row r="161" spans="4:15" x14ac:dyDescent="0.4">
      <c r="D161" s="6">
        <v>1.84</v>
      </c>
      <c r="E161" s="7">
        <f t="shared" si="14"/>
        <v>-0.50050917970379305</v>
      </c>
      <c r="G161">
        <f t="shared" si="16"/>
        <v>3.9337595292905934</v>
      </c>
      <c r="H161" s="10">
        <f t="shared" si="20"/>
        <v>-1.4139384326632156</v>
      </c>
      <c r="I161">
        <f t="shared" si="17"/>
        <v>-16.967261191958588</v>
      </c>
      <c r="K161">
        <f t="shared" si="18"/>
        <v>-1.467524715608248</v>
      </c>
      <c r="M161">
        <f t="shared" si="15"/>
        <v>-1.4060815968227618</v>
      </c>
      <c r="N161" s="13">
        <f t="shared" si="19"/>
        <v>7.8568358404538241E-3</v>
      </c>
      <c r="O161" s="13">
        <v>1</v>
      </c>
    </row>
    <row r="162" spans="4:15" x14ac:dyDescent="0.4">
      <c r="D162" s="6">
        <v>1.86</v>
      </c>
      <c r="E162" s="7">
        <f t="shared" si="14"/>
        <v>-0.49531027083043683</v>
      </c>
      <c r="G162">
        <f t="shared" si="16"/>
        <v>3.9444820994746008</v>
      </c>
      <c r="H162" s="10">
        <f t="shared" si="20"/>
        <v>-1.3992515150959841</v>
      </c>
      <c r="I162">
        <f t="shared" si="17"/>
        <v>-16.791018181151809</v>
      </c>
      <c r="K162">
        <f t="shared" si="18"/>
        <v>-1.4531136049086055</v>
      </c>
      <c r="M162">
        <f t="shared" si="15"/>
        <v>-1.3912156860417626</v>
      </c>
      <c r="N162" s="13">
        <f t="shared" si="19"/>
        <v>8.0358290542215105E-3</v>
      </c>
      <c r="O162" s="13">
        <v>1</v>
      </c>
    </row>
    <row r="163" spans="4:15" x14ac:dyDescent="0.4">
      <c r="D163" s="6">
        <v>1.88</v>
      </c>
      <c r="E163" s="7">
        <f t="shared" si="14"/>
        <v>-0.49015506473981585</v>
      </c>
      <c r="G163">
        <f t="shared" si="16"/>
        <v>3.9552046696586083</v>
      </c>
      <c r="H163" s="10">
        <f t="shared" si="20"/>
        <v>-1.3846880578899798</v>
      </c>
      <c r="I163">
        <f t="shared" si="17"/>
        <v>-16.616256694679759</v>
      </c>
      <c r="K163">
        <f t="shared" si="18"/>
        <v>-1.4388242748618345</v>
      </c>
      <c r="M163">
        <f t="shared" si="15"/>
        <v>-1.3764752593226854</v>
      </c>
      <c r="N163" s="13">
        <f t="shared" si="19"/>
        <v>8.2127985672943993E-3</v>
      </c>
      <c r="O163" s="13">
        <v>1</v>
      </c>
    </row>
    <row r="164" spans="4:15" x14ac:dyDescent="0.4">
      <c r="D164" s="6">
        <v>1.9</v>
      </c>
      <c r="E164" s="7">
        <f t="shared" si="14"/>
        <v>-0.48504355370804436</v>
      </c>
      <c r="G164">
        <f t="shared" si="16"/>
        <v>3.9659272398426157</v>
      </c>
      <c r="H164" s="10">
        <f t="shared" si="20"/>
        <v>-1.3702480392252254</v>
      </c>
      <c r="I164">
        <f t="shared" si="17"/>
        <v>-16.442976470702703</v>
      </c>
      <c r="K164">
        <f t="shared" si="18"/>
        <v>-1.4246565446813615</v>
      </c>
      <c r="M164">
        <f t="shared" si="15"/>
        <v>-1.3618604232158691</v>
      </c>
      <c r="N164" s="13">
        <f t="shared" si="19"/>
        <v>8.3876160093563357E-3</v>
      </c>
      <c r="O164" s="13">
        <v>1</v>
      </c>
    </row>
    <row r="165" spans="4:15" x14ac:dyDescent="0.4">
      <c r="D165" s="6">
        <v>1.92</v>
      </c>
      <c r="E165" s="7">
        <f t="shared" si="14"/>
        <v>-0.47997571231956543</v>
      </c>
      <c r="G165">
        <f t="shared" si="16"/>
        <v>3.9766498100266237</v>
      </c>
      <c r="H165" s="10">
        <f t="shared" si="20"/>
        <v>-1.3559313873027725</v>
      </c>
      <c r="I165">
        <f t="shared" si="17"/>
        <v>-16.271176647633268</v>
      </c>
      <c r="K165">
        <f t="shared" si="18"/>
        <v>-1.4106101914774174</v>
      </c>
      <c r="M165">
        <f t="shared" si="15"/>
        <v>-1.3473712306430947</v>
      </c>
      <c r="N165" s="13">
        <f t="shared" si="19"/>
        <v>8.5601566596777978E-3</v>
      </c>
      <c r="O165" s="13">
        <v>1</v>
      </c>
    </row>
    <row r="166" spans="4:15" x14ac:dyDescent="0.4">
      <c r="D166" s="6">
        <v>1.94</v>
      </c>
      <c r="E166" s="7">
        <f t="shared" si="14"/>
        <v>-0.47495149832863282</v>
      </c>
      <c r="G166">
        <f t="shared" si="16"/>
        <v>3.9873723802106311</v>
      </c>
      <c r="H166" s="10">
        <f t="shared" si="20"/>
        <v>-1.3417379827783877</v>
      </c>
      <c r="I166">
        <f t="shared" si="17"/>
        <v>-16.100855793340653</v>
      </c>
      <c r="K166">
        <f t="shared" si="18"/>
        <v>-1.3966849524988112</v>
      </c>
      <c r="M166">
        <f t="shared" si="15"/>
        <v>-1.3330076832818318</v>
      </c>
      <c r="N166" s="13">
        <f t="shared" si="19"/>
        <v>8.7302994965559044E-3</v>
      </c>
      <c r="O166" s="13">
        <v>1</v>
      </c>
    </row>
    <row r="167" spans="4:15" x14ac:dyDescent="0.4">
      <c r="D167" s="6">
        <v>1.96</v>
      </c>
      <c r="E167" s="7">
        <f t="shared" si="14"/>
        <v>-0.46997085348770123</v>
      </c>
      <c r="G167">
        <f t="shared" si="16"/>
        <v>3.9980949503946395</v>
      </c>
      <c r="H167" s="10">
        <f t="shared" si="20"/>
        <v>-1.3276676611027562</v>
      </c>
      <c r="I167">
        <f t="shared" si="17"/>
        <v>-15.932011933233074</v>
      </c>
      <c r="K167">
        <f t="shared" si="18"/>
        <v>-1.3828805272771683</v>
      </c>
      <c r="M167">
        <f t="shared" si="15"/>
        <v>-1.3187697338624911</v>
      </c>
      <c r="N167" s="13">
        <f t="shared" si="19"/>
        <v>8.8979272402651688E-3</v>
      </c>
      <c r="O167" s="13">
        <v>1</v>
      </c>
    </row>
    <row r="168" spans="4:15" x14ac:dyDescent="0.4">
      <c r="D168" s="6">
        <v>1.98</v>
      </c>
      <c r="E168" s="7">
        <f t="shared" si="14"/>
        <v>-0.46503370434386943</v>
      </c>
      <c r="G168">
        <f t="shared" si="16"/>
        <v>4.0088175205786465</v>
      </c>
      <c r="H168" s="10">
        <f t="shared" si="20"/>
        <v>-1.3137202147714311</v>
      </c>
      <c r="I168">
        <f t="shared" si="17"/>
        <v>-15.764642577257174</v>
      </c>
      <c r="K168">
        <f t="shared" si="18"/>
        <v>-1.3691965796777232</v>
      </c>
      <c r="M168">
        <f t="shared" si="15"/>
        <v>-1.3046572883817118</v>
      </c>
      <c r="N168" s="13">
        <f t="shared" si="19"/>
        <v>9.0629263897192835E-3</v>
      </c>
      <c r="O168" s="13">
        <v>1</v>
      </c>
    </row>
    <row r="169" spans="4:15" x14ac:dyDescent="0.4">
      <c r="D169" s="6">
        <v>2</v>
      </c>
      <c r="E169" s="7">
        <f t="shared" si="14"/>
        <v>-0.46013996300448318</v>
      </c>
      <c r="G169">
        <f t="shared" si="16"/>
        <v>4.0195400907626544</v>
      </c>
      <c r="H169" s="10">
        <f t="shared" si="20"/>
        <v>-1.2998953954876651</v>
      </c>
      <c r="I169">
        <f t="shared" si="17"/>
        <v>-15.598744745851981</v>
      </c>
      <c r="K169">
        <f t="shared" si="18"/>
        <v>-1.3556327398605417</v>
      </c>
      <c r="M169">
        <f t="shared" si="15"/>
        <v>-1.29067020823457</v>
      </c>
      <c r="N169" s="13">
        <f t="shared" si="19"/>
        <v>9.2251872530950685E-3</v>
      </c>
      <c r="O169" s="13">
        <v>1</v>
      </c>
    </row>
    <row r="170" spans="4:15" x14ac:dyDescent="0.4">
      <c r="D170" s="6">
        <v>2.02</v>
      </c>
      <c r="E170" s="7">
        <f t="shared" si="14"/>
        <v>-0.45528952787297339</v>
      </c>
      <c r="G170">
        <f t="shared" si="16"/>
        <v>4.0302626609466623</v>
      </c>
      <c r="H170" s="10">
        <f t="shared" si="20"/>
        <v>-1.2861929162411498</v>
      </c>
      <c r="I170">
        <f t="shared" si="17"/>
        <v>-15.434314994893798</v>
      </c>
      <c r="K170">
        <f t="shared" si="18"/>
        <v>-1.3421886061559345</v>
      </c>
      <c r="M170">
        <f t="shared" si="15"/>
        <v>-1.276808312268527</v>
      </c>
      <c r="N170" s="13">
        <f t="shared" si="19"/>
        <v>9.3846039726228625E-3</v>
      </c>
      <c r="O170" s="13">
        <v>1</v>
      </c>
    </row>
    <row r="171" spans="4:15" x14ac:dyDescent="0.4">
      <c r="D171" s="6">
        <v>2.04</v>
      </c>
      <c r="E171" s="7">
        <f t="shared" si="14"/>
        <v>-0.45048228435596382</v>
      </c>
      <c r="G171">
        <f t="shared" si="16"/>
        <v>4.0409852311306702</v>
      </c>
      <c r="H171" s="10">
        <f t="shared" si="20"/>
        <v>-1.272612453305598</v>
      </c>
      <c r="I171">
        <f t="shared" si="17"/>
        <v>-15.271349439667176</v>
      </c>
      <c r="K171">
        <f t="shared" si="18"/>
        <v>-1.3288637468576399</v>
      </c>
      <c r="M171">
        <f t="shared" si="15"/>
        <v>-1.2630713787618255</v>
      </c>
      <c r="N171" s="13">
        <f t="shared" si="19"/>
        <v>9.5410745437725097E-3</v>
      </c>
      <c r="O171" s="13">
        <v>1</v>
      </c>
    </row>
    <row r="172" spans="4:15" x14ac:dyDescent="0.4">
      <c r="D172" s="6">
        <v>2.06</v>
      </c>
      <c r="E172" s="7">
        <f t="shared" si="14"/>
        <v>-0.44571810554265462</v>
      </c>
      <c r="G172">
        <f t="shared" si="16"/>
        <v>4.0517078013146781</v>
      </c>
      <c r="H172" s="10">
        <f t="shared" si="20"/>
        <v>-1.2591536481579992</v>
      </c>
      <c r="I172">
        <f t="shared" si="17"/>
        <v>-15.109843777895991</v>
      </c>
      <c r="K172">
        <f t="shared" si="18"/>
        <v>-1.315657701937212</v>
      </c>
      <c r="M172">
        <f t="shared" si="15"/>
        <v>-1.2494591473289451</v>
      </c>
      <c r="N172" s="13">
        <f t="shared" si="19"/>
        <v>9.6945008290540979E-3</v>
      </c>
      <c r="O172" s="13">
        <v>1</v>
      </c>
    </row>
    <row r="173" spans="4:15" x14ac:dyDescent="0.4">
      <c r="D173" s="6">
        <v>2.08</v>
      </c>
      <c r="E173" s="7">
        <f t="shared" si="14"/>
        <v>-0.44099685285745233</v>
      </c>
      <c r="G173">
        <f t="shared" si="16"/>
        <v>4.0624303714986851</v>
      </c>
      <c r="H173" s="10">
        <f t="shared" si="20"/>
        <v>-1.2458161093223028</v>
      </c>
      <c r="I173">
        <f t="shared" si="17"/>
        <v>-14.949793311867634</v>
      </c>
      <c r="K173">
        <f t="shared" si="18"/>
        <v>-1.3025699846829131</v>
      </c>
      <c r="M173">
        <f t="shared" si="15"/>
        <v>-1.2359713207556537</v>
      </c>
      <c r="N173" s="13">
        <f t="shared" si="19"/>
        <v>9.8447885666490542E-3</v>
      </c>
      <c r="O173" s="13">
        <v>1</v>
      </c>
    </row>
    <row r="174" spans="4:15" x14ac:dyDescent="0.4">
      <c r="D174" s="6">
        <v>2.1</v>
      </c>
      <c r="E174" s="7">
        <f t="shared" si="14"/>
        <v>-0.43631837668678719</v>
      </c>
      <c r="G174">
        <f t="shared" si="16"/>
        <v>4.073152941682693</v>
      </c>
      <c r="H174" s="10">
        <f t="shared" si="20"/>
        <v>-1.2325994141401739</v>
      </c>
      <c r="I174">
        <f t="shared" si="17"/>
        <v>-14.791192969682086</v>
      </c>
      <c r="K174">
        <f t="shared" si="18"/>
        <v>-1.2896000832662611</v>
      </c>
      <c r="M174">
        <f t="shared" si="15"/>
        <v>-1.2226075667660949</v>
      </c>
      <c r="N174" s="13">
        <f t="shared" si="19"/>
        <v>9.9918473740789882E-3</v>
      </c>
      <c r="O174" s="13">
        <v>1</v>
      </c>
    </row>
    <row r="175" spans="4:15" x14ac:dyDescent="0.4">
      <c r="D175" s="6">
        <v>2.12</v>
      </c>
      <c r="E175" s="7">
        <f t="shared" si="14"/>
        <v>-0.43168251698102544</v>
      </c>
      <c r="G175">
        <f t="shared" si="16"/>
        <v>4.0838755118667009</v>
      </c>
      <c r="H175" s="10">
        <f t="shared" si="20"/>
        <v>-1.2195031104713971</v>
      </c>
      <c r="I175">
        <f t="shared" si="17"/>
        <v>-14.634037325656767</v>
      </c>
      <c r="K175">
        <f t="shared" si="18"/>
        <v>-1.2767474622392854</v>
      </c>
      <c r="M175">
        <f t="shared" si="15"/>
        <v>-1.2093675197242808</v>
      </c>
      <c r="N175" s="13">
        <f t="shared" si="19"/>
        <v>1.0135590747116341E-2</v>
      </c>
      <c r="O175" s="13">
        <v>1</v>
      </c>
    </row>
    <row r="176" spans="4:15" x14ac:dyDescent="0.4">
      <c r="D176" s="6">
        <v>2.14</v>
      </c>
      <c r="E176" s="7">
        <f t="shared" si="14"/>
        <v>-0.42708910383235843</v>
      </c>
      <c r="G176">
        <f t="shared" si="16"/>
        <v>4.0945980820507089</v>
      </c>
      <c r="H176" s="10">
        <f t="shared" si="20"/>
        <v>-1.2065267183264128</v>
      </c>
      <c r="I176">
        <f t="shared" si="17"/>
        <v>-14.478320619916953</v>
      </c>
      <c r="K176">
        <f t="shared" si="18"/>
        <v>-1.2640115639653573</v>
      </c>
      <c r="M176">
        <f t="shared" si="15"/>
        <v>-1.1962507822722486</v>
      </c>
      <c r="N176" s="13">
        <f t="shared" si="19"/>
        <v>1.0275936054164214E-2</v>
      </c>
      <c r="O176" s="13">
        <v>1</v>
      </c>
    </row>
    <row r="177" spans="4:15" x14ac:dyDescent="0.4">
      <c r="D177" s="6">
        <v>2.16</v>
      </c>
      <c r="E177" s="7">
        <f t="shared" si="14"/>
        <v>-0.42253795802951749</v>
      </c>
      <c r="G177">
        <f t="shared" si="16"/>
        <v>4.1053206522347159</v>
      </c>
      <c r="H177" s="10">
        <f t="shared" si="20"/>
        <v>-1.1936697314333871</v>
      </c>
      <c r="I177">
        <f t="shared" si="17"/>
        <v>-14.324036777200645</v>
      </c>
      <c r="K177">
        <f t="shared" si="18"/>
        <v>-1.2513918099864134</v>
      </c>
      <c r="M177">
        <f t="shared" si="15"/>
        <v>-1.1832569269071116</v>
      </c>
      <c r="N177" s="13">
        <f t="shared" si="19"/>
        <v>1.0412804526275465E-2</v>
      </c>
      <c r="O177" s="13">
        <v>1</v>
      </c>
    </row>
    <row r="178" spans="4:15" x14ac:dyDescent="0.4">
      <c r="D178" s="6">
        <v>2.1800000000000002</v>
      </c>
      <c r="E178" s="7">
        <f t="shared" si="14"/>
        <v>-0.41802889159013895</v>
      </c>
      <c r="G178">
        <f t="shared" si="16"/>
        <v>4.1160432224187238</v>
      </c>
      <c r="H178" s="10">
        <f t="shared" si="20"/>
        <v>-1.1809316187421426</v>
      </c>
      <c r="I178">
        <f t="shared" si="17"/>
        <v>-14.171179424905711</v>
      </c>
      <c r="K178">
        <f t="shared" si="18"/>
        <v>-1.2388876023292126</v>
      </c>
      <c r="M178">
        <f t="shared" si="15"/>
        <v>-1.1703854974991006</v>
      </c>
      <c r="N178" s="13">
        <f t="shared" si="19"/>
        <v>1.0546121243041995E-2</v>
      </c>
      <c r="O178" s="13">
        <v>1</v>
      </c>
    </row>
    <row r="179" spans="4:15" x14ac:dyDescent="0.4">
      <c r="D179" s="6">
        <v>2.2000000000000002</v>
      </c>
      <c r="E179" s="7">
        <f t="shared" si="14"/>
        <v>-0.41356170827157496</v>
      </c>
      <c r="G179">
        <f t="shared" si="16"/>
        <v>4.1267657926027317</v>
      </c>
      <c r="H179" s="10">
        <f t="shared" si="20"/>
        <v>-1.1683118258671994</v>
      </c>
      <c r="I179">
        <f t="shared" si="17"/>
        <v>-14.019741910406392</v>
      </c>
      <c r="K179">
        <f t="shared" si="18"/>
        <v>-1.2264983247532109</v>
      </c>
      <c r="M179">
        <f t="shared" si="15"/>
        <v>-1.15763601075269</v>
      </c>
      <c r="N179" s="13">
        <f t="shared" si="19"/>
        <v>1.0675815114509435E-2</v>
      </c>
      <c r="O179" s="13">
        <v>1</v>
      </c>
    </row>
    <row r="180" spans="4:15" x14ac:dyDescent="0.4">
      <c r="D180" s="6">
        <v>2.2200000000000002</v>
      </c>
      <c r="E180" s="7">
        <f t="shared" si="14"/>
        <v>-0.40913620406091911</v>
      </c>
      <c r="G180">
        <f t="shared" si="16"/>
        <v>4.1374883627867396</v>
      </c>
      <c r="H180" s="10">
        <f t="shared" si="20"/>
        <v>-1.1558097764720965</v>
      </c>
      <c r="I180">
        <f t="shared" si="17"/>
        <v>-13.869717317665158</v>
      </c>
      <c r="K180">
        <f t="shared" si="18"/>
        <v>-1.214223343942483</v>
      </c>
      <c r="M180">
        <f t="shared" si="15"/>
        <v>-1.1450079576127461</v>
      </c>
      <c r="N180" s="13">
        <f t="shared" si="19"/>
        <v>1.0801818859350387E-2</v>
      </c>
      <c r="O180" s="13">
        <v>1</v>
      </c>
    </row>
    <row r="181" spans="4:15" x14ac:dyDescent="0.4">
      <c r="D181" s="6">
        <v>2.2400000000000002</v>
      </c>
      <c r="E181" s="7">
        <f t="shared" si="14"/>
        <v>-0.40475216764499311</v>
      </c>
      <c r="G181">
        <f t="shared" si="16"/>
        <v>4.1482109329707475</v>
      </c>
      <c r="H181" s="10">
        <f t="shared" si="20"/>
        <v>-1.1434248735971058</v>
      </c>
      <c r="I181">
        <f t="shared" si="17"/>
        <v>-13.721098483165269</v>
      </c>
      <c r="K181">
        <f t="shared" si="18"/>
        <v>-1.2020620106440514</v>
      </c>
      <c r="M181">
        <f t="shared" si="15"/>
        <v>-1.1325008046176599</v>
      </c>
      <c r="N181" s="13">
        <f t="shared" si="19"/>
        <v>1.0924068979445867E-2</v>
      </c>
      <c r="O181" s="13">
        <v>1</v>
      </c>
    </row>
    <row r="182" spans="4:15" x14ac:dyDescent="0.4">
      <c r="D182" s="6">
        <v>2.2599999999999998</v>
      </c>
      <c r="E182" s="7">
        <f t="shared" si="14"/>
        <v>-0.40040938086101246</v>
      </c>
      <c r="G182">
        <f t="shared" si="16"/>
        <v>4.1589335031547545</v>
      </c>
      <c r="H182" s="10">
        <f t="shared" si="20"/>
        <v>-1.1311565009323603</v>
      </c>
      <c r="I182">
        <f t="shared" si="17"/>
        <v>-13.573878011188324</v>
      </c>
      <c r="K182">
        <f t="shared" si="18"/>
        <v>-1.1900136607548786</v>
      </c>
      <c r="M182">
        <f t="shared" si="15"/>
        <v>-1.1201139952012817</v>
      </c>
      <c r="N182" s="13">
        <f t="shared" si="19"/>
        <v>1.1042505731078567E-2</v>
      </c>
      <c r="O182" s="13">
        <v>1</v>
      </c>
    </row>
    <row r="183" spans="4:15" x14ac:dyDescent="0.4">
      <c r="D183" s="6">
        <v>2.2799999999999998</v>
      </c>
      <c r="E183" s="7">
        <f t="shared" si="14"/>
        <v>-0.39610761912862863</v>
      </c>
      <c r="G183">
        <f t="shared" si="16"/>
        <v>4.1696560733387624</v>
      </c>
      <c r="H183" s="10">
        <f t="shared" si="20"/>
        <v>-1.1190040240383761</v>
      </c>
      <c r="I183">
        <f t="shared" si="17"/>
        <v>-13.428048288460513</v>
      </c>
      <c r="K183">
        <f t="shared" si="18"/>
        <v>-1.17807761635968</v>
      </c>
      <c r="M183">
        <f t="shared" si="15"/>
        <v>-1.1078469509454687</v>
      </c>
      <c r="N183" s="13">
        <f t="shared" si="19"/>
        <v>1.1157073092907366E-2</v>
      </c>
      <c r="O183" s="13">
        <v>1</v>
      </c>
    </row>
    <row r="184" spans="4:15" x14ac:dyDescent="0.4">
      <c r="D184" s="6">
        <v>2.2999999999999998</v>
      </c>
      <c r="E184" s="7">
        <f t="shared" si="14"/>
        <v>-0.39184665186401996</v>
      </c>
      <c r="G184">
        <f t="shared" si="16"/>
        <v>4.1803786435227694</v>
      </c>
      <c r="H184" s="10">
        <f t="shared" si="20"/>
        <v>-1.1069667915158565</v>
      </c>
      <c r="I184">
        <f t="shared" si="17"/>
        <v>-13.283601498190279</v>
      </c>
      <c r="K184">
        <f t="shared" si="18"/>
        <v>-1.1662531867216248</v>
      </c>
      <c r="M184">
        <f t="shared" si="15"/>
        <v>-1.0956990727849645</v>
      </c>
      <c r="N184" s="13">
        <f t="shared" si="19"/>
        <v>1.1267718730892051E-2</v>
      </c>
      <c r="O184" s="13">
        <v>1</v>
      </c>
    </row>
    <row r="185" spans="4:15" x14ac:dyDescent="0.4">
      <c r="D185" s="6">
        <v>2.3199999999999998</v>
      </c>
      <c r="E185" s="7">
        <f t="shared" si="14"/>
        <v>-0.38762624287668251</v>
      </c>
      <c r="G185">
        <f t="shared" si="16"/>
        <v>4.1911012137067774</v>
      </c>
      <c r="H185" s="10">
        <f t="shared" si="20"/>
        <v>-1.0950441361266281</v>
      </c>
      <c r="I185">
        <f t="shared" si="17"/>
        <v>-13.140529633519538</v>
      </c>
      <c r="K185">
        <f t="shared" si="18"/>
        <v>-1.1545396692279128</v>
      </c>
      <c r="M185">
        <f t="shared" si="15"/>
        <v>-1.0836697421662773</v>
      </c>
      <c r="N185" s="13">
        <f t="shared" si="19"/>
        <v>1.1374393960350782E-2</v>
      </c>
      <c r="O185" s="13">
        <v>1</v>
      </c>
    </row>
    <row r="186" spans="4:15" x14ac:dyDescent="0.4">
      <c r="D186" s="6">
        <v>2.34</v>
      </c>
      <c r="E186" s="7">
        <f t="shared" si="14"/>
        <v>-0.38344615074954858</v>
      </c>
      <c r="G186">
        <f t="shared" si="16"/>
        <v>4.2018237838907853</v>
      </c>
      <c r="H186" s="10">
        <f t="shared" si="20"/>
        <v>-1.0832353758674749</v>
      </c>
      <c r="I186">
        <f t="shared" si="17"/>
        <v>-12.998824510409698</v>
      </c>
      <c r="K186">
        <f t="shared" si="18"/>
        <v>-1.1429363502921364</v>
      </c>
      <c r="M186">
        <f t="shared" si="15"/>
        <v>-1.0717583221621749</v>
      </c>
      <c r="N186" s="13">
        <f t="shared" si="19"/>
        <v>1.1477053705299944E-2</v>
      </c>
      <c r="O186" s="13">
        <v>1</v>
      </c>
    </row>
    <row r="187" spans="4:15" x14ac:dyDescent="0.4">
      <c r="D187" s="6">
        <v>2.36</v>
      </c>
      <c r="E187" s="7">
        <f t="shared" si="14"/>
        <v>-0.37930612920304263</v>
      </c>
      <c r="G187">
        <f t="shared" si="16"/>
        <v>4.2125463540747932</v>
      </c>
      <c r="H187" s="10">
        <f t="shared" si="20"/>
        <v>-1.0715398149985955</v>
      </c>
      <c r="I187">
        <f t="shared" si="17"/>
        <v>-12.858477779983147</v>
      </c>
      <c r="K187">
        <f t="shared" si="18"/>
        <v>-1.1314425062152316</v>
      </c>
      <c r="M187">
        <f t="shared" si="15"/>
        <v>-1.0599641585433455</v>
      </c>
      <c r="N187" s="13">
        <f t="shared" si="19"/>
        <v>1.157565645525005E-2</v>
      </c>
      <c r="O187" s="13">
        <v>1</v>
      </c>
    </row>
    <row r="188" spans="4:15" x14ac:dyDescent="0.4">
      <c r="D188" s="6">
        <v>2.38</v>
      </c>
      <c r="E188" s="7">
        <f t="shared" si="14"/>
        <v>-0.37520592744366138</v>
      </c>
      <c r="G188">
        <f t="shared" si="16"/>
        <v>4.2232689242588002</v>
      </c>
      <c r="H188" s="10">
        <f t="shared" si="20"/>
        <v>-1.0599567450283436</v>
      </c>
      <c r="I188">
        <f t="shared" si="17"/>
        <v>-12.719480940340123</v>
      </c>
      <c r="K188">
        <f t="shared" si="18"/>
        <v>-1.1200574040067961</v>
      </c>
      <c r="M188">
        <f t="shared" si="15"/>
        <v>-1.04828658080874</v>
      </c>
      <c r="N188" s="13">
        <f t="shared" si="19"/>
        <v>1.167016421960354E-2</v>
      </c>
      <c r="O188" s="13">
        <v>1</v>
      </c>
    </row>
    <row r="189" spans="4:15" x14ac:dyDescent="0.4">
      <c r="D189" s="6">
        <v>2.4</v>
      </c>
      <c r="E189" s="7">
        <f t="shared" si="14"/>
        <v>-0.37114529049764444</v>
      </c>
      <c r="G189">
        <f t="shared" si="16"/>
        <v>4.2339914944428081</v>
      </c>
      <c r="H189" s="10">
        <f t="shared" si="20"/>
        <v>-1.0484854456558454</v>
      </c>
      <c r="I189">
        <f t="shared" si="17"/>
        <v>-12.581825347870145</v>
      </c>
      <c r="K189">
        <f t="shared" si="18"/>
        <v>-1.1087803021684146</v>
      </c>
      <c r="M189">
        <f t="shared" si="15"/>
        <v>-1.0367249031760286</v>
      </c>
      <c r="N189" s="13">
        <f t="shared" si="19"/>
        <v>1.1760542479816838E-2</v>
      </c>
      <c r="O189" s="13">
        <v>1</v>
      </c>
    </row>
    <row r="190" spans="4:15" x14ac:dyDescent="0.4">
      <c r="D190" s="6">
        <v>2.42</v>
      </c>
      <c r="E190" s="7">
        <f t="shared" si="14"/>
        <v>-0.36712395953028842</v>
      </c>
      <c r="G190">
        <f t="shared" si="16"/>
        <v>4.244714064626816</v>
      </c>
      <c r="H190" s="10">
        <f t="shared" si="20"/>
        <v>-1.0371251856730648</v>
      </c>
      <c r="I190">
        <f t="shared" si="17"/>
        <v>-12.445502228076776</v>
      </c>
      <c r="K190">
        <f t="shared" si="18"/>
        <v>-1.09761045144064</v>
      </c>
      <c r="M190">
        <f t="shared" si="15"/>
        <v>-1.025278425533604</v>
      </c>
      <c r="N190" s="13">
        <f t="shared" si="19"/>
        <v>1.1846760139460732E-2</v>
      </c>
      <c r="O190" s="13">
        <v>1</v>
      </c>
    </row>
    <row r="191" spans="4:15" x14ac:dyDescent="0.4">
      <c r="D191" s="6">
        <v>2.44</v>
      </c>
      <c r="E191" s="7">
        <f t="shared" si="14"/>
        <v>-0.36314167215142995</v>
      </c>
      <c r="G191">
        <f t="shared" si="16"/>
        <v>4.2554366348108239</v>
      </c>
      <c r="H191" s="10">
        <f t="shared" si="20"/>
        <v>-1.0258752238277897</v>
      </c>
      <c r="I191">
        <f t="shared" si="17"/>
        <v>-12.310502685933477</v>
      </c>
      <c r="K191">
        <f t="shared" si="18"/>
        <v>-1.0865470955151273</v>
      </c>
      <c r="M191">
        <f t="shared" si="15"/>
        <v>-1.0139464343554527</v>
      </c>
      <c r="N191" s="13">
        <f t="shared" si="19"/>
        <v>1.1928789472336998E-2</v>
      </c>
      <c r="O191" s="13">
        <v>1</v>
      </c>
    </row>
    <row r="192" spans="4:15" x14ac:dyDescent="0.4">
      <c r="D192" s="6">
        <v>2.46</v>
      </c>
      <c r="E192" s="7">
        <f t="shared" si="14"/>
        <v>-0.3591981627076139</v>
      </c>
      <c r="G192">
        <f t="shared" si="16"/>
        <v>4.2661592049948318</v>
      </c>
      <c r="H192" s="10">
        <f t="shared" si="20"/>
        <v>-1.0147348096490094</v>
      </c>
      <c r="I192">
        <f t="shared" si="17"/>
        <v>-12.176817715788113</v>
      </c>
      <c r="K192">
        <f t="shared" si="18"/>
        <v>-1.0755894717134253</v>
      </c>
      <c r="M192">
        <f t="shared" si="15"/>
        <v>-1.0027282035802274</v>
      </c>
      <c r="N192" s="13">
        <f t="shared" si="19"/>
        <v>1.2006606068782011E-2</v>
      </c>
      <c r="O192" s="13">
        <v>1</v>
      </c>
    </row>
    <row r="193" spans="4:15" x14ac:dyDescent="0.4">
      <c r="D193" s="6">
        <v>2.48</v>
      </c>
      <c r="E193" s="7">
        <f t="shared" si="14"/>
        <v>-0.35529316256143995</v>
      </c>
      <c r="G193">
        <f t="shared" si="16"/>
        <v>4.2768817751788388</v>
      </c>
      <c r="H193" s="10">
        <f t="shared" si="20"/>
        <v>-1.003703184236068</v>
      </c>
      <c r="I193">
        <f t="shared" si="17"/>
        <v>-12.044438210832816</v>
      </c>
      <c r="K193">
        <f t="shared" si="18"/>
        <v>-1.0647368116338318</v>
      </c>
      <c r="M193">
        <f t="shared" si="15"/>
        <v>-0.99162299545577104</v>
      </c>
      <c r="N193" s="13">
        <f t="shared" si="19"/>
        <v>1.208018878029693E-2</v>
      </c>
      <c r="O193" s="13">
        <v>1</v>
      </c>
    </row>
    <row r="194" spans="4:15" x14ac:dyDescent="0.4">
      <c r="D194" s="6">
        <v>2.5</v>
      </c>
      <c r="E194" s="7">
        <f t="shared" si="14"/>
        <v>-0.35142640035856676</v>
      </c>
      <c r="G194">
        <f t="shared" si="16"/>
        <v>4.2876043453628467</v>
      </c>
      <c r="H194" s="10">
        <f t="shared" si="20"/>
        <v>-0.99277958101295116</v>
      </c>
      <c r="I194">
        <f t="shared" si="17"/>
        <v>-11.913354972155414</v>
      </c>
      <c r="K194">
        <f t="shared" si="18"/>
        <v>-1.0539883417676643</v>
      </c>
      <c r="M194">
        <f t="shared" si="15"/>
        <v>-0.98063006135032416</v>
      </c>
      <c r="N194" s="13">
        <f t="shared" si="19"/>
        <v>1.2149519662627006E-2</v>
      </c>
      <c r="O194" s="13">
        <v>1</v>
      </c>
    </row>
    <row r="195" spans="4:15" x14ac:dyDescent="0.4">
      <c r="D195" s="6">
        <v>2.52</v>
      </c>
      <c r="E195" s="7">
        <f t="shared" si="14"/>
        <v>-0.34759760228283526</v>
      </c>
      <c r="G195">
        <f t="shared" si="16"/>
        <v>4.2983269155468546</v>
      </c>
      <c r="H195" s="10">
        <f t="shared" si="20"/>
        <v>-0.98196322644900969</v>
      </c>
      <c r="I195">
        <f t="shared" si="17"/>
        <v>-11.783558717388116</v>
      </c>
      <c r="K195">
        <f t="shared" si="18"/>
        <v>-1.043343284086256</v>
      </c>
      <c r="M195">
        <f t="shared" si="15"/>
        <v>-0.96974864253157977</v>
      </c>
      <c r="N195" s="13">
        <f t="shared" si="19"/>
        <v>1.2214583917429911E-2</v>
      </c>
      <c r="O195" s="13">
        <v>1</v>
      </c>
    </row>
    <row r="196" spans="4:15" x14ac:dyDescent="0.4">
      <c r="D196" s="6">
        <v>2.54</v>
      </c>
      <c r="E196" s="7">
        <f t="shared" si="14"/>
        <v>-0.34380649229995819</v>
      </c>
      <c r="G196">
        <f t="shared" si="16"/>
        <v>4.3090494857308625</v>
      </c>
      <c r="H196" s="10">
        <f t="shared" si="20"/>
        <v>-0.9712533407473819</v>
      </c>
      <c r="I196">
        <f t="shared" si="17"/>
        <v>-11.655040088968583</v>
      </c>
      <c r="K196">
        <f t="shared" si="18"/>
        <v>-1.0328008565999127</v>
      </c>
      <c r="M196">
        <f t="shared" si="15"/>
        <v>-0.95897797091474135</v>
      </c>
      <c r="N196" s="13">
        <f t="shared" si="19"/>
        <v>1.2275369832640548E-2</v>
      </c>
      <c r="O196" s="13">
        <v>1</v>
      </c>
    </row>
    <row r="197" spans="4:15" x14ac:dyDescent="0.4">
      <c r="D197" s="6">
        <v>2.56</v>
      </c>
      <c r="E197" s="7">
        <f t="shared" si="14"/>
        <v>-0.34005279239020592</v>
      </c>
      <c r="G197">
        <f t="shared" si="16"/>
        <v>4.3197720559148705</v>
      </c>
      <c r="H197" s="10">
        <f t="shared" si="20"/>
        <v>-0.96064913850233169</v>
      </c>
      <c r="I197">
        <f t="shared" si="17"/>
        <v>-11.527789662027981</v>
      </c>
      <c r="K197">
        <f t="shared" si="18"/>
        <v>-1.0223602738900281</v>
      </c>
      <c r="M197">
        <f t="shared" si="15"/>
        <v>-0.94831726978066466</v>
      </c>
      <c r="N197" s="13">
        <f t="shared" si="19"/>
        <v>1.2331868721667028E-2</v>
      </c>
      <c r="O197" s="13">
        <v>1</v>
      </c>
    </row>
    <row r="198" spans="4:15" x14ac:dyDescent="0.4">
      <c r="D198" s="6">
        <v>2.58</v>
      </c>
      <c r="E198" s="7">
        <f t="shared" si="14"/>
        <v>-0.33633622277050607</v>
      </c>
      <c r="G198">
        <f t="shared" si="16"/>
        <v>4.3304946260988775</v>
      </c>
      <c r="H198" s="10">
        <f t="shared" si="20"/>
        <v>-0.95014982932667968</v>
      </c>
      <c r="I198">
        <f t="shared" si="17"/>
        <v>-11.401797951920155</v>
      </c>
      <c r="K198">
        <f t="shared" si="18"/>
        <v>-1.0120207476155068</v>
      </c>
      <c r="M198">
        <f t="shared" si="15"/>
        <v>-0.93776575446516153</v>
      </c>
      <c r="N198" s="13">
        <f t="shared" si="19"/>
        <v>1.2384074861518157E-2</v>
      </c>
      <c r="O198" s="13">
        <v>1</v>
      </c>
    </row>
    <row r="199" spans="4:15" x14ac:dyDescent="0.4">
      <c r="D199" s="6">
        <v>2.6</v>
      </c>
      <c r="E199" s="7">
        <f t="shared" si="14"/>
        <v>-0.33265650210635861</v>
      </c>
      <c r="G199">
        <f t="shared" si="16"/>
        <v>4.3412171962828854</v>
      </c>
      <c r="H199" s="10">
        <f t="shared" si="20"/>
        <v>-0.93975461845046315</v>
      </c>
      <c r="I199">
        <f t="shared" si="17"/>
        <v>-11.277055421405558</v>
      </c>
      <c r="K199">
        <f t="shared" si="18"/>
        <v>-1.0017814869945836</v>
      </c>
      <c r="M199">
        <f t="shared" si="15"/>
        <v>-0.92732263302048124</v>
      </c>
      <c r="N199" s="13">
        <f t="shared" si="19"/>
        <v>1.2431985429981918E-2</v>
      </c>
      <c r="O199" s="13">
        <v>1</v>
      </c>
    </row>
    <row r="200" spans="4:15" x14ac:dyDescent="0.4">
      <c r="D200" s="6">
        <v>2.62</v>
      </c>
      <c r="E200" s="7">
        <f t="shared" si="14"/>
        <v>-0.32901334771395385</v>
      </c>
      <c r="G200">
        <f t="shared" si="16"/>
        <v>4.3519397664668933</v>
      </c>
      <c r="H200" s="10">
        <f t="shared" si="20"/>
        <v>-0.92946270729191971</v>
      </c>
      <c r="I200">
        <f t="shared" si="17"/>
        <v>-11.153552487503037</v>
      </c>
      <c r="K200">
        <f t="shared" si="18"/>
        <v>-0.99164169926310175</v>
      </c>
      <c r="M200">
        <f t="shared" si="15"/>
        <v>-0.91698710684996487</v>
      </c>
      <c r="N200" s="13">
        <f t="shared" si="19"/>
        <v>1.2475600441954837E-2</v>
      </c>
      <c r="O200" s="13">
        <v>1</v>
      </c>
    </row>
    <row r="201" spans="4:15" x14ac:dyDescent="0.4">
      <c r="D201" s="6">
        <v>2.64</v>
      </c>
      <c r="E201" s="7">
        <f t="shared" si="14"/>
        <v>-0.32540647575287007</v>
      </c>
      <c r="G201">
        <f t="shared" si="16"/>
        <v>4.3626623366509012</v>
      </c>
      <c r="H201" s="10">
        <f t="shared" si="20"/>
        <v>-0.91927329400185809</v>
      </c>
      <c r="I201">
        <f t="shared" si="17"/>
        <v>-11.031279528022297</v>
      </c>
      <c r="K201">
        <f t="shared" si="18"/>
        <v>-0.98160059011024281</v>
      </c>
      <c r="M201">
        <f t="shared" si="15"/>
        <v>-0.90675837131682291</v>
      </c>
      <c r="N201" s="13">
        <f t="shared" si="19"/>
        <v>1.2514922685035179E-2</v>
      </c>
      <c r="O201" s="13">
        <v>1</v>
      </c>
    </row>
    <row r="202" spans="4:15" x14ac:dyDescent="0.4">
      <c r="D202" s="6">
        <v>2.66</v>
      </c>
      <c r="E202" s="7">
        <f t="shared" si="14"/>
        <v>-0.3218356014097109</v>
      </c>
      <c r="G202">
        <f t="shared" si="16"/>
        <v>4.3733849068349082</v>
      </c>
      <c r="H202" s="10">
        <f t="shared" si="20"/>
        <v>-0.90918557398243327</v>
      </c>
      <c r="I202">
        <f t="shared" si="17"/>
        <v>-10.9102268877892</v>
      </c>
      <c r="K202">
        <f t="shared" si="18"/>
        <v>-0.97165736409269166</v>
      </c>
      <c r="M202">
        <f t="shared" si="15"/>
        <v>-0.8966356163279684</v>
      </c>
      <c r="N202" s="13">
        <f t="shared" si="19"/>
        <v>1.2549957654464872E-2</v>
      </c>
      <c r="O202" s="13">
        <v>1</v>
      </c>
    </row>
    <row r="203" spans="4:15" x14ac:dyDescent="0.4">
      <c r="D203" s="6">
        <v>2.68</v>
      </c>
      <c r="E203" s="7">
        <f t="shared" si="14"/>
        <v>-0.31830043907303263</v>
      </c>
      <c r="G203">
        <f t="shared" si="16"/>
        <v>4.3841074770189161</v>
      </c>
      <c r="H203" s="10">
        <f t="shared" si="20"/>
        <v>-0.89919874038131731</v>
      </c>
      <c r="I203">
        <f t="shared" si="17"/>
        <v>-10.790384884575808</v>
      </c>
      <c r="K203">
        <f t="shared" si="18"/>
        <v>-0.9618112250281402</v>
      </c>
      <c r="M203">
        <f t="shared" si="15"/>
        <v>-0.88661802689378411</v>
      </c>
      <c r="N203" s="13">
        <f t="shared" si="19"/>
        <v>1.2580713487533202E-2</v>
      </c>
      <c r="O203" s="13">
        <v>1</v>
      </c>
    </row>
    <row r="204" spans="4:15" x14ac:dyDescent="0.4">
      <c r="D204" s="6">
        <v>2.7</v>
      </c>
      <c r="E204" s="7">
        <f t="shared" si="14"/>
        <v>-0.31480070249989889</v>
      </c>
      <c r="G204">
        <f t="shared" si="16"/>
        <v>4.394830047202924</v>
      </c>
      <c r="H204" s="10">
        <f t="shared" si="20"/>
        <v>-0.88931198456221439</v>
      </c>
      <c r="I204">
        <f t="shared" si="17"/>
        <v>-10.671743814746574</v>
      </c>
      <c r="K204">
        <f t="shared" si="18"/>
        <v>-0.95206137636904731</v>
      </c>
      <c r="M204">
        <f t="shared" si="15"/>
        <v>-0.87670478366470372</v>
      </c>
      <c r="N204" s="13">
        <f t="shared" si="19"/>
        <v>1.2607200897510662E-2</v>
      </c>
      <c r="O204" s="13">
        <v>1</v>
      </c>
    </row>
    <row r="205" spans="4:15" x14ac:dyDescent="0.4">
      <c r="D205" s="6">
        <v>2.72</v>
      </c>
      <c r="E205" s="7">
        <f t="shared" si="14"/>
        <v>-0.31133610497438774</v>
      </c>
      <c r="G205">
        <f t="shared" si="16"/>
        <v>4.4055526173869319</v>
      </c>
      <c r="H205" s="10">
        <f t="shared" si="20"/>
        <v>-0.87952449655264542</v>
      </c>
      <c r="I205">
        <f t="shared" si="17"/>
        <v>-10.554293958631746</v>
      </c>
      <c r="K205">
        <f t="shared" si="18"/>
        <v>-0.94240702155747258</v>
      </c>
      <c r="M205">
        <f t="shared" si="15"/>
        <v>-0.86689506344541878</v>
      </c>
      <c r="N205" s="13">
        <f t="shared" si="19"/>
        <v>1.262943310722664E-2</v>
      </c>
      <c r="O205" s="13">
        <v>1</v>
      </c>
    </row>
    <row r="206" spans="4:15" x14ac:dyDescent="0.4">
      <c r="D206" s="6">
        <v>2.74</v>
      </c>
      <c r="E206" s="7">
        <f t="shared" si="14"/>
        <v>-0.30790635945836586</v>
      </c>
      <c r="G206">
        <f t="shared" si="16"/>
        <v>4.4162751875709398</v>
      </c>
      <c r="H206" s="10">
        <f t="shared" si="20"/>
        <v>-0.86983546546988366</v>
      </c>
      <c r="I206">
        <f t="shared" si="17"/>
        <v>-10.438025585638604</v>
      </c>
      <c r="K206">
        <f t="shared" si="18"/>
        <v>-0.93284736436182247</v>
      </c>
      <c r="M206">
        <f t="shared" si="15"/>
        <v>-0.85718803968752688</v>
      </c>
      <c r="N206" s="13">
        <f t="shared" si="19"/>
        <v>1.264742578235678E-2</v>
      </c>
      <c r="O206" s="13">
        <v>1</v>
      </c>
    </row>
    <row r="207" spans="4:15" x14ac:dyDescent="0.4">
      <c r="D207" s="6">
        <v>2.76</v>
      </c>
      <c r="E207" s="7">
        <f t="shared" si="14"/>
        <v>-0.30451117873483219</v>
      </c>
      <c r="G207">
        <f t="shared" si="16"/>
        <v>4.4269977577549469</v>
      </c>
      <c r="H207" s="10">
        <f t="shared" si="20"/>
        <v>-0.86024407992590102</v>
      </c>
      <c r="I207">
        <f t="shared" si="17"/>
        <v>-10.322928959110811</v>
      </c>
      <c r="K207">
        <f t="shared" si="18"/>
        <v>-0.92338160919627532</v>
      </c>
      <c r="M207">
        <f t="shared" si="15"/>
        <v>-0.84758288296138995</v>
      </c>
      <c r="N207" s="13">
        <f t="shared" si="19"/>
        <v>1.2661196964511068E-2</v>
      </c>
      <c r="O207" s="13">
        <v>1</v>
      </c>
    </row>
    <row r="208" spans="4:15" x14ac:dyDescent="0.4">
      <c r="D208" s="6">
        <v>2.78</v>
      </c>
      <c r="E208" s="7">
        <f t="shared" si="14"/>
        <v>-0.30115027554412388</v>
      </c>
      <c r="G208">
        <f t="shared" si="16"/>
        <v>4.4377203279389548</v>
      </c>
      <c r="H208" s="10">
        <f t="shared" si="20"/>
        <v>-0.85074952841215012</v>
      </c>
      <c r="I208">
        <f t="shared" si="17"/>
        <v>-10.208994340945802</v>
      </c>
      <c r="K208">
        <f t="shared" si="18"/>
        <v>-0.91400896142364629</v>
      </c>
      <c r="M208">
        <f t="shared" si="15"/>
        <v>-0.83807876140795967</v>
      </c>
      <c r="N208" s="13">
        <f t="shared" si="19"/>
        <v>1.2670767004190453E-2</v>
      </c>
      <c r="O208" s="13">
        <v>1</v>
      </c>
    </row>
    <row r="209" spans="4:15" x14ac:dyDescent="0.4">
      <c r="D209" s="6">
        <v>2.8</v>
      </c>
      <c r="E209" s="7">
        <f t="shared" si="14"/>
        <v>-0.29782336271326754</v>
      </c>
      <c r="G209">
        <f t="shared" si="16"/>
        <v>4.4484428981229618</v>
      </c>
      <c r="H209" s="10">
        <f t="shared" si="20"/>
        <v>-0.84135099966498084</v>
      </c>
      <c r="I209">
        <f t="shared" si="17"/>
        <v>-10.09621199597977</v>
      </c>
      <c r="K209">
        <f t="shared" si="18"/>
        <v>-0.90472862764239825</v>
      </c>
      <c r="M209">
        <f t="shared" si="15"/>
        <v>-0.82867484117127999</v>
      </c>
      <c r="N209" s="13">
        <f t="shared" si="19"/>
        <v>1.2676158493700851E-2</v>
      </c>
      <c r="O209" s="13">
        <v>1</v>
      </c>
    </row>
    <row r="210" spans="4:15" x14ac:dyDescent="0.4">
      <c r="D210" s="6">
        <v>2.82</v>
      </c>
      <c r="E210" s="7">
        <f t="shared" si="14"/>
        <v>-0.29453015327874665</v>
      </c>
      <c r="G210">
        <f t="shared" si="16"/>
        <v>4.4591654683069697</v>
      </c>
      <c r="H210" s="10">
        <f t="shared" si="20"/>
        <v>-0.83204768301245924</v>
      </c>
      <c r="I210">
        <f t="shared" si="17"/>
        <v>-9.9845721961495109</v>
      </c>
      <c r="K210">
        <f t="shared" si="18"/>
        <v>-0.89553981595849252</v>
      </c>
      <c r="M210">
        <f t="shared" si="15"/>
        <v>-0.81937028681237822</v>
      </c>
      <c r="N210" s="13">
        <f t="shared" si="19"/>
        <v>1.2677396200081015E-2</v>
      </c>
      <c r="O210" s="13">
        <v>1</v>
      </c>
    </row>
    <row r="211" spans="4:15" x14ac:dyDescent="0.4">
      <c r="D211" s="6">
        <v>2.84</v>
      </c>
      <c r="E211" s="7">
        <f t="shared" ref="E211:E274" si="21">-(1+D211+$E$5*D211^3)*EXP(-D211)</f>
        <v>-0.29127036060294864</v>
      </c>
      <c r="G211">
        <f t="shared" si="16"/>
        <v>4.4698880384909785</v>
      </c>
      <c r="H211" s="10">
        <f t="shared" si="20"/>
        <v>-0.82283876870332984</v>
      </c>
      <c r="I211">
        <f t="shared" si="17"/>
        <v>-9.874065224439958</v>
      </c>
      <c r="K211">
        <f t="shared" si="18"/>
        <v>-0.88644173624273337</v>
      </c>
      <c r="M211">
        <f t="shared" ref="M211:M274" si="22">$L$9*$O$6*EXP(-$O$7*(G211/$L$10-1))-SQRT($L$9)*$O$8*EXP(-$O$4*(G211/$L$10-1))</f>
        <v>-0.81016426170520517</v>
      </c>
      <c r="N211" s="13">
        <f t="shared" si="19"/>
        <v>1.2674506998124668E-2</v>
      </c>
      <c r="O211" s="13">
        <v>1</v>
      </c>
    </row>
    <row r="212" spans="4:15" x14ac:dyDescent="0.4">
      <c r="D212" s="6">
        <v>2.86</v>
      </c>
      <c r="E212" s="7">
        <f t="shared" si="21"/>
        <v>-0.28804369848454459</v>
      </c>
      <c r="G212">
        <f t="shared" ref="G212:G275" si="23">$E$11*(D212/$E$12+1)</f>
        <v>4.4806106086749855</v>
      </c>
      <c r="H212" s="10">
        <f t="shared" si="20"/>
        <v>-0.81372344821883857</v>
      </c>
      <c r="I212">
        <f t="shared" ref="I212:I275" si="24">H212*$E$6</f>
        <v>-9.7646813786260633</v>
      </c>
      <c r="K212">
        <f t="shared" ref="K212:K275" si="25">$L$9*$L$4*EXP(-$L$6*(G212/$L$10-1))-SQRT($L$9)*$L$5*EXP(-$L$7*(G212/$L$10-1))</f>
        <v>-0.87743360037424944</v>
      </c>
      <c r="M212">
        <f t="shared" si="22"/>
        <v>-0.80105592841529549</v>
      </c>
      <c r="N212" s="13">
        <f t="shared" ref="N212:N275" si="26">(M212-H212)*O212</f>
        <v>1.2667519803543081E-2</v>
      </c>
      <c r="O212" s="13">
        <v>1</v>
      </c>
    </row>
    <row r="213" spans="4:15" x14ac:dyDescent="0.4">
      <c r="D213" s="6">
        <v>2.88</v>
      </c>
      <c r="E213" s="7">
        <f t="shared" si="21"/>
        <v>-0.284849881263046</v>
      </c>
      <c r="G213">
        <f t="shared" si="23"/>
        <v>4.4913331788589934</v>
      </c>
      <c r="H213" s="10">
        <f t="shared" ref="H213:H276" si="27">-(-$B$4)*(1+D213+$E$5*D213^3)*EXP(-D213)</f>
        <v>-0.804700914568105</v>
      </c>
      <c r="I213">
        <f t="shared" si="24"/>
        <v>-9.6564109748172591</v>
      </c>
      <c r="K213">
        <f t="shared" si="25"/>
        <v>-0.86851462247068889</v>
      </c>
      <c r="M213">
        <f t="shared" si="22"/>
        <v>-0.79204444906173899</v>
      </c>
      <c r="N213" s="13">
        <f t="shared" si="26"/>
        <v>1.265646550636601E-2</v>
      </c>
      <c r="O213" s="13">
        <v>1</v>
      </c>
    </row>
    <row r="214" spans="4:15" x14ac:dyDescent="0.4">
      <c r="D214" s="6">
        <v>2.9</v>
      </c>
      <c r="E214" s="7">
        <f t="shared" si="21"/>
        <v>-0.28168862391777405</v>
      </c>
      <c r="G214">
        <f t="shared" si="23"/>
        <v>4.5020557490430004</v>
      </c>
      <c r="H214" s="10">
        <f t="shared" si="27"/>
        <v>-0.79577036256771172</v>
      </c>
      <c r="I214">
        <f t="shared" si="24"/>
        <v>-9.5492443508125397</v>
      </c>
      <c r="K214">
        <f t="shared" si="25"/>
        <v>-0.85968401910575076</v>
      </c>
      <c r="M214">
        <f t="shared" si="22"/>
        <v>-0.78312898566312106</v>
      </c>
      <c r="N214" s="13">
        <f t="shared" si="26"/>
        <v>1.2641376904590662E-2</v>
      </c>
      <c r="O214" s="13">
        <v>1</v>
      </c>
    </row>
    <row r="215" spans="4:15" x14ac:dyDescent="0.4">
      <c r="D215" s="6">
        <v>2.92</v>
      </c>
      <c r="E215" s="7">
        <f t="shared" si="21"/>
        <v>-0.27855964216146789</v>
      </c>
      <c r="G215">
        <f t="shared" si="23"/>
        <v>4.5127783192270083</v>
      </c>
      <c r="H215" s="10">
        <f t="shared" si="27"/>
        <v>-0.78693098910614678</v>
      </c>
      <c r="I215">
        <f t="shared" si="24"/>
        <v>-9.4431718692737618</v>
      </c>
      <c r="K215">
        <f t="shared" si="25"/>
        <v>-0.85094100951456253</v>
      </c>
      <c r="M215">
        <f t="shared" si="22"/>
        <v>-0.77430870046796785</v>
      </c>
      <c r="N215" s="13">
        <f t="shared" si="26"/>
        <v>1.2622288638178936E-2</v>
      </c>
      <c r="O215" s="13">
        <v>1</v>
      </c>
    </row>
    <row r="216" spans="4:15" x14ac:dyDescent="0.4">
      <c r="D216" s="6">
        <v>2.94</v>
      </c>
      <c r="E216" s="7">
        <f t="shared" si="21"/>
        <v>-0.27546265252875285</v>
      </c>
      <c r="G216">
        <f t="shared" si="23"/>
        <v>4.5235008894110162</v>
      </c>
      <c r="H216" s="10">
        <f t="shared" si="27"/>
        <v>-0.77818199339372685</v>
      </c>
      <c r="I216">
        <f t="shared" si="24"/>
        <v>-9.3381839207247221</v>
      </c>
      <c r="K216">
        <f t="shared" si="25"/>
        <v>-0.84228481578747449</v>
      </c>
      <c r="M216">
        <f t="shared" si="22"/>
        <v>-0.76558275627030004</v>
      </c>
      <c r="N216" s="13">
        <f t="shared" si="26"/>
        <v>1.259923712342681E-2</v>
      </c>
      <c r="O216" s="13">
        <v>1</v>
      </c>
    </row>
    <row r="217" spans="4:15" x14ac:dyDescent="0.4">
      <c r="D217" s="6">
        <v>2.96</v>
      </c>
      <c r="E217" s="7">
        <f t="shared" si="21"/>
        <v>-0.27239737245967638</v>
      </c>
      <c r="G217">
        <f t="shared" si="23"/>
        <v>4.5342234595950242</v>
      </c>
      <c r="H217" s="10">
        <f t="shared" si="27"/>
        <v>-0.76952257719858586</v>
      </c>
      <c r="I217">
        <f t="shared" si="24"/>
        <v>-9.2342709263830294</v>
      </c>
      <c r="K217">
        <f t="shared" si="25"/>
        <v>-0.83371466305275121</v>
      </c>
      <c r="M217">
        <f t="shared" si="22"/>
        <v>-0.75695031671080981</v>
      </c>
      <c r="N217" s="13">
        <f t="shared" si="26"/>
        <v>1.2572260487776044E-2</v>
      </c>
      <c r="O217" s="13">
        <v>1</v>
      </c>
    </row>
    <row r="218" spans="4:15" x14ac:dyDescent="0.4">
      <c r="D218" s="6">
        <v>2.98</v>
      </c>
      <c r="E218" s="7">
        <f t="shared" si="21"/>
        <v>-0.26936352037851891</v>
      </c>
      <c r="G218">
        <f t="shared" si="23"/>
        <v>4.5449460297790312</v>
      </c>
      <c r="H218" s="10">
        <f t="shared" si="27"/>
        <v>-0.76095194506931585</v>
      </c>
      <c r="I218">
        <f t="shared" si="24"/>
        <v>-9.1314233408317911</v>
      </c>
      <c r="K218">
        <f t="shared" si="25"/>
        <v>-0.8252297796486685</v>
      </c>
      <c r="M218">
        <f t="shared" si="22"/>
        <v>-0.74841054656421779</v>
      </c>
      <c r="N218" s="13">
        <f t="shared" si="26"/>
        <v>1.2541398505098056E-2</v>
      </c>
      <c r="O218" s="13">
        <v>1</v>
      </c>
    </row>
    <row r="219" spans="4:15" x14ac:dyDescent="0.4">
      <c r="D219" s="6">
        <v>3</v>
      </c>
      <c r="E219" s="7">
        <f t="shared" si="21"/>
        <v>-0.26636081576807208</v>
      </c>
      <c r="G219">
        <f t="shared" si="23"/>
        <v>4.55566859996304</v>
      </c>
      <c r="H219" s="10">
        <f t="shared" si="27"/>
        <v>-0.75246930454480365</v>
      </c>
      <c r="I219">
        <f t="shared" si="24"/>
        <v>-9.0296316545376438</v>
      </c>
      <c r="K219">
        <f t="shared" si="25"/>
        <v>-0.81682939728547299</v>
      </c>
      <c r="M219">
        <f t="shared" si="22"/>
        <v>-0.73996261201328783</v>
      </c>
      <c r="N219" s="13">
        <f t="shared" si="26"/>
        <v>1.2506692531515817E-2</v>
      </c>
      <c r="O219" s="13">
        <v>1</v>
      </c>
    </row>
    <row r="220" spans="4:15" x14ac:dyDescent="0.4">
      <c r="D220" s="6">
        <v>3.02</v>
      </c>
      <c r="E220" s="7">
        <f t="shared" si="21"/>
        <v>-0.26338897923957644</v>
      </c>
      <c r="G220">
        <f t="shared" si="23"/>
        <v>4.5663911701470479</v>
      </c>
      <c r="H220" s="10">
        <f t="shared" si="27"/>
        <v>-0.7440738663518035</v>
      </c>
      <c r="I220">
        <f t="shared" si="24"/>
        <v>-8.9288863962216425</v>
      </c>
      <c r="K220">
        <f t="shared" si="25"/>
        <v>-0.80851275119766319</v>
      </c>
      <c r="M220">
        <f t="shared" si="22"/>
        <v>-0.7316056809100232</v>
      </c>
      <c r="N220" s="13">
        <f t="shared" si="26"/>
        <v>1.24681854417803E-2</v>
      </c>
      <c r="O220" s="13">
        <v>1</v>
      </c>
    </row>
    <row r="221" spans="4:15" x14ac:dyDescent="0.4">
      <c r="D221" s="6">
        <v>3.04</v>
      </c>
      <c r="E221" s="7">
        <f t="shared" si="21"/>
        <v>-0.26044773259849813</v>
      </c>
      <c r="G221">
        <f t="shared" si="23"/>
        <v>4.5771137403310549</v>
      </c>
      <c r="H221" s="10">
        <f t="shared" si="27"/>
        <v>-0.73576484459075731</v>
      </c>
      <c r="I221">
        <f t="shared" si="24"/>
        <v>-8.8291781350890872</v>
      </c>
      <c r="K221">
        <f t="shared" si="25"/>
        <v>-0.80027908028700401</v>
      </c>
      <c r="M221">
        <f t="shared" si="22"/>
        <v>-0.72333892302448377</v>
      </c>
      <c r="N221" s="13">
        <f t="shared" si="26"/>
        <v>1.2425921566273535E-2</v>
      </c>
      <c r="O221" s="13">
        <v>1</v>
      </c>
    </row>
    <row r="222" spans="4:15" x14ac:dyDescent="0.4">
      <c r="D222" s="6">
        <v>3.06</v>
      </c>
      <c r="E222" s="7">
        <f t="shared" si="21"/>
        <v>-0.25753679890632158</v>
      </c>
      <c r="G222">
        <f t="shared" si="23"/>
        <v>4.5878363105150628</v>
      </c>
      <c r="H222" s="10">
        <f t="shared" si="27"/>
        <v>-0.72754145691035843</v>
      </c>
      <c r="I222">
        <f t="shared" si="24"/>
        <v>-8.7304974829243012</v>
      </c>
      <c r="K222">
        <f t="shared" si="25"/>
        <v>-0.79212762725670971</v>
      </c>
      <c r="M222">
        <f t="shared" si="22"/>
        <v>-0.71516151028171315</v>
      </c>
      <c r="N222" s="13">
        <f t="shared" si="26"/>
        <v>1.2379946628645278E-2</v>
      </c>
      <c r="O222" s="13">
        <v>1</v>
      </c>
    </row>
    <row r="223" spans="4:15" x14ac:dyDescent="0.4">
      <c r="D223" s="6">
        <v>3.08</v>
      </c>
      <c r="E223" s="7">
        <f t="shared" si="21"/>
        <v>-0.25465590253852627</v>
      </c>
      <c r="G223">
        <f t="shared" si="23"/>
        <v>4.5985588806990698</v>
      </c>
      <c r="H223" s="10">
        <f t="shared" si="27"/>
        <v>-0.71940292467133671</v>
      </c>
      <c r="I223">
        <f t="shared" si="24"/>
        <v>-8.6328350960560414</v>
      </c>
      <c r="K223">
        <f t="shared" si="25"/>
        <v>-0.78405763873717105</v>
      </c>
      <c r="M223">
        <f t="shared" si="22"/>
        <v>-0.70707261698719703</v>
      </c>
      <c r="N223" s="13">
        <f t="shared" si="26"/>
        <v>1.2330307684139674E-2</v>
      </c>
      <c r="O223" s="13">
        <v>1</v>
      </c>
    </row>
    <row r="224" spans="4:15" x14ac:dyDescent="0.4">
      <c r="D224" s="6">
        <v>3.1</v>
      </c>
      <c r="E224" s="7">
        <f t="shared" si="21"/>
        <v>-0.25180476923891099</v>
      </c>
      <c r="G224">
        <f t="shared" si="23"/>
        <v>4.6092814508830777</v>
      </c>
      <c r="H224" s="10">
        <f t="shared" si="27"/>
        <v>-0.71134847309992366</v>
      </c>
      <c r="I224">
        <f t="shared" si="24"/>
        <v>-8.5361816771990835</v>
      </c>
      <c r="K224">
        <f t="shared" si="25"/>
        <v>-0.77606836540361201</v>
      </c>
      <c r="M224">
        <f t="shared" si="22"/>
        <v>-0.69907142004128564</v>
      </c>
      <c r="N224" s="13">
        <f t="shared" si="26"/>
        <v>1.2277053058638021E-2</v>
      </c>
      <c r="O224" s="13">
        <v>1</v>
      </c>
    </row>
    <row r="225" spans="4:15" x14ac:dyDescent="0.4">
      <c r="D225" s="6">
        <v>3.12</v>
      </c>
      <c r="E225" s="7">
        <f t="shared" si="21"/>
        <v>-0.24898312617042126</v>
      </c>
      <c r="G225">
        <f t="shared" si="23"/>
        <v>4.6200040210670865</v>
      </c>
      <c r="H225" s="10">
        <f t="shared" si="27"/>
        <v>-0.7033773314314401</v>
      </c>
      <c r="I225">
        <f t="shared" si="24"/>
        <v>-8.4405279771772808</v>
      </c>
      <c r="K225">
        <f t="shared" si="25"/>
        <v>-0.7681590620860409</v>
      </c>
      <c r="M225">
        <f t="shared" si="22"/>
        <v>-0.69115709914299428</v>
      </c>
      <c r="N225" s="13">
        <f t="shared" si="26"/>
        <v>1.222023228844582E-2</v>
      </c>
      <c r="O225" s="13">
        <v>1</v>
      </c>
    </row>
    <row r="226" spans="4:15" x14ac:dyDescent="0.4">
      <c r="D226" s="6">
        <v>3.14</v>
      </c>
      <c r="E226" s="7">
        <f t="shared" si="21"/>
        <v>-0.24619070196263182</v>
      </c>
      <c r="G226">
        <f t="shared" si="23"/>
        <v>4.6307265912510935</v>
      </c>
      <c r="H226" s="10">
        <f t="shared" si="27"/>
        <v>-0.69548873304443504</v>
      </c>
      <c r="I226">
        <f t="shared" si="24"/>
        <v>-8.3458647965332204</v>
      </c>
      <c r="K226">
        <f t="shared" si="25"/>
        <v>-0.76032898787183745</v>
      </c>
      <c r="M226">
        <f t="shared" si="22"/>
        <v>-0.68332883698357583</v>
      </c>
      <c r="N226" s="13">
        <f t="shared" si="26"/>
        <v>1.215989606085921E-2</v>
      </c>
      <c r="O226" s="13">
        <v>1</v>
      </c>
    </row>
    <row r="227" spans="4:15" x14ac:dyDescent="0.4">
      <c r="D227" s="6">
        <v>3.16</v>
      </c>
      <c r="E227" s="7">
        <f t="shared" si="21"/>
        <v>-0.24342722675602899</v>
      </c>
      <c r="G227">
        <f t="shared" si="23"/>
        <v>4.6414491614351006</v>
      </c>
      <c r="H227" s="10">
        <f t="shared" si="27"/>
        <v>-0.68768191558578196</v>
      </c>
      <c r="I227">
        <f t="shared" si="24"/>
        <v>-8.2521829870293839</v>
      </c>
      <c r="K227">
        <f t="shared" si="25"/>
        <v>-0.75257740620130453</v>
      </c>
      <c r="M227">
        <f t="shared" si="22"/>
        <v>-0.67558581943024321</v>
      </c>
      <c r="N227" s="13">
        <f t="shared" si="26"/>
        <v>1.2096096155538749E-2</v>
      </c>
      <c r="O227" s="13">
        <v>1</v>
      </c>
    </row>
    <row r="228" spans="4:15" x14ac:dyDescent="0.4">
      <c r="D228" s="6">
        <v>3.18</v>
      </c>
      <c r="E228" s="7">
        <f t="shared" si="21"/>
        <v>-0.2406924322432327</v>
      </c>
      <c r="G228">
        <f t="shared" si="23"/>
        <v>4.6521717316191085</v>
      </c>
      <c r="H228" s="10">
        <f t="shared" si="27"/>
        <v>-0.67995612108713233</v>
      </c>
      <c r="I228">
        <f t="shared" si="24"/>
        <v>-8.1594734530455888</v>
      </c>
      <c r="K228">
        <f t="shared" si="25"/>
        <v>-0.74490358495651698</v>
      </c>
      <c r="M228">
        <f t="shared" si="22"/>
        <v>-0.66792723570042689</v>
      </c>
      <c r="N228" s="13">
        <f t="shared" si="26"/>
        <v>1.2028885386705435E-2</v>
      </c>
      <c r="O228" s="13">
        <v>1</v>
      </c>
    </row>
    <row r="229" spans="4:15" x14ac:dyDescent="0.4">
      <c r="D229" s="6">
        <v>3.2</v>
      </c>
      <c r="E229" s="7">
        <f t="shared" si="21"/>
        <v>-0.23798605170729334</v>
      </c>
      <c r="G229">
        <f t="shared" si="23"/>
        <v>4.6628943018031164</v>
      </c>
      <c r="H229" s="10">
        <f t="shared" si="27"/>
        <v>-0.67231059607310373</v>
      </c>
      <c r="I229">
        <f t="shared" si="24"/>
        <v>-8.0677271528772447</v>
      </c>
      <c r="K229">
        <f t="shared" si="25"/>
        <v>-0.73730679654376163</v>
      </c>
      <c r="M229">
        <f t="shared" si="22"/>
        <v>-0.66035227852691192</v>
      </c>
      <c r="N229" s="13">
        <f t="shared" si="26"/>
        <v>1.195831754619181E-2</v>
      </c>
      <c r="O229" s="13">
        <v>1</v>
      </c>
    </row>
    <row r="230" spans="4:15" x14ac:dyDescent="0.4">
      <c r="D230" s="6">
        <v>3.22</v>
      </c>
      <c r="E230" s="7">
        <f t="shared" si="21"/>
        <v>-0.23530782005719147</v>
      </c>
      <c r="G230">
        <f t="shared" si="23"/>
        <v>4.6736168719871243</v>
      </c>
      <c r="H230" s="10">
        <f t="shared" si="27"/>
        <v>-0.66474459166156596</v>
      </c>
      <c r="I230">
        <f t="shared" si="24"/>
        <v>-7.9769350999387916</v>
      </c>
      <c r="K230">
        <f t="shared" si="25"/>
        <v>-0.72978631796985749</v>
      </c>
      <c r="M230">
        <f t="shared" si="22"/>
        <v>-0.65286014431419981</v>
      </c>
      <c r="N230" s="13">
        <f t="shared" si="26"/>
        <v>1.1884447347366156E-2</v>
      </c>
      <c r="O230" s="13">
        <v>1</v>
      </c>
    </row>
    <row r="231" spans="4:15" x14ac:dyDescent="0.4">
      <c r="D231" s="6">
        <v>3.24</v>
      </c>
      <c r="E231" s="7">
        <f t="shared" si="21"/>
        <v>-0.23265747386066771</v>
      </c>
      <c r="G231">
        <f t="shared" si="23"/>
        <v>4.6843394421711322</v>
      </c>
      <c r="H231" s="10">
        <f t="shared" si="27"/>
        <v>-0.65725736365638632</v>
      </c>
      <c r="I231">
        <f t="shared" si="24"/>
        <v>-7.8870883638766358</v>
      </c>
      <c r="K231">
        <f t="shared" si="25"/>
        <v>-0.72234143091264369</v>
      </c>
      <c r="M231">
        <f t="shared" si="22"/>
        <v>-0.64545003328643213</v>
      </c>
      <c r="N231" s="13">
        <f t="shared" si="26"/>
        <v>1.1807330369954183E-2</v>
      </c>
      <c r="O231" s="13">
        <v>1</v>
      </c>
    </row>
    <row r="232" spans="4:15" x14ac:dyDescent="0.4">
      <c r="D232" s="6">
        <v>3.26</v>
      </c>
      <c r="E232" s="7">
        <f t="shared" si="21"/>
        <v>-0.23003475137449966</v>
      </c>
      <c r="G232">
        <f t="shared" si="23"/>
        <v>4.6950620123551392</v>
      </c>
      <c r="H232" s="10">
        <f t="shared" si="27"/>
        <v>-0.64984817263296146</v>
      </c>
      <c r="I232">
        <f t="shared" si="24"/>
        <v>-7.7981780715955376</v>
      </c>
      <c r="K232">
        <f t="shared" si="25"/>
        <v>-0.71497142178590467</v>
      </c>
      <c r="M232">
        <f t="shared" si="22"/>
        <v>-0.63812114962719779</v>
      </c>
      <c r="N232" s="13">
        <f t="shared" si="26"/>
        <v>1.172702300576367E-2</v>
      </c>
      <c r="O232" s="13">
        <v>1</v>
      </c>
    </row>
    <row r="233" spans="4:15" x14ac:dyDescent="0.4">
      <c r="D233" s="6">
        <v>3.28</v>
      </c>
      <c r="E233" s="7">
        <f t="shared" si="21"/>
        <v>-0.22743939257234341</v>
      </c>
      <c r="G233">
        <f t="shared" si="23"/>
        <v>4.7057845825391471</v>
      </c>
      <c r="H233" s="10">
        <f t="shared" si="27"/>
        <v>-0.64251628401687022</v>
      </c>
      <c r="I233">
        <f t="shared" si="24"/>
        <v>-7.7101954082024431</v>
      </c>
      <c r="K233">
        <f t="shared" si="25"/>
        <v>-0.70767558179897583</v>
      </c>
      <c r="M233">
        <f t="shared" si="22"/>
        <v>-0.63087270161152675</v>
      </c>
      <c r="N233" s="13">
        <f t="shared" si="26"/>
        <v>1.1643582405343467E-2</v>
      </c>
      <c r="O233" s="13">
        <v>1</v>
      </c>
    </row>
    <row r="234" spans="4:15" x14ac:dyDescent="0.4">
      <c r="D234" s="6">
        <v>3.3</v>
      </c>
      <c r="E234" s="7">
        <f t="shared" si="21"/>
        <v>-0.22487113917025017</v>
      </c>
      <c r="G234">
        <f t="shared" si="23"/>
        <v>4.716507152723155</v>
      </c>
      <c r="H234" s="10">
        <f t="shared" si="27"/>
        <v>-0.63526096815595678</v>
      </c>
      <c r="I234">
        <f t="shared" si="24"/>
        <v>-7.623131617871481</v>
      </c>
      <c r="K234">
        <f t="shared" si="25"/>
        <v>-0.7004532070112921</v>
      </c>
      <c r="M234">
        <f t="shared" si="22"/>
        <v>-0.6237039017303756</v>
      </c>
      <c r="N234" s="13">
        <f t="shared" si="26"/>
        <v>1.1557066425581186E-2</v>
      </c>
      <c r="O234" s="13">
        <v>1</v>
      </c>
    </row>
    <row r="235" spans="4:15" x14ac:dyDescent="0.4">
      <c r="D235" s="6">
        <v>3.32</v>
      </c>
      <c r="E235" s="7">
        <f t="shared" si="21"/>
        <v>-0.22232973464996358</v>
      </c>
      <c r="G235">
        <f t="shared" si="23"/>
        <v>4.727229722907162</v>
      </c>
      <c r="H235" s="10">
        <f t="shared" si="27"/>
        <v>-0.62808150038614718</v>
      </c>
      <c r="I235">
        <f t="shared" si="24"/>
        <v>-7.5369780046337667</v>
      </c>
      <c r="K235">
        <f t="shared" si="25"/>
        <v>-0.69330359838210498</v>
      </c>
      <c r="M235">
        <f t="shared" si="22"/>
        <v>-0.6166139668078936</v>
      </c>
      <c r="N235" s="13">
        <f t="shared" si="26"/>
        <v>1.1467533578253586E-2</v>
      </c>
      <c r="O235" s="13">
        <v>1</v>
      </c>
    </row>
    <row r="236" spans="4:15" x14ac:dyDescent="0.4">
      <c r="D236" s="6">
        <v>3.34</v>
      </c>
      <c r="E236" s="7">
        <f t="shared" si="21"/>
        <v>-0.21981492428010208</v>
      </c>
      <c r="G236">
        <f t="shared" si="23"/>
        <v>4.7379522930911708</v>
      </c>
      <c r="H236" s="10">
        <f t="shared" si="27"/>
        <v>-0.62097716109128831</v>
      </c>
      <c r="I236">
        <f t="shared" si="24"/>
        <v>-7.4517259330954602</v>
      </c>
      <c r="K236">
        <f t="shared" si="25"/>
        <v>-0.6862260618155902</v>
      </c>
      <c r="M236">
        <f t="shared" si="22"/>
        <v>-0.60960211811173659</v>
      </c>
      <c r="N236" s="13">
        <f t="shared" si="26"/>
        <v>1.1375042979551719E-2</v>
      </c>
      <c r="O236" s="13">
        <v>1</v>
      </c>
    </row>
    <row r="237" spans="4:15" x14ac:dyDescent="0.4">
      <c r="D237" s="6">
        <v>3.36</v>
      </c>
      <c r="E237" s="7">
        <f t="shared" si="21"/>
        <v>-0.21732645513532356</v>
      </c>
      <c r="G237">
        <f t="shared" si="23"/>
        <v>4.7486748632751778</v>
      </c>
      <c r="H237" s="10">
        <f t="shared" si="27"/>
        <v>-0.61394723575728904</v>
      </c>
      <c r="I237">
        <f t="shared" si="24"/>
        <v>-7.3673668290874685</v>
      </c>
      <c r="K237">
        <f t="shared" si="25"/>
        <v>-0.67921990820157829</v>
      </c>
      <c r="M237">
        <f t="shared" si="22"/>
        <v>-0.60266758145671817</v>
      </c>
      <c r="N237" s="13">
        <f t="shared" si="26"/>
        <v>1.1279654300570874E-2</v>
      </c>
      <c r="O237" s="13">
        <v>1</v>
      </c>
    </row>
    <row r="238" spans="4:15" x14ac:dyDescent="0.4">
      <c r="D238" s="6">
        <v>3.38</v>
      </c>
      <c r="E238" s="7">
        <f t="shared" si="21"/>
        <v>-0.21486407611356781</v>
      </c>
      <c r="G238">
        <f t="shared" si="23"/>
        <v>4.7593974334591858</v>
      </c>
      <c r="H238" s="10">
        <f t="shared" si="27"/>
        <v>-0.60699101502082908</v>
      </c>
      <c r="I238">
        <f t="shared" si="24"/>
        <v>-7.283892180249949</v>
      </c>
      <c r="K238">
        <f t="shared" si="25"/>
        <v>-0.67228445345208898</v>
      </c>
      <c r="M238">
        <f t="shared" si="22"/>
        <v>-0.5958095873020316</v>
      </c>
      <c r="N238" s="13">
        <f t="shared" si="26"/>
        <v>1.1181427718797488E-2</v>
      </c>
      <c r="O238" s="13">
        <v>1</v>
      </c>
    </row>
    <row r="239" spans="4:15" x14ac:dyDescent="0.4">
      <c r="D239" s="6">
        <v>3.4</v>
      </c>
      <c r="E239" s="7">
        <f t="shared" si="21"/>
        <v>-0.21242753795146754</v>
      </c>
      <c r="G239">
        <f t="shared" si="23"/>
        <v>4.7701200036431937</v>
      </c>
      <c r="H239" s="10">
        <f t="shared" si="27"/>
        <v>-0.60010779471289588</v>
      </c>
      <c r="I239">
        <f t="shared" si="24"/>
        <v>-7.2012935365547506</v>
      </c>
      <c r="K239">
        <f t="shared" si="25"/>
        <v>-0.6654190185338954</v>
      </c>
      <c r="M239">
        <f t="shared" si="22"/>
        <v>-0.58902737084231438</v>
      </c>
      <c r="N239" s="13">
        <f t="shared" si="26"/>
        <v>1.1080423870581502E-2</v>
      </c>
      <c r="O239" s="13">
        <v>1</v>
      </c>
    </row>
    <row r="240" spans="4:15" x14ac:dyDescent="0.4">
      <c r="D240" s="6">
        <v>3.42</v>
      </c>
      <c r="E240" s="7">
        <f t="shared" si="21"/>
        <v>-0.21001659323801611</v>
      </c>
      <c r="G240">
        <f t="shared" si="23"/>
        <v>4.7808425738272016</v>
      </c>
      <c r="H240" s="10">
        <f t="shared" si="27"/>
        <v>-0.59329687589739555</v>
      </c>
      <c r="I240">
        <f t="shared" si="24"/>
        <v>-7.1195625107687466</v>
      </c>
      <c r="K240">
        <f t="shared" si="25"/>
        <v>-0.65862292949728418</v>
      </c>
      <c r="M240">
        <f t="shared" si="22"/>
        <v>-0.58232017209278231</v>
      </c>
      <c r="N240" s="13">
        <f t="shared" si="26"/>
        <v>1.0976703804613241E-2</v>
      </c>
      <c r="O240" s="13">
        <v>1</v>
      </c>
    </row>
    <row r="241" spans="4:15" x14ac:dyDescent="0.4">
      <c r="D241" s="6">
        <v>3.44</v>
      </c>
      <c r="E241" s="7">
        <f t="shared" si="21"/>
        <v>-0.20763099642657476</v>
      </c>
      <c r="G241">
        <f t="shared" si="23"/>
        <v>4.7915651440112086</v>
      </c>
      <c r="H241" s="10">
        <f t="shared" si="27"/>
        <v>-0.58655756490507382</v>
      </c>
      <c r="I241">
        <f t="shared" si="24"/>
        <v>-7.0386907788608859</v>
      </c>
      <c r="K241">
        <f t="shared" si="25"/>
        <v>-0.65189551750120933</v>
      </c>
      <c r="M241">
        <f t="shared" si="22"/>
        <v>-0.57568723596867599</v>
      </c>
      <c r="N241" s="13">
        <f t="shared" si="26"/>
        <v>1.0870328936397833E-2</v>
      </c>
      <c r="O241" s="13">
        <v>1</v>
      </c>
    </row>
    <row r="242" spans="4:15" x14ac:dyDescent="0.4">
      <c r="D242" s="6">
        <v>3.46</v>
      </c>
      <c r="E242" s="7">
        <f t="shared" si="21"/>
        <v>-0.20527050384530274</v>
      </c>
      <c r="G242">
        <f t="shared" si="23"/>
        <v>4.8022877141952165</v>
      </c>
      <c r="H242" s="10">
        <f t="shared" si="27"/>
        <v>-0.57988917336298029</v>
      </c>
      <c r="I242">
        <f t="shared" si="24"/>
        <v>-6.9586700803557635</v>
      </c>
      <c r="K242">
        <f t="shared" si="25"/>
        <v>-0.64523611883499976</v>
      </c>
      <c r="M242">
        <f t="shared" si="22"/>
        <v>-0.56912781235923016</v>
      </c>
      <c r="N242" s="13">
        <f t="shared" si="26"/>
        <v>1.0761361003750136E-2</v>
      </c>
      <c r="O242" s="13">
        <v>1</v>
      </c>
    </row>
    <row r="243" spans="4:15" x14ac:dyDescent="0.4">
      <c r="D243" s="6">
        <v>3.48</v>
      </c>
      <c r="E243" s="7">
        <f t="shared" si="21"/>
        <v>-0.20293487370608385</v>
      </c>
      <c r="G243">
        <f t="shared" si="23"/>
        <v>4.8130102843792235</v>
      </c>
      <c r="H243" s="10">
        <f t="shared" si="27"/>
        <v>-0.57329101821968698</v>
      </c>
      <c r="I243">
        <f t="shared" si="24"/>
        <v>-6.8794922186362442</v>
      </c>
      <c r="K243">
        <f t="shared" si="25"/>
        <v>-0.6386440749368042</v>
      </c>
      <c r="M243">
        <f t="shared" si="22"/>
        <v>-0.5626411561964042</v>
      </c>
      <c r="N243" s="13">
        <f t="shared" si="26"/>
        <v>1.0649862023282775E-2</v>
      </c>
      <c r="O243" s="13">
        <v>1</v>
      </c>
    </row>
    <row r="244" spans="4:15" x14ac:dyDescent="0.4">
      <c r="D244" s="6">
        <v>3.5</v>
      </c>
      <c r="E244" s="7">
        <f t="shared" si="21"/>
        <v>-0.20062386611202856</v>
      </c>
      <c r="G244">
        <f t="shared" si="23"/>
        <v>4.8237328545632323</v>
      </c>
      <c r="H244" s="10">
        <f t="shared" si="27"/>
        <v>-0.56676242176648073</v>
      </c>
      <c r="I244">
        <f t="shared" si="24"/>
        <v>-6.8011490611977692</v>
      </c>
      <c r="K244">
        <f t="shared" si="25"/>
        <v>-0.63211873240890837</v>
      </c>
      <c r="M244">
        <f t="shared" si="22"/>
        <v>-0.55622652751855339</v>
      </c>
      <c r="N244" s="13">
        <f t="shared" si="26"/>
        <v>1.0535894247927335E-2</v>
      </c>
      <c r="O244" s="13">
        <v>1</v>
      </c>
    </row>
    <row r="245" spans="4:15" x14ac:dyDescent="0.4">
      <c r="D245" s="6">
        <v>3.52</v>
      </c>
      <c r="E245" s="7">
        <f t="shared" si="21"/>
        <v>-0.19833724306361966</v>
      </c>
      <c r="G245">
        <f t="shared" si="23"/>
        <v>4.8344554247472402</v>
      </c>
      <c r="H245" s="10">
        <f t="shared" si="27"/>
        <v>-0.56030271165472556</v>
      </c>
      <c r="I245">
        <f t="shared" si="24"/>
        <v>-6.7236325398567072</v>
      </c>
      <c r="K245">
        <f t="shared" si="25"/>
        <v>-0.62565944303010812</v>
      </c>
      <c r="M245">
        <f t="shared" si="22"/>
        <v>-0.54988319152927712</v>
      </c>
      <c r="N245" s="13">
        <f t="shared" si="26"/>
        <v>1.0419520125448445E-2</v>
      </c>
      <c r="O245" s="13">
        <v>1</v>
      </c>
    </row>
    <row r="246" spans="4:15" x14ac:dyDescent="0.4">
      <c r="D246" s="6">
        <v>3.54</v>
      </c>
      <c r="E246" s="7">
        <f t="shared" si="21"/>
        <v>-0.19607476846357175</v>
      </c>
      <c r="G246">
        <f t="shared" si="23"/>
        <v>4.8451779949312472</v>
      </c>
      <c r="H246" s="10">
        <f t="shared" si="27"/>
        <v>-0.55391122090959022</v>
      </c>
      <c r="I246">
        <f t="shared" si="24"/>
        <v>-6.6469346509150826</v>
      </c>
      <c r="K246">
        <f t="shared" si="25"/>
        <v>-0.61926556376524833</v>
      </c>
      <c r="M246">
        <f t="shared" si="22"/>
        <v>-0.5436104186515992</v>
      </c>
      <c r="N246" s="13">
        <f t="shared" si="26"/>
        <v>1.0300802257991015E-2</v>
      </c>
      <c r="O246" s="13">
        <v>1</v>
      </c>
    </row>
    <row r="247" spans="4:15" x14ac:dyDescent="0.4">
      <c r="D247" s="6">
        <v>3.56</v>
      </c>
      <c r="E247" s="7">
        <f t="shared" si="21"/>
        <v>-0.19383620812046998</v>
      </c>
      <c r="G247">
        <f t="shared" si="23"/>
        <v>4.8559005651152551</v>
      </c>
      <c r="H247" s="10">
        <f t="shared" si="27"/>
        <v>-0.54758728794032763</v>
      </c>
      <c r="I247">
        <f t="shared" si="24"/>
        <v>-6.5710474552839315</v>
      </c>
      <c r="K247">
        <f t="shared" si="25"/>
        <v>-0.6129364567720994</v>
      </c>
      <c r="M247">
        <f t="shared" si="22"/>
        <v>-0.53740748457770582</v>
      </c>
      <c r="N247" s="13">
        <f t="shared" si="26"/>
        <v>1.0179803362621809E-2</v>
      </c>
      <c r="O247" s="13">
        <v>1</v>
      </c>
    </row>
    <row r="248" spans="4:15" x14ac:dyDescent="0.4">
      <c r="D248" s="6">
        <v>3.58</v>
      </c>
      <c r="E248" s="7">
        <f t="shared" si="21"/>
        <v>-0.1916213297512514</v>
      </c>
      <c r="G248">
        <f t="shared" si="23"/>
        <v>4.8666231352992622</v>
      </c>
      <c r="H248" s="10">
        <f t="shared" si="27"/>
        <v>-0.54133025654728528</v>
      </c>
      <c r="I248">
        <f t="shared" si="24"/>
        <v>-6.4959630785674234</v>
      </c>
      <c r="K248">
        <f t="shared" si="25"/>
        <v>-0.60667148940568649</v>
      </c>
      <c r="M248">
        <f t="shared" si="22"/>
        <v>-0.53127367031439143</v>
      </c>
      <c r="N248" s="13">
        <f t="shared" si="26"/>
        <v>1.0056586232893849E-2</v>
      </c>
      <c r="O248" s="13">
        <v>1</v>
      </c>
    </row>
    <row r="249" spans="4:15" x14ac:dyDescent="0.4">
      <c r="D249" s="6">
        <v>3.6</v>
      </c>
      <c r="E249" s="7">
        <f t="shared" si="21"/>
        <v>-0.18942990298258985</v>
      </c>
      <c r="G249">
        <f t="shared" si="23"/>
        <v>4.8773457054832701</v>
      </c>
      <c r="H249" s="10">
        <f t="shared" si="27"/>
        <v>-0.53513947592581634</v>
      </c>
      <c r="I249">
        <f t="shared" si="24"/>
        <v>-6.4216737111097961</v>
      </c>
      <c r="K249">
        <f t="shared" si="25"/>
        <v>-0.60047003422020451</v>
      </c>
      <c r="M249">
        <f t="shared" si="22"/>
        <v>-0.52520826222440786</v>
      </c>
      <c r="N249" s="13">
        <f t="shared" si="26"/>
        <v>9.9312137014084811E-3</v>
      </c>
      <c r="O249" s="13">
        <v>1</v>
      </c>
    </row>
    <row r="250" spans="4:15" x14ac:dyDescent="0.4">
      <c r="D250" s="6">
        <v>3.62</v>
      </c>
      <c r="E250" s="7">
        <f t="shared" si="21"/>
        <v>-0.18726169935124148</v>
      </c>
      <c r="G250">
        <f t="shared" si="23"/>
        <v>4.8880682756672789</v>
      </c>
      <c r="H250" s="10">
        <f t="shared" si="27"/>
        <v>-0.52901430066725719</v>
      </c>
      <c r="I250">
        <f t="shared" si="24"/>
        <v>-6.3481716080070862</v>
      </c>
      <c r="K250">
        <f t="shared" si="25"/>
        <v>-0.5943314689686392</v>
      </c>
      <c r="M250">
        <f t="shared" si="22"/>
        <v>-0.51921055206386901</v>
      </c>
      <c r="N250" s="13">
        <f t="shared" si="26"/>
        <v>9.8037486033881738E-3</v>
      </c>
      <c r="O250" s="13">
        <v>1</v>
      </c>
    </row>
    <row r="251" spans="4:15" x14ac:dyDescent="0.4">
      <c r="D251" s="6">
        <v>3.64</v>
      </c>
      <c r="E251" s="7">
        <f t="shared" si="21"/>
        <v>-0.18511649230340799</v>
      </c>
      <c r="G251">
        <f t="shared" si="23"/>
        <v>4.8987908458512859</v>
      </c>
      <c r="H251" s="10">
        <f t="shared" si="27"/>
        <v>-0.52295409075712762</v>
      </c>
      <c r="I251">
        <f t="shared" si="24"/>
        <v>-6.2754490890855319</v>
      </c>
      <c r="K251">
        <f t="shared" si="25"/>
        <v>-0.58825517660022009</v>
      </c>
      <c r="M251">
        <f t="shared" si="22"/>
        <v>-0.51327983701588897</v>
      </c>
      <c r="N251" s="13">
        <f t="shared" si="26"/>
        <v>9.6742537412386476E-3</v>
      </c>
      <c r="O251" s="13">
        <v>1</v>
      </c>
    </row>
    <row r="252" spans="4:15" x14ac:dyDescent="0.4">
      <c r="D252" s="6">
        <v>3.66</v>
      </c>
      <c r="E252" s="7">
        <f t="shared" si="21"/>
        <v>-0.18299405719316994</v>
      </c>
      <c r="G252">
        <f t="shared" si="23"/>
        <v>4.9095134160352938</v>
      </c>
      <c r="H252" s="10">
        <f t="shared" si="27"/>
        <v>-0.5169582115707051</v>
      </c>
      <c r="I252">
        <f t="shared" si="24"/>
        <v>-6.2034985388484607</v>
      </c>
      <c r="K252">
        <f t="shared" si="25"/>
        <v>-0.58224054525579738</v>
      </c>
      <c r="M252">
        <f t="shared" si="22"/>
        <v>-0.50741541972058868</v>
      </c>
      <c r="N252" s="13">
        <f t="shared" si="26"/>
        <v>9.5427918501164166E-3</v>
      </c>
      <c r="O252" s="13">
        <v>1</v>
      </c>
    </row>
    <row r="253" spans="4:15" x14ac:dyDescent="0.4">
      <c r="D253" s="6">
        <v>3.68</v>
      </c>
      <c r="E253" s="7">
        <f t="shared" si="21"/>
        <v>-0.18089417128004226</v>
      </c>
      <c r="G253">
        <f t="shared" si="23"/>
        <v>4.9202359862193017</v>
      </c>
      <c r="H253" s="10">
        <f t="shared" si="27"/>
        <v>-0.51102603386611944</v>
      </c>
      <c r="I253">
        <f t="shared" si="24"/>
        <v>-6.1323124063934333</v>
      </c>
      <c r="K253">
        <f t="shared" si="25"/>
        <v>-0.57628696826127801</v>
      </c>
      <c r="M253">
        <f t="shared" si="22"/>
        <v>-0.50161660830164712</v>
      </c>
      <c r="N253" s="13">
        <f t="shared" si="26"/>
        <v>9.409425564472329E-3</v>
      </c>
      <c r="O253" s="13">
        <v>1</v>
      </c>
    </row>
    <row r="254" spans="4:15" x14ac:dyDescent="0.4">
      <c r="D254" s="6">
        <v>3.7</v>
      </c>
      <c r="E254" s="7">
        <f t="shared" si="21"/>
        <v>-0.17881661372570018</v>
      </c>
      <c r="G254">
        <f t="shared" si="23"/>
        <v>4.9309585564033087</v>
      </c>
      <c r="H254" s="10">
        <f t="shared" si="27"/>
        <v>-0.50515693377510307</v>
      </c>
      <c r="I254">
        <f t="shared" si="24"/>
        <v>-6.0618832053012373</v>
      </c>
      <c r="K254">
        <f t="shared" si="25"/>
        <v>-0.57039384411919702</v>
      </c>
      <c r="M254">
        <f t="shared" si="22"/>
        <v>-0.49588271638952053</v>
      </c>
      <c r="N254" s="13">
        <f t="shared" si="26"/>
        <v>9.2742173855825394E-3</v>
      </c>
      <c r="O254" s="13">
        <v>1</v>
      </c>
    </row>
    <row r="255" spans="4:15" x14ac:dyDescent="0.4">
      <c r="D255" s="6">
        <v>3.72</v>
      </c>
      <c r="E255" s="7">
        <f t="shared" si="21"/>
        <v>-0.17676116558992308</v>
      </c>
      <c r="G255">
        <f t="shared" si="23"/>
        <v>4.9416811265873166</v>
      </c>
      <c r="H255" s="10">
        <f t="shared" si="27"/>
        <v>-0.4993502927915327</v>
      </c>
      <c r="I255">
        <f t="shared" si="24"/>
        <v>-5.9922035134983922</v>
      </c>
      <c r="K255">
        <f t="shared" si="25"/>
        <v>-0.56456057649853997</v>
      </c>
      <c r="M255">
        <f t="shared" si="22"/>
        <v>-0.490213063141481</v>
      </c>
      <c r="N255" s="13">
        <f t="shared" si="26"/>
        <v>9.1372296500517036E-3</v>
      </c>
      <c r="O255" s="13">
        <v>1</v>
      </c>
    </row>
    <row r="256" spans="4:15" x14ac:dyDescent="0.4">
      <c r="D256" s="6">
        <v>3.74</v>
      </c>
      <c r="E256" s="7">
        <f t="shared" si="21"/>
        <v>-0.17472760982580132</v>
      </c>
      <c r="G256">
        <f t="shared" si="23"/>
        <v>4.9524036967713245</v>
      </c>
      <c r="H256" s="10">
        <f t="shared" si="27"/>
        <v>-0.49360549775788876</v>
      </c>
      <c r="I256">
        <f t="shared" si="24"/>
        <v>-5.9232659730946651</v>
      </c>
      <c r="K256">
        <f t="shared" si="25"/>
        <v>-0.55878657422290046</v>
      </c>
      <c r="M256">
        <f t="shared" si="22"/>
        <v>-0.48460697325860858</v>
      </c>
      <c r="N256" s="13">
        <f t="shared" si="26"/>
        <v>8.9985244992801805E-3</v>
      </c>
      <c r="O256" s="13">
        <v>1</v>
      </c>
    </row>
    <row r="257" spans="4:15" x14ac:dyDescent="0.4">
      <c r="D257" s="6">
        <v>3.76</v>
      </c>
      <c r="E257" s="7">
        <f t="shared" si="21"/>
        <v>-0.1727157312742488</v>
      </c>
      <c r="G257">
        <f t="shared" si="23"/>
        <v>4.9631262669553315</v>
      </c>
      <c r="H257" s="10">
        <f t="shared" si="27"/>
        <v>-0.48792194084975293</v>
      </c>
      <c r="I257">
        <f t="shared" si="24"/>
        <v>-5.8550632901970356</v>
      </c>
      <c r="K257">
        <f t="shared" si="25"/>
        <v>-0.5530712512570688</v>
      </c>
      <c r="M257">
        <f t="shared" si="22"/>
        <v>-0.47906377699986247</v>
      </c>
      <c r="N257" s="13">
        <f t="shared" si="26"/>
        <v>8.8581638498904658E-3</v>
      </c>
      <c r="O257" s="13">
        <v>1</v>
      </c>
    </row>
    <row r="258" spans="4:15" x14ac:dyDescent="0.4">
      <c r="D258" s="6">
        <v>3.78</v>
      </c>
      <c r="E258" s="7">
        <f t="shared" si="21"/>
        <v>-0.17072531665786286</v>
      </c>
      <c r="G258">
        <f t="shared" si="23"/>
        <v>4.9738488371393395</v>
      </c>
      <c r="H258" s="10">
        <f t="shared" si="27"/>
        <v>-0.48229901955846255</v>
      </c>
      <c r="I258">
        <f t="shared" si="24"/>
        <v>-5.7875882347015501</v>
      </c>
      <c r="K258">
        <f t="shared" si="25"/>
        <v>-0.54741402669213246</v>
      </c>
      <c r="M258">
        <f t="shared" si="22"/>
        <v>-0.47358281019335957</v>
      </c>
      <c r="N258" s="13">
        <f t="shared" si="26"/>
        <v>8.7162093651029782E-3</v>
      </c>
      <c r="O258" s="13">
        <v>1</v>
      </c>
    </row>
    <row r="259" spans="4:15" x14ac:dyDescent="0.4">
      <c r="D259" s="6">
        <v>3.8</v>
      </c>
      <c r="E259" s="7">
        <f t="shared" si="21"/>
        <v>-0.16875615457417081</v>
      </c>
      <c r="G259">
        <f t="shared" si="23"/>
        <v>4.9845714073233474</v>
      </c>
      <c r="H259" s="10">
        <f t="shared" si="27"/>
        <v>-0.47673613667203263</v>
      </c>
      <c r="I259">
        <f t="shared" si="24"/>
        <v>-5.7208336400643915</v>
      </c>
      <c r="K259">
        <f t="shared" si="25"/>
        <v>-0.5418143247291739</v>
      </c>
      <c r="M259">
        <f t="shared" si="22"/>
        <v>-0.46816341424498237</v>
      </c>
      <c r="N259" s="13">
        <f t="shared" si="26"/>
        <v>8.5727224270502611E-3</v>
      </c>
      <c r="O259" s="13">
        <v>1</v>
      </c>
    </row>
    <row r="260" spans="4:15" x14ac:dyDescent="0.4">
      <c r="D260" s="6">
        <v>3.82</v>
      </c>
      <c r="E260" s="7">
        <f t="shared" si="21"/>
        <v>-0.16680803548830084</v>
      </c>
      <c r="G260">
        <f t="shared" si="23"/>
        <v>4.9952939775073553</v>
      </c>
      <c r="H260" s="10">
        <f t="shared" si="27"/>
        <v>-0.47123270025444991</v>
      </c>
      <c r="I260">
        <f t="shared" si="24"/>
        <v>-5.6547924030533991</v>
      </c>
      <c r="K260">
        <f t="shared" si="25"/>
        <v>-0.53627157466164366</v>
      </c>
      <c r="M260">
        <f t="shared" si="22"/>
        <v>-0.46280493614443147</v>
      </c>
      <c r="N260" s="13">
        <f t="shared" si="26"/>
        <v>8.4277641100184431E-3</v>
      </c>
      <c r="O260" s="13">
        <v>1</v>
      </c>
    </row>
    <row r="261" spans="4:15" x14ac:dyDescent="0.4">
      <c r="D261" s="6">
        <v>3.84</v>
      </c>
      <c r="E261" s="7">
        <f t="shared" si="21"/>
        <v>-0.16488075172511354</v>
      </c>
      <c r="G261">
        <f t="shared" si="23"/>
        <v>5.0060165476913632</v>
      </c>
      <c r="H261" s="10">
        <f t="shared" si="27"/>
        <v>-0.46578812362344579</v>
      </c>
      <c r="I261">
        <f t="shared" si="24"/>
        <v>-5.5894574834813495</v>
      </c>
      <c r="K261">
        <f t="shared" si="25"/>
        <v>-0.53078521085648256</v>
      </c>
      <c r="M261">
        <f t="shared" si="22"/>
        <v>-0.45750672846883367</v>
      </c>
      <c r="N261" s="13">
        <f t="shared" si="26"/>
        <v>8.2813951546121256E-3</v>
      </c>
      <c r="O261" s="13">
        <v>1</v>
      </c>
    </row>
    <row r="262" spans="4:15" x14ac:dyDescent="0.4">
      <c r="D262" s="6">
        <v>3.86</v>
      </c>
      <c r="E262" s="7">
        <f t="shared" si="21"/>
        <v>-0.16297409746082844</v>
      </c>
      <c r="G262">
        <f t="shared" si="23"/>
        <v>5.0167391178753702</v>
      </c>
      <c r="H262" s="10">
        <f t="shared" si="27"/>
        <v>-0.46040182532684032</v>
      </c>
      <c r="I262">
        <f t="shared" si="24"/>
        <v>-5.5248219039220841</v>
      </c>
      <c r="K262">
        <f t="shared" si="25"/>
        <v>-0.525354672734064</v>
      </c>
      <c r="M262">
        <f t="shared" si="22"/>
        <v>-0.45226814938401372</v>
      </c>
      <c r="N262" s="13">
        <f t="shared" si="26"/>
        <v>8.1336759428266014E-3</v>
      </c>
      <c r="O262" s="13">
        <v>1</v>
      </c>
    </row>
    <row r="263" spans="4:15" x14ac:dyDescent="0.4">
      <c r="D263" s="6">
        <v>3.88</v>
      </c>
      <c r="E263" s="7">
        <f t="shared" si="21"/>
        <v>-0.1610878687141786</v>
      </c>
      <c r="G263">
        <f t="shared" si="23"/>
        <v>5.0274616880593781</v>
      </c>
      <c r="H263" s="10">
        <f t="shared" si="27"/>
        <v>-0.45507322911755455</v>
      </c>
      <c r="I263">
        <f t="shared" si="24"/>
        <v>-5.4608787494106545</v>
      </c>
      <c r="K263">
        <f t="shared" si="25"/>
        <v>-0.51997940474702997</v>
      </c>
      <c r="M263">
        <f t="shared" si="22"/>
        <v>-0.44708856264353858</v>
      </c>
      <c r="N263" s="13">
        <f t="shared" si="26"/>
        <v>7.9846664740159667E-3</v>
      </c>
      <c r="O263" s="13">
        <v>1</v>
      </c>
    </row>
    <row r="264" spans="4:15" x14ac:dyDescent="0.4">
      <c r="D264" s="6">
        <v>3.9</v>
      </c>
      <c r="E264" s="7">
        <f t="shared" si="21"/>
        <v>-0.15922186333712504</v>
      </c>
      <c r="G264">
        <f t="shared" si="23"/>
        <v>5.038184258243386</v>
      </c>
      <c r="H264" s="10">
        <f t="shared" si="27"/>
        <v>-0.44980176392737831</v>
      </c>
      <c r="I264">
        <f t="shared" si="24"/>
        <v>-5.3976211671285395</v>
      </c>
      <c r="K264">
        <f t="shared" si="25"/>
        <v>-0.5146588563580784</v>
      </c>
      <c r="M264">
        <f t="shared" si="22"/>
        <v>-0.44196733758562873</v>
      </c>
      <c r="N264" s="13">
        <f t="shared" si="26"/>
        <v>7.8344263417495785E-3</v>
      </c>
      <c r="O264" s="13">
        <v>1</v>
      </c>
    </row>
    <row r="265" spans="4:15" x14ac:dyDescent="0.4">
      <c r="D265" s="6">
        <v>3.92</v>
      </c>
      <c r="E265" s="7">
        <f t="shared" si="21"/>
        <v>-0.15737588100516056</v>
      </c>
      <c r="G265">
        <f t="shared" si="23"/>
        <v>5.0489068284273939</v>
      </c>
      <c r="H265" s="10">
        <f t="shared" si="27"/>
        <v>-0.44458686383957863</v>
      </c>
      <c r="I265">
        <f t="shared" si="24"/>
        <v>-5.3350423660749433</v>
      </c>
      <c r="K265">
        <f t="shared" si="25"/>
        <v>-0.5093924820167739</v>
      </c>
      <c r="M265">
        <f t="shared" si="22"/>
        <v>-0.4369038491280362</v>
      </c>
      <c r="N265" s="13">
        <f t="shared" si="26"/>
        <v>7.6830147115424241E-3</v>
      </c>
      <c r="O265" s="13">
        <v>1</v>
      </c>
    </row>
    <row r="266" spans="4:15" x14ac:dyDescent="0.4">
      <c r="D266" s="6">
        <v>3.94</v>
      </c>
      <c r="E266" s="7">
        <f t="shared" si="21"/>
        <v>-0.15554972320723237</v>
      </c>
      <c r="G266">
        <f t="shared" si="23"/>
        <v>5.0596293986114018</v>
      </c>
      <c r="H266" s="10">
        <f t="shared" si="27"/>
        <v>-0.4394279680604315</v>
      </c>
      <c r="I266">
        <f t="shared" si="24"/>
        <v>-5.2731356167251775</v>
      </c>
      <c r="K266">
        <f t="shared" si="25"/>
        <v>-0.50417974113543074</v>
      </c>
      <c r="M266">
        <f t="shared" si="22"/>
        <v>-0.43189747776098231</v>
      </c>
      <c r="N266" s="13">
        <f t="shared" si="26"/>
        <v>7.5304902994491885E-3</v>
      </c>
      <c r="O266" s="13">
        <v>1</v>
      </c>
    </row>
    <row r="267" spans="4:15" x14ac:dyDescent="0.4">
      <c r="D267" s="6">
        <v>3.96</v>
      </c>
      <c r="E267" s="7">
        <f t="shared" si="21"/>
        <v>-0.15374319323531047</v>
      </c>
      <c r="G267">
        <f t="shared" si="23"/>
        <v>5.0703519687954088</v>
      </c>
      <c r="H267" s="10">
        <f t="shared" si="27"/>
        <v>-0.4343245208897521</v>
      </c>
      <c r="I267">
        <f t="shared" si="24"/>
        <v>-5.2118942506770249</v>
      </c>
      <c r="K267">
        <f t="shared" si="25"/>
        <v>-0.49902009806413711</v>
      </c>
      <c r="M267">
        <f t="shared" si="22"/>
        <v>-0.42694760953824479</v>
      </c>
      <c r="N267" s="13">
        <f t="shared" si="26"/>
        <v>7.3769113515073093E-3</v>
      </c>
      <c r="O267" s="13">
        <v>1</v>
      </c>
    </row>
    <row r="268" spans="4:15" x14ac:dyDescent="0.4">
      <c r="D268" s="6">
        <v>3.98</v>
      </c>
      <c r="E268" s="7">
        <f t="shared" si="21"/>
        <v>-0.15195609617362824</v>
      </c>
      <c r="G268">
        <f t="shared" si="23"/>
        <v>5.0810745389794159</v>
      </c>
      <c r="H268" s="10">
        <f t="shared" si="27"/>
        <v>-0.4292759716904998</v>
      </c>
      <c r="I268">
        <f t="shared" si="24"/>
        <v>-5.1513116602859981</v>
      </c>
      <c r="K268">
        <f t="shared" si="25"/>
        <v>-0.49391302206496279</v>
      </c>
      <c r="M268">
        <f t="shared" si="22"/>
        <v>-0.42205363606647855</v>
      </c>
      <c r="N268" s="13">
        <f t="shared" si="26"/>
        <v>7.2223356240212477E-3</v>
      </c>
      <c r="O268" s="13">
        <v>1</v>
      </c>
    </row>
    <row r="269" spans="4:15" x14ac:dyDescent="0.4">
      <c r="D269" s="6">
        <v>4</v>
      </c>
      <c r="E269" s="7">
        <f t="shared" si="21"/>
        <v>-0.15018823888762026</v>
      </c>
      <c r="G269">
        <f t="shared" si="23"/>
        <v>5.0917971091634247</v>
      </c>
      <c r="H269" s="10">
        <f t="shared" si="27"/>
        <v>-0.42428177485752722</v>
      </c>
      <c r="I269">
        <f t="shared" si="24"/>
        <v>-5.0913812982903268</v>
      </c>
      <c r="K269">
        <f t="shared" si="25"/>
        <v>-0.48885798728541585</v>
      </c>
      <c r="M269">
        <f t="shared" si="22"/>
        <v>-0.41721495449285756</v>
      </c>
      <c r="N269" s="13">
        <f t="shared" si="26"/>
        <v>7.066820364669657E-3</v>
      </c>
      <c r="O269" s="13">
        <v>1</v>
      </c>
    </row>
    <row r="270" spans="4:15" x14ac:dyDescent="0.4">
      <c r="D270" s="6">
        <v>4.0199999999999996</v>
      </c>
      <c r="E270" s="7">
        <f t="shared" si="21"/>
        <v>-0.14843943001258111</v>
      </c>
      <c r="G270">
        <f t="shared" si="23"/>
        <v>5.1025196793474317</v>
      </c>
      <c r="H270" s="10">
        <f t="shared" si="27"/>
        <v>-0.4193413897855417</v>
      </c>
      <c r="I270">
        <f t="shared" si="24"/>
        <v>-5.0320966774264999</v>
      </c>
      <c r="K270">
        <f t="shared" si="25"/>
        <v>-0.48385447273118881</v>
      </c>
      <c r="M270">
        <f t="shared" si="22"/>
        <v>-0.41243096749111835</v>
      </c>
      <c r="N270" s="13">
        <f t="shared" si="26"/>
        <v>6.9104222944233462E-3</v>
      </c>
      <c r="O270" s="13">
        <v>1</v>
      </c>
    </row>
    <row r="271" spans="4:15" x14ac:dyDescent="0.4">
      <c r="D271" s="6">
        <v>4.04</v>
      </c>
      <c r="E271" s="7">
        <f t="shared" si="21"/>
        <v>-0.14670947994206732</v>
      </c>
      <c r="G271">
        <f t="shared" si="23"/>
        <v>5.1132422495314396</v>
      </c>
      <c r="H271" s="10">
        <f t="shared" si="27"/>
        <v>-0.41445428083634023</v>
      </c>
      <c r="I271">
        <f t="shared" si="24"/>
        <v>-4.9734513700360825</v>
      </c>
      <c r="K271">
        <f t="shared" si="25"/>
        <v>-0.47890196223824094</v>
      </c>
      <c r="M271">
        <f t="shared" si="22"/>
        <v>-0.40770108324607185</v>
      </c>
      <c r="N271" s="13">
        <f t="shared" si="26"/>
        <v>6.7531975902683783E-3</v>
      </c>
      <c r="O271" s="13">
        <v>1</v>
      </c>
    </row>
    <row r="272" spans="4:15" x14ac:dyDescent="0.4">
      <c r="D272" s="6">
        <v>4.0599999999999996</v>
      </c>
      <c r="E272" s="7">
        <f t="shared" si="21"/>
        <v>-0.14499820081606568</v>
      </c>
      <c r="G272">
        <f t="shared" si="23"/>
        <v>5.1239648197154475</v>
      </c>
      <c r="H272" s="10">
        <f t="shared" si="27"/>
        <v>-0.40961991730538561</v>
      </c>
      <c r="I272">
        <f t="shared" si="24"/>
        <v>-4.9154390076646273</v>
      </c>
      <c r="K272">
        <f t="shared" si="25"/>
        <v>-0.47399994444427196</v>
      </c>
      <c r="M272">
        <f t="shared" si="22"/>
        <v>-0.40302471543667473</v>
      </c>
      <c r="N272" s="13">
        <f t="shared" si="26"/>
        <v>6.595201868710876E-3</v>
      </c>
      <c r="O272" s="13">
        <v>1</v>
      </c>
    </row>
    <row r="273" spans="4:15" x14ac:dyDescent="0.4">
      <c r="D273" s="6">
        <v>4.08</v>
      </c>
      <c r="E273" s="7">
        <f t="shared" si="21"/>
        <v>-0.14330540650894621</v>
      </c>
      <c r="G273">
        <f t="shared" si="23"/>
        <v>5.1346873898994554</v>
      </c>
      <c r="H273" s="10">
        <f t="shared" si="27"/>
        <v>-0.4048377733877731</v>
      </c>
      <c r="I273">
        <f t="shared" si="24"/>
        <v>-4.8580532806532775</v>
      </c>
      <c r="K273">
        <f t="shared" si="25"/>
        <v>-0.46914791275961854</v>
      </c>
      <c r="M273">
        <f t="shared" si="22"/>
        <v>-0.39840128321771623</v>
      </c>
      <c r="N273" s="13">
        <f t="shared" si="26"/>
        <v>6.4364901700568744E-3</v>
      </c>
      <c r="O273" s="13">
        <v>1</v>
      </c>
    </row>
    <row r="274" spans="4:15" x14ac:dyDescent="0.4">
      <c r="D274" s="6">
        <v>4.0999999999999996</v>
      </c>
      <c r="E274" s="7">
        <f t="shared" si="21"/>
        <v>-0.14163091261722177</v>
      </c>
      <c r="G274">
        <f t="shared" si="23"/>
        <v>5.1454099600834624</v>
      </c>
      <c r="H274" s="10">
        <f t="shared" si="27"/>
        <v>-0.40010732814365146</v>
      </c>
      <c r="I274">
        <f t="shared" si="24"/>
        <v>-4.8012879377238171</v>
      </c>
      <c r="K274">
        <f t="shared" si="25"/>
        <v>-0.46434536533762655</v>
      </c>
      <c r="M274">
        <f t="shared" si="22"/>
        <v>-0.39383021120020167</v>
      </c>
      <c r="N274" s="13">
        <f t="shared" si="26"/>
        <v>6.2771169434497898E-3</v>
      </c>
      <c r="O274" s="13">
        <v>1</v>
      </c>
    </row>
    <row r="275" spans="4:15" x14ac:dyDescent="0.4">
      <c r="D275" s="6">
        <v>4.12</v>
      </c>
      <c r="E275" s="7">
        <f t="shared" ref="E275:E338" si="28">-(1+D275+$E$5*D275^3)*EXP(-D275)</f>
        <v>-0.13997453644713073</v>
      </c>
      <c r="G275">
        <f t="shared" si="23"/>
        <v>5.1561325302674712</v>
      </c>
      <c r="H275" s="10">
        <f t="shared" si="27"/>
        <v>-0.39542806546314435</v>
      </c>
      <c r="I275">
        <f t="shared" si="24"/>
        <v>-4.7451367855577322</v>
      </c>
      <c r="K275">
        <f t="shared" si="25"/>
        <v>-0.45959180504452496</v>
      </c>
      <c r="M275">
        <f t="shared" ref="M275:M338" si="29">$L$9*$O$6*EXP(-$O$7*(G275/$L$10-1))-SQRT($L$9)*$O$8*EXP(-$O$4*(G275/$L$10-1))</f>
        <v>-0.38931092943048767</v>
      </c>
      <c r="N275" s="13">
        <f t="shared" si="26"/>
        <v>6.1171360326566782E-3</v>
      </c>
      <c r="O275" s="13">
        <v>1</v>
      </c>
    </row>
    <row r="276" spans="4:15" x14ac:dyDescent="0.4">
      <c r="D276" s="6">
        <v>4.1399999999999997</v>
      </c>
      <c r="E276" s="7">
        <f t="shared" si="28"/>
        <v>-0.13833609700206295</v>
      </c>
      <c r="G276">
        <f t="shared" ref="G276:G339" si="30">$E$11*(D276/$E$12+1)</f>
        <v>5.1668551004514782</v>
      </c>
      <c r="H276" s="10">
        <f t="shared" si="27"/>
        <v>-0.39079947403082782</v>
      </c>
      <c r="I276">
        <f t="shared" ref="I276:I339" si="31">H276*$E$6</f>
        <v>-4.6895936883699338</v>
      </c>
      <c r="K276">
        <f t="shared" ref="K276:K339" si="32">$L$9*$L$4*EXP(-$L$6*(G276/$L$10-1))-SQRT($L$9)*$L$5*EXP(-$L$7*(G276/$L$10-1))</f>
        <v>-0.45488673942885793</v>
      </c>
      <c r="M276">
        <f t="shared" si="29"/>
        <v>-0.38484287336824574</v>
      </c>
      <c r="N276" s="13">
        <f t="shared" ref="N276:N339" si="33">(M276-H276)*O276</f>
        <v>5.9566006625820789E-3</v>
      </c>
      <c r="O276" s="13">
        <v>1</v>
      </c>
    </row>
    <row r="277" spans="4:15" x14ac:dyDescent="0.4">
      <c r="D277" s="6">
        <v>4.16</v>
      </c>
      <c r="E277" s="7">
        <f t="shared" si="28"/>
        <v>-0.13671541496984282</v>
      </c>
      <c r="G277">
        <f t="shared" si="30"/>
        <v>5.1775776706354861</v>
      </c>
      <c r="H277" s="10">
        <f t="shared" ref="H277:H340" si="34">-(-$B$4)*(1+D277+$E$5*D277^3)*EXP(-D277)</f>
        <v>-0.386221047289806</v>
      </c>
      <c r="I277">
        <f t="shared" si="31"/>
        <v>-4.634652567477672</v>
      </c>
      <c r="K277">
        <f t="shared" si="32"/>
        <v>-0.45022968069048847</v>
      </c>
      <c r="M277">
        <f t="shared" si="29"/>
        <v>-0.3804254838633005</v>
      </c>
      <c r="N277" s="13">
        <f t="shared" si="33"/>
        <v>5.7955634265055012E-3</v>
      </c>
      <c r="O277" s="13">
        <v>1</v>
      </c>
    </row>
    <row r="278" spans="4:15" x14ac:dyDescent="0.4">
      <c r="D278" s="6">
        <v>4.1800000000000104</v>
      </c>
      <c r="E278" s="7">
        <f t="shared" si="28"/>
        <v>-0.13511231270988799</v>
      </c>
      <c r="G278">
        <f t="shared" si="30"/>
        <v>5.1883002408194994</v>
      </c>
      <c r="H278" s="10">
        <f t="shared" si="34"/>
        <v>-0.3816922834054336</v>
      </c>
      <c r="I278">
        <f t="shared" si="31"/>
        <v>-4.5803074008652036</v>
      </c>
      <c r="K278">
        <f t="shared" si="32"/>
        <v>-0.44562014564922642</v>
      </c>
      <c r="M278">
        <f t="shared" si="29"/>
        <v>-0.37605820713141513</v>
      </c>
      <c r="N278" s="13">
        <f t="shared" si="33"/>
        <v>5.6340762740184624E-3</v>
      </c>
      <c r="O278" s="13">
        <v>1</v>
      </c>
    </row>
    <row r="279" spans="4:15" x14ac:dyDescent="0.4">
      <c r="D279" s="6">
        <v>4.2</v>
      </c>
      <c r="E279" s="7">
        <f t="shared" si="28"/>
        <v>-0.13352661424026166</v>
      </c>
      <c r="G279">
        <f t="shared" si="30"/>
        <v>5.1990228110035019</v>
      </c>
      <c r="H279" s="10">
        <f t="shared" si="34"/>
        <v>-0.37721268522873924</v>
      </c>
      <c r="I279">
        <f t="shared" si="31"/>
        <v>-4.5265522227448711</v>
      </c>
      <c r="K279">
        <f t="shared" si="32"/>
        <v>-0.44105765571311484</v>
      </c>
      <c r="M279">
        <f t="shared" si="29"/>
        <v>-0.37174049472908244</v>
      </c>
      <c r="N279" s="13">
        <f t="shared" si="33"/>
        <v>5.4721904996568038E-3</v>
      </c>
      <c r="O279" s="13">
        <v>1</v>
      </c>
    </row>
    <row r="280" spans="4:15" x14ac:dyDescent="0.4">
      <c r="D280" s="6">
        <v>4.22</v>
      </c>
      <c r="E280" s="7">
        <f t="shared" si="28"/>
        <v>-0.13195814522461791</v>
      </c>
      <c r="G280">
        <f t="shared" si="30"/>
        <v>5.209745381187509</v>
      </c>
      <c r="H280" s="10">
        <f t="shared" si="34"/>
        <v>-0.37278176025954568</v>
      </c>
      <c r="I280">
        <f t="shared" si="31"/>
        <v>-4.4733811231145477</v>
      </c>
      <c r="K280">
        <f t="shared" si="32"/>
        <v>-0.43654173684636843</v>
      </c>
      <c r="M280">
        <f t="shared" si="29"/>
        <v>-0.36747180352734232</v>
      </c>
      <c r="N280" s="13">
        <f t="shared" si="33"/>
        <v>5.3099567322033581E-3</v>
      </c>
      <c r="O280" s="13">
        <v>1</v>
      </c>
    </row>
    <row r="281" spans="4:15" x14ac:dyDescent="0.4">
      <c r="D281" s="6">
        <v>4.24</v>
      </c>
      <c r="E281" s="7">
        <f t="shared" si="28"/>
        <v>-0.1304067329590809</v>
      </c>
      <c r="G281">
        <f t="shared" si="30"/>
        <v>5.2204679513715169</v>
      </c>
      <c r="H281" s="10">
        <f t="shared" si="34"/>
        <v>-0.36839902060940355</v>
      </c>
      <c r="I281">
        <f t="shared" si="31"/>
        <v>-4.4207882473128421</v>
      </c>
      <c r="K281">
        <f t="shared" si="32"/>
        <v>-0.4320719195370632</v>
      </c>
      <c r="M281">
        <f t="shared" si="29"/>
        <v>-0.3632515956847423</v>
      </c>
      <c r="N281" s="13">
        <f t="shared" si="33"/>
        <v>5.147424924661248E-3</v>
      </c>
      <c r="O281" s="13">
        <v>1</v>
      </c>
    </row>
    <row r="282" spans="4:15" x14ac:dyDescent="0.4">
      <c r="D282" s="6">
        <v>4.2600000000000096</v>
      </c>
      <c r="E282" s="7">
        <f t="shared" si="28"/>
        <v>-0.12887220635904298</v>
      </c>
      <c r="G282">
        <f t="shared" si="30"/>
        <v>5.2311905215555292</v>
      </c>
      <c r="H282" s="10">
        <f t="shared" si="34"/>
        <v>-0.36406398296429643</v>
      </c>
      <c r="I282">
        <f t="shared" si="31"/>
        <v>-4.3687677955715571</v>
      </c>
      <c r="K282">
        <f t="shared" si="32"/>
        <v>-0.42764773876453593</v>
      </c>
      <c r="M282">
        <f t="shared" si="29"/>
        <v>-0.35907933861942803</v>
      </c>
      <c r="N282" s="13">
        <f t="shared" si="33"/>
        <v>4.9846443448683941E-3</v>
      </c>
      <c r="O282" s="13">
        <v>1</v>
      </c>
    </row>
    <row r="283" spans="4:15" x14ac:dyDescent="0.4">
      <c r="D283" s="6">
        <v>4.28</v>
      </c>
      <c r="E283" s="7">
        <f t="shared" si="28"/>
        <v>-0.12735439594591452</v>
      </c>
      <c r="G283">
        <f t="shared" si="30"/>
        <v>5.2419130917395327</v>
      </c>
      <c r="H283" s="10">
        <f t="shared" si="34"/>
        <v>-0.35977616854720856</v>
      </c>
      <c r="I283">
        <f t="shared" si="31"/>
        <v>-4.317314022566503</v>
      </c>
      <c r="K283">
        <f t="shared" si="32"/>
        <v>-0.423268733966571</v>
      </c>
      <c r="M283">
        <f t="shared" si="29"/>
        <v>-0.35495450498045555</v>
      </c>
      <c r="N283" s="13">
        <f t="shared" si="33"/>
        <v>4.8216635667530094E-3</v>
      </c>
      <c r="O283" s="13">
        <v>1</v>
      </c>
    </row>
    <row r="284" spans="4:15" x14ac:dyDescent="0.4">
      <c r="D284" s="6">
        <v>4.3</v>
      </c>
      <c r="E284" s="7">
        <f t="shared" si="28"/>
        <v>-0.12585313383381794</v>
      </c>
      <c r="G284">
        <f t="shared" si="30"/>
        <v>5.2526356619235397</v>
      </c>
      <c r="H284" s="10">
        <f t="shared" si="34"/>
        <v>-0.35553510308053565</v>
      </c>
      <c r="I284">
        <f t="shared" si="31"/>
        <v>-4.2664212369664281</v>
      </c>
      <c r="K284">
        <f t="shared" si="32"/>
        <v>-0.41893444900635113</v>
      </c>
      <c r="M284">
        <f t="shared" si="29"/>
        <v>-0.35087657261833249</v>
      </c>
      <c r="N284" s="13">
        <f t="shared" si="33"/>
        <v>4.6585304622031587E-3</v>
      </c>
      <c r="O284" s="13">
        <v>1</v>
      </c>
    </row>
    <row r="285" spans="4:15" x14ac:dyDescent="0.4">
      <c r="D285" s="6">
        <v>4.32</v>
      </c>
      <c r="E285" s="7">
        <f t="shared" si="28"/>
        <v>-0.12436825371626142</v>
      </c>
      <c r="G285">
        <f t="shared" si="30"/>
        <v>5.2633582321075476</v>
      </c>
      <c r="H285" s="10">
        <f t="shared" si="34"/>
        <v>-0.35134031674843857</v>
      </c>
      <c r="I285">
        <f t="shared" si="31"/>
        <v>-4.2160838009812629</v>
      </c>
      <c r="K285">
        <f t="shared" si="32"/>
        <v>-0.41464443213926105</v>
      </c>
      <c r="M285">
        <f t="shared" si="29"/>
        <v>-0.34684502455488614</v>
      </c>
      <c r="N285" s="13">
        <f t="shared" si="33"/>
        <v>4.4952921935524359E-3</v>
      </c>
      <c r="O285" s="13">
        <v>1</v>
      </c>
    </row>
    <row r="286" spans="4:15" x14ac:dyDescent="0.4">
      <c r="D286" s="6">
        <v>4.3400000000000096</v>
      </c>
      <c r="E286" s="7">
        <f t="shared" si="28"/>
        <v>-0.12289959085277859</v>
      </c>
      <c r="G286">
        <f t="shared" si="30"/>
        <v>5.2740808022915608</v>
      </c>
      <c r="H286" s="10">
        <f t="shared" si="34"/>
        <v>-0.34719134415909952</v>
      </c>
      <c r="I286">
        <f t="shared" si="31"/>
        <v>-4.1662961299091945</v>
      </c>
      <c r="K286">
        <f t="shared" si="32"/>
        <v>-0.4103982359795047</v>
      </c>
      <c r="M286">
        <f t="shared" si="29"/>
        <v>-0.34285934895245074</v>
      </c>
      <c r="N286" s="13">
        <f t="shared" si="33"/>
        <v>4.3319952066487866E-3</v>
      </c>
      <c r="O286" s="13">
        <v>1</v>
      </c>
    </row>
    <row r="287" spans="4:15" x14ac:dyDescent="0.4">
      <c r="D287" s="6">
        <v>4.3600000000000003</v>
      </c>
      <c r="E287" s="7">
        <f t="shared" si="28"/>
        <v>-0.12144698205556177</v>
      </c>
      <c r="G287">
        <f t="shared" si="30"/>
        <v>5.2848033724755625</v>
      </c>
      <c r="H287" s="10">
        <f t="shared" si="34"/>
        <v>-0.34308772430696205</v>
      </c>
      <c r="I287">
        <f t="shared" si="31"/>
        <v>-4.1170526916835444</v>
      </c>
      <c r="K287">
        <f t="shared" si="32"/>
        <v>-0.40619541746660426</v>
      </c>
      <c r="M287">
        <f t="shared" si="29"/>
        <v>-0.3389190390824518</v>
      </c>
      <c r="N287" s="13">
        <f t="shared" si="33"/>
        <v>4.168685224510249E-3</v>
      </c>
      <c r="O287" s="13">
        <v>1</v>
      </c>
    </row>
    <row r="288" spans="4:15" x14ac:dyDescent="0.4">
      <c r="D288" s="6">
        <v>4.38</v>
      </c>
      <c r="E288" s="7">
        <f t="shared" si="28"/>
        <v>-0.12001026567608071</v>
      </c>
      <c r="G288">
        <f t="shared" si="30"/>
        <v>5.2955259426595704</v>
      </c>
      <c r="H288" s="10">
        <f t="shared" si="34"/>
        <v>-0.33902900053492802</v>
      </c>
      <c r="I288">
        <f t="shared" si="31"/>
        <v>-4.0683480064191357</v>
      </c>
      <c r="K288">
        <f t="shared" si="32"/>
        <v>-0.40203553783175411</v>
      </c>
      <c r="M288">
        <f t="shared" si="29"/>
        <v>-0.33502359329338616</v>
      </c>
      <c r="N288" s="13">
        <f t="shared" si="33"/>
        <v>4.0054072415418585E-3</v>
      </c>
      <c r="O288" s="13">
        <v>1</v>
      </c>
    </row>
    <row r="289" spans="4:15" x14ac:dyDescent="0.4">
      <c r="D289" s="6">
        <v>4.4000000000000004</v>
      </c>
      <c r="E289" s="7">
        <f t="shared" si="28"/>
        <v>-0.11858928159171866</v>
      </c>
      <c r="G289">
        <f t="shared" si="30"/>
        <v>5.3062485128435792</v>
      </c>
      <c r="H289" s="10">
        <f t="shared" si="34"/>
        <v>-0.33501472049660524</v>
      </c>
      <c r="I289">
        <f t="shared" si="31"/>
        <v>-4.0201766459592632</v>
      </c>
      <c r="K289">
        <f t="shared" si="32"/>
        <v>-0.39791816256411644</v>
      </c>
      <c r="M289">
        <f t="shared" si="29"/>
        <v>-0.33117251497829753</v>
      </c>
      <c r="N289" s="13">
        <f t="shared" si="33"/>
        <v>3.8422055183077175E-3</v>
      </c>
      <c r="O289" s="13">
        <v>1</v>
      </c>
    </row>
    <row r="290" spans="4:15" x14ac:dyDescent="0.4">
      <c r="D290" s="6">
        <v>4.4200000000000097</v>
      </c>
      <c r="E290" s="7">
        <f t="shared" si="28"/>
        <v>-0.11718387119241051</v>
      </c>
      <c r="G290">
        <f t="shared" si="30"/>
        <v>5.3169710830275916</v>
      </c>
      <c r="H290" s="10">
        <f t="shared" si="34"/>
        <v>-0.33104443611855972</v>
      </c>
      <c r="I290">
        <f t="shared" si="31"/>
        <v>-3.9725332334227166</v>
      </c>
      <c r="K290">
        <f t="shared" si="32"/>
        <v>-0.39384286137701213</v>
      </c>
      <c r="M290">
        <f t="shared" si="29"/>
        <v>-0.32736531254172424</v>
      </c>
      <c r="N290" s="13">
        <f t="shared" si="33"/>
        <v>3.6791235768354746E-3</v>
      </c>
      <c r="O290" s="13">
        <v>1</v>
      </c>
    </row>
    <row r="291" spans="4:15" x14ac:dyDescent="0.4">
      <c r="D291" s="6">
        <v>4.4400000000000004</v>
      </c>
      <c r="E291" s="7">
        <f t="shared" si="28"/>
        <v>-0.11579387736730884</v>
      </c>
      <c r="G291">
        <f t="shared" si="30"/>
        <v>5.3276936532115942</v>
      </c>
      <c r="H291" s="10">
        <f t="shared" si="34"/>
        <v>-0.32711770356264747</v>
      </c>
      <c r="I291">
        <f t="shared" si="31"/>
        <v>-3.9254124427517696</v>
      </c>
      <c r="K291">
        <f t="shared" si="32"/>
        <v>-0.38980920817406844</v>
      </c>
      <c r="M291">
        <f t="shared" si="29"/>
        <v>-0.32360149936619165</v>
      </c>
      <c r="N291" s="13">
        <f t="shared" si="33"/>
        <v>3.5162041964558188E-3</v>
      </c>
      <c r="O291" s="13">
        <v>1</v>
      </c>
    </row>
    <row r="292" spans="4:15" x14ac:dyDescent="0.4">
      <c r="D292" s="6">
        <v>4.46</v>
      </c>
      <c r="E292" s="7">
        <f t="shared" si="28"/>
        <v>-0.11441914449146724</v>
      </c>
      <c r="G292">
        <f t="shared" si="30"/>
        <v>5.3384162233956012</v>
      </c>
      <c r="H292" s="10">
        <f t="shared" si="34"/>
        <v>-0.32323408318839497</v>
      </c>
      <c r="I292">
        <f t="shared" si="31"/>
        <v>-3.8788089982607397</v>
      </c>
      <c r="K292">
        <f t="shared" si="32"/>
        <v>-0.38581678101530353</v>
      </c>
      <c r="M292">
        <f t="shared" si="29"/>
        <v>-0.3198805937782539</v>
      </c>
      <c r="N292" s="13">
        <f t="shared" si="33"/>
        <v>3.353489410141075E-3</v>
      </c>
      <c r="O292" s="13">
        <v>1</v>
      </c>
    </row>
    <row r="293" spans="4:15" x14ac:dyDescent="0.4">
      <c r="D293" s="6">
        <v>4.4800000000000004</v>
      </c>
      <c r="E293" s="7">
        <f t="shared" si="28"/>
        <v>-0.11305951841257106</v>
      </c>
      <c r="G293">
        <f t="shared" si="30"/>
        <v>5.3491387935796091</v>
      </c>
      <c r="H293" s="10">
        <f t="shared" si="34"/>
        <v>-0.31939313951551324</v>
      </c>
      <c r="I293">
        <f t="shared" si="31"/>
        <v>-3.8327176741861591</v>
      </c>
      <c r="K293">
        <f t="shared" si="32"/>
        <v>-0.3818651620832168</v>
      </c>
      <c r="M293">
        <f t="shared" si="29"/>
        <v>-0.31620211901416123</v>
      </c>
      <c r="N293" s="13">
        <f t="shared" si="33"/>
        <v>3.1910205013520043E-3</v>
      </c>
      <c r="O293" s="13">
        <v>1</v>
      </c>
    </row>
    <row r="294" spans="4:15" x14ac:dyDescent="0.4">
      <c r="D294" s="6">
        <v>4.5000000000000098</v>
      </c>
      <c r="E294" s="7">
        <f t="shared" si="28"/>
        <v>-0.11171484643769855</v>
      </c>
      <c r="G294">
        <f t="shared" si="30"/>
        <v>5.3598613637636223</v>
      </c>
      <c r="H294" s="10">
        <f t="shared" si="34"/>
        <v>-0.31559444118649843</v>
      </c>
      <c r="I294">
        <f t="shared" si="31"/>
        <v>-3.7871332942379814</v>
      </c>
      <c r="K294">
        <f t="shared" si="32"/>
        <v>-0.37795393764884594</v>
      </c>
      <c r="M294">
        <f t="shared" si="29"/>
        <v>-0.31256560318513565</v>
      </c>
      <c r="N294" s="13">
        <f t="shared" si="33"/>
        <v>3.0288380013627769E-3</v>
      </c>
      <c r="O294" s="13">
        <v>1</v>
      </c>
    </row>
    <row r="295" spans="4:15" x14ac:dyDescent="0.4">
      <c r="D295" s="6">
        <v>4.5199999999999996</v>
      </c>
      <c r="E295" s="7">
        <f t="shared" si="28"/>
        <v>-0.11038497732013643</v>
      </c>
      <c r="G295">
        <f t="shared" si="30"/>
        <v>5.3705839339476249</v>
      </c>
      <c r="H295" s="10">
        <f t="shared" si="34"/>
        <v>-0.31183756092938542</v>
      </c>
      <c r="I295">
        <f t="shared" si="31"/>
        <v>-3.742050731152625</v>
      </c>
      <c r="K295">
        <f t="shared" si="32"/>
        <v>-0.37408269803784544</v>
      </c>
      <c r="M295">
        <f t="shared" si="29"/>
        <v>-0.30897057924232485</v>
      </c>
      <c r="N295" s="13">
        <f t="shared" si="33"/>
        <v>2.8669816870605658E-3</v>
      </c>
      <c r="O295" s="13">
        <v>1</v>
      </c>
    </row>
    <row r="296" spans="4:15" x14ac:dyDescent="0.4">
      <c r="D296" s="6">
        <v>4.54</v>
      </c>
      <c r="E296" s="7">
        <f t="shared" si="28"/>
        <v>-0.10906976124623763</v>
      </c>
      <c r="G296">
        <f t="shared" si="30"/>
        <v>5.3813065041316319</v>
      </c>
      <c r="H296" s="10">
        <f t="shared" si="34"/>
        <v>-0.30812207552062132</v>
      </c>
      <c r="I296">
        <f t="shared" si="31"/>
        <v>-3.6974649062474558</v>
      </c>
      <c r="K296">
        <f t="shared" si="32"/>
        <v>-0.37025103759655897</v>
      </c>
      <c r="M296">
        <f t="shared" si="29"/>
        <v>-0.30541658494141777</v>
      </c>
      <c r="N296" s="13">
        <f t="shared" si="33"/>
        <v>2.7054905792035511E-3</v>
      </c>
      <c r="O296" s="13">
        <v>1</v>
      </c>
    </row>
    <row r="297" spans="4:15" x14ac:dyDescent="0.4">
      <c r="D297" s="6">
        <v>4.5599999999999996</v>
      </c>
      <c r="E297" s="7">
        <f t="shared" si="28"/>
        <v>-0.10776904982235004</v>
      </c>
      <c r="G297">
        <f t="shared" si="30"/>
        <v>5.3920290743156398</v>
      </c>
      <c r="H297" s="10">
        <f t="shared" si="34"/>
        <v>-0.30444756574813886</v>
      </c>
      <c r="I297">
        <f t="shared" si="31"/>
        <v>-3.6533707889776661</v>
      </c>
      <c r="K297">
        <f t="shared" si="32"/>
        <v>-0.36645855465815896</v>
      </c>
      <c r="M297">
        <f t="shared" si="29"/>
        <v>-0.30190316280701279</v>
      </c>
      <c r="N297" s="13">
        <f t="shared" si="33"/>
        <v>2.5444029411260671E-3</v>
      </c>
      <c r="O297" s="13">
        <v>1</v>
      </c>
    </row>
    <row r="298" spans="4:15" x14ac:dyDescent="0.4">
      <c r="D298" s="6">
        <v>4.5800000000000098</v>
      </c>
      <c r="E298" s="7">
        <f t="shared" si="28"/>
        <v>-0.10648269606179649</v>
      </c>
      <c r="G298">
        <f t="shared" si="30"/>
        <v>5.4027516444996531</v>
      </c>
      <c r="H298" s="10">
        <f t="shared" si="34"/>
        <v>-0.3008136163745751</v>
      </c>
      <c r="I298">
        <f t="shared" si="31"/>
        <v>-3.609763396494901</v>
      </c>
      <c r="K298">
        <f t="shared" si="32"/>
        <v>-0.36270485150880594</v>
      </c>
      <c r="M298">
        <f t="shared" si="29"/>
        <v>-0.29842986009670364</v>
      </c>
      <c r="N298" s="13">
        <f t="shared" si="33"/>
        <v>2.3837562778714627E-3</v>
      </c>
      <c r="O298" s="13">
        <v>1</v>
      </c>
    </row>
    <row r="299" spans="4:15" x14ac:dyDescent="0.4">
      <c r="D299" s="6">
        <v>4.5999999999999996</v>
      </c>
      <c r="E299" s="7">
        <f t="shared" si="28"/>
        <v>-0.1052105543719308</v>
      </c>
      <c r="G299">
        <f t="shared" si="30"/>
        <v>5.4134742146836556</v>
      </c>
      <c r="H299" s="10">
        <f t="shared" si="34"/>
        <v>-0.29721981610070458</v>
      </c>
      <c r="I299">
        <f t="shared" si="31"/>
        <v>-3.566637793208455</v>
      </c>
      <c r="K299">
        <f t="shared" si="32"/>
        <v>-0.35898953435388181</v>
      </c>
      <c r="M299">
        <f t="shared" si="29"/>
        <v>-0.29499622876495107</v>
      </c>
      <c r="N299" s="13">
        <f t="shared" si="33"/>
        <v>2.2235873357535074E-3</v>
      </c>
      <c r="O299" s="13">
        <v>1</v>
      </c>
    </row>
    <row r="300" spans="4:15" x14ac:dyDescent="0.4">
      <c r="D300" s="6">
        <v>4.62</v>
      </c>
      <c r="E300" s="7">
        <f t="shared" si="28"/>
        <v>-0.10395248054125403</v>
      </c>
      <c r="G300">
        <f t="shared" si="30"/>
        <v>5.4241967848676635</v>
      </c>
      <c r="H300" s="10">
        <f t="shared" si="34"/>
        <v>-0.29366575752904267</v>
      </c>
      <c r="I300">
        <f t="shared" si="31"/>
        <v>-3.523989090348512</v>
      </c>
      <c r="K300">
        <f t="shared" si="32"/>
        <v>-0.35531221328426671</v>
      </c>
      <c r="M300">
        <f t="shared" si="29"/>
        <v>-0.29160182542672403</v>
      </c>
      <c r="N300" s="13">
        <f t="shared" si="33"/>
        <v>2.0639321023186441E-3</v>
      </c>
      <c r="O300" s="13">
        <v>1</v>
      </c>
    </row>
    <row r="301" spans="4:15" x14ac:dyDescent="0.4">
      <c r="D301" s="6">
        <v>4.6400000000000103</v>
      </c>
      <c r="E301" s="7">
        <f t="shared" si="28"/>
        <v>-0.10270833172661867</v>
      </c>
      <c r="G301">
        <f t="shared" si="30"/>
        <v>5.4349193550516759</v>
      </c>
      <c r="H301" s="10">
        <f t="shared" si="34"/>
        <v>-0.29015103712769774</v>
      </c>
      <c r="I301">
        <f t="shared" si="31"/>
        <v>-3.4818124455323729</v>
      </c>
      <c r="K301">
        <f t="shared" si="32"/>
        <v>-0.35167250224272772</v>
      </c>
      <c r="M301">
        <f t="shared" si="29"/>
        <v>-0.28824621132098871</v>
      </c>
      <c r="N301" s="13">
        <f t="shared" si="33"/>
        <v>1.9048258067090318E-3</v>
      </c>
      <c r="O301" s="13">
        <v>1</v>
      </c>
    </row>
    <row r="302" spans="4:15" x14ac:dyDescent="0.4">
      <c r="D302" s="6">
        <v>4.6600000000000099</v>
      </c>
      <c r="E302" s="7">
        <f t="shared" si="28"/>
        <v>-0.10147796644050515</v>
      </c>
      <c r="G302">
        <f t="shared" si="30"/>
        <v>5.4456419252356838</v>
      </c>
      <c r="H302" s="10">
        <f t="shared" si="34"/>
        <v>-0.28667525519442705</v>
      </c>
      <c r="I302">
        <f t="shared" si="31"/>
        <v>-3.4401030623331246</v>
      </c>
      <c r="K302">
        <f t="shared" si="32"/>
        <v>-0.34807001899037959</v>
      </c>
      <c r="M302">
        <f t="shared" si="29"/>
        <v>-0.28492895227401949</v>
      </c>
      <c r="N302" s="13">
        <f t="shared" si="33"/>
        <v>1.7463029204075609E-3</v>
      </c>
      <c r="O302" s="13">
        <v>1</v>
      </c>
    </row>
    <row r="303" spans="4:15" x14ac:dyDescent="0.4">
      <c r="D303" s="6">
        <v>4.6800000000000104</v>
      </c>
      <c r="E303" s="7">
        <f t="shared" si="28"/>
        <v>-0.10026124453837805</v>
      </c>
      <c r="G303">
        <f t="shared" si="30"/>
        <v>5.4563644954196917</v>
      </c>
      <c r="H303" s="10">
        <f t="shared" si="34"/>
        <v>-0.28323801582091801</v>
      </c>
      <c r="I303">
        <f t="shared" si="31"/>
        <v>-3.3988561898510161</v>
      </c>
      <c r="K303">
        <f t="shared" si="32"/>
        <v>-0.34450438507323855</v>
      </c>
      <c r="M303">
        <f t="shared" si="29"/>
        <v>-0.28164961866256566</v>
      </c>
      <c r="N303" s="13">
        <f t="shared" si="33"/>
        <v>1.5883971583523504E-3</v>
      </c>
      <c r="O303" s="13">
        <v>1</v>
      </c>
    </row>
    <row r="304" spans="4:15" x14ac:dyDescent="0.4">
      <c r="D304" s="6">
        <v>4.7</v>
      </c>
      <c r="E304" s="7">
        <f t="shared" si="28"/>
        <v>-9.9058027206134394E-2</v>
      </c>
      <c r="G304">
        <f t="shared" si="30"/>
        <v>5.4670870656036943</v>
      </c>
      <c r="H304" s="10">
        <f t="shared" si="34"/>
        <v>-0.2798389268573297</v>
      </c>
      <c r="I304">
        <f t="shared" si="31"/>
        <v>-3.3580671222879563</v>
      </c>
      <c r="K304">
        <f t="shared" si="32"/>
        <v>-0.34097522578889866</v>
      </c>
      <c r="M304">
        <f t="shared" si="29"/>
        <v>-0.27840778537691452</v>
      </c>
      <c r="N304" s="13">
        <f t="shared" si="33"/>
        <v>1.4311414804151767E-3</v>
      </c>
      <c r="O304" s="13">
        <v>1</v>
      </c>
    </row>
    <row r="305" spans="4:15" x14ac:dyDescent="0.4">
      <c r="D305" s="6">
        <v>4.7200000000000104</v>
      </c>
      <c r="E305" s="7">
        <f t="shared" si="28"/>
        <v>-9.7868176947632751E-2</v>
      </c>
      <c r="G305">
        <f t="shared" si="30"/>
        <v>5.4778096357877066</v>
      </c>
      <c r="H305" s="10">
        <f t="shared" si="34"/>
        <v>-0.27647759987706255</v>
      </c>
      <c r="I305">
        <f t="shared" si="31"/>
        <v>-3.3177311985247506</v>
      </c>
      <c r="K305">
        <f t="shared" si="32"/>
        <v>-0.33748217015331061</v>
      </c>
      <c r="M305">
        <f t="shared" si="29"/>
        <v>-0.27520303178383926</v>
      </c>
      <c r="N305" s="13">
        <f t="shared" si="33"/>
        <v>1.2745680932232939E-3</v>
      </c>
      <c r="O305" s="13">
        <v>1</v>
      </c>
    </row>
    <row r="306" spans="4:15" x14ac:dyDescent="0.4">
      <c r="D306" s="6">
        <v>4.74000000000001</v>
      </c>
      <c r="E306" s="7">
        <f t="shared" si="28"/>
        <v>-9.6691557572323436E-2</v>
      </c>
      <c r="G306">
        <f t="shared" si="30"/>
        <v>5.4885322059717145</v>
      </c>
      <c r="H306" s="10">
        <f t="shared" si="34"/>
        <v>-0.2731536501418137</v>
      </c>
      <c r="I306">
        <f t="shared" si="31"/>
        <v>-3.2778438017017644</v>
      </c>
      <c r="K306">
        <f t="shared" si="32"/>
        <v>-0.3340248508677075</v>
      </c>
      <c r="M306">
        <f t="shared" si="29"/>
        <v>-0.27203494168948877</v>
      </c>
      <c r="N306" s="13">
        <f t="shared" si="33"/>
        <v>1.1187084523249236E-3</v>
      </c>
      <c r="O306" s="13">
        <v>1</v>
      </c>
    </row>
    <row r="307" spans="4:15" x14ac:dyDescent="0.4">
      <c r="D307" s="6">
        <v>4.7600000000000096</v>
      </c>
      <c r="E307" s="7">
        <f t="shared" si="28"/>
        <v>-9.5528034182959257E-2</v>
      </c>
      <c r="G307">
        <f t="shared" si="30"/>
        <v>5.4992547761557216</v>
      </c>
      <c r="H307" s="10">
        <f t="shared" si="34"/>
        <v>-0.26986669656685991</v>
      </c>
      <c r="I307">
        <f t="shared" si="31"/>
        <v>-3.2384003588023189</v>
      </c>
      <c r="K307">
        <f t="shared" si="32"/>
        <v>-0.33060290428563377</v>
      </c>
      <c r="M307">
        <f t="shared" si="29"/>
        <v>-0.26890310330218992</v>
      </c>
      <c r="N307" s="13">
        <f t="shared" si="33"/>
        <v>9.6359326466999295E-4</v>
      </c>
      <c r="O307" s="13">
        <v>1</v>
      </c>
    </row>
    <row r="308" spans="4:15" x14ac:dyDescent="0.4">
      <c r="D308" s="6">
        <v>4.78</v>
      </c>
      <c r="E308" s="7">
        <f t="shared" si="28"/>
        <v>-9.4377473163411593E-2</v>
      </c>
      <c r="G308">
        <f t="shared" si="30"/>
        <v>5.509977346339725</v>
      </c>
      <c r="H308" s="10">
        <f t="shared" si="34"/>
        <v>-0.26661636168663777</v>
      </c>
      <c r="I308">
        <f t="shared" si="31"/>
        <v>-3.1993963402396535</v>
      </c>
      <c r="K308">
        <f t="shared" si="32"/>
        <v>-0.32721597038013656</v>
      </c>
      <c r="M308">
        <f t="shared" si="29"/>
        <v>-0.26580710919522293</v>
      </c>
      <c r="N308" s="13">
        <f t="shared" si="33"/>
        <v>8.092524914148358E-4</v>
      </c>
      <c r="O308" s="13">
        <v>1</v>
      </c>
    </row>
    <row r="309" spans="4:15" x14ac:dyDescent="0.4">
      <c r="D309" s="6">
        <v>4.8000000000000096</v>
      </c>
      <c r="E309" s="7">
        <f t="shared" si="28"/>
        <v>-9.3239742166576794E-2</v>
      </c>
      <c r="G309">
        <f t="shared" si="30"/>
        <v>5.5206999165237374</v>
      </c>
      <c r="H309" s="10">
        <f t="shared" si="34"/>
        <v>-0.26340227162057944</v>
      </c>
      <c r="I309">
        <f t="shared" si="31"/>
        <v>-3.1608272594469531</v>
      </c>
      <c r="K309">
        <f t="shared" si="32"/>
        <v>-0.32386369271108673</v>
      </c>
      <c r="M309">
        <f t="shared" si="29"/>
        <v>-0.2627465562695564</v>
      </c>
      <c r="N309" s="13">
        <f t="shared" si="33"/>
        <v>6.5571535102304512E-4</v>
      </c>
      <c r="O309" s="13">
        <v>1</v>
      </c>
    </row>
    <row r="310" spans="4:15" x14ac:dyDescent="0.4">
      <c r="D310" s="6">
        <v>4.8200000000000101</v>
      </c>
      <c r="E310" s="7">
        <f t="shared" si="28"/>
        <v>-9.2114710102389946E-2</v>
      </c>
      <c r="G310">
        <f t="shared" si="30"/>
        <v>5.5314224867077453</v>
      </c>
      <c r="H310" s="10">
        <f t="shared" si="34"/>
        <v>-0.26022405603925158</v>
      </c>
      <c r="I310">
        <f t="shared" si="31"/>
        <v>-3.122688672471019</v>
      </c>
      <c r="K310">
        <f t="shared" si="32"/>
        <v>-0.32054571839267643</v>
      </c>
      <c r="M310">
        <f t="shared" si="29"/>
        <v>-0.25972104571658872</v>
      </c>
      <c r="N310" s="13">
        <f t="shared" si="33"/>
        <v>5.0301032266286683E-4</v>
      </c>
      <c r="O310" s="13">
        <v>1</v>
      </c>
    </row>
    <row r="311" spans="4:15" x14ac:dyDescent="0.4">
      <c r="D311" s="6">
        <v>4.8400000000000096</v>
      </c>
      <c r="E311" s="7">
        <f t="shared" si="28"/>
        <v>-9.1002247125928942E-2</v>
      </c>
      <c r="G311">
        <f t="shared" si="30"/>
        <v>5.5421450568917532</v>
      </c>
      <c r="H311" s="10">
        <f t="shared" si="34"/>
        <v>-0.25708134813074923</v>
      </c>
      <c r="I311">
        <f t="shared" si="31"/>
        <v>-3.0849761775689908</v>
      </c>
      <c r="K311">
        <f t="shared" si="32"/>
        <v>-0.31726169806104371</v>
      </c>
      <c r="M311">
        <f t="shared" si="29"/>
        <v>-0.25673018298086597</v>
      </c>
      <c r="N311" s="13">
        <f t="shared" si="33"/>
        <v>3.5116514988325909E-4</v>
      </c>
      <c r="O311" s="13">
        <v>1</v>
      </c>
    </row>
    <row r="312" spans="4:15" x14ac:dyDescent="0.4">
      <c r="D312" s="6">
        <v>4.8600000000000003</v>
      </c>
      <c r="E312" s="7">
        <f t="shared" si="28"/>
        <v>-8.9902224625628427E-2</v>
      </c>
      <c r="G312">
        <f t="shared" si="30"/>
        <v>5.5528676270757558</v>
      </c>
      <c r="H312" s="10">
        <f t="shared" si="34"/>
        <v>-0.25397378456740033</v>
      </c>
      <c r="I312">
        <f t="shared" si="31"/>
        <v>-3.0476854148088037</v>
      </c>
      <c r="K312">
        <f t="shared" si="32"/>
        <v>-0.31401128584208632</v>
      </c>
      <c r="M312">
        <f t="shared" si="29"/>
        <v>-0.2537735777228376</v>
      </c>
      <c r="N312" s="13">
        <f t="shared" si="33"/>
        <v>2.0020684456273363E-4</v>
      </c>
      <c r="O312" s="13">
        <v>1</v>
      </c>
    </row>
    <row r="313" spans="4:15" x14ac:dyDescent="0.4">
      <c r="D313" s="6">
        <v>4.8800000000000097</v>
      </c>
      <c r="E313" s="7">
        <f t="shared" si="28"/>
        <v>-8.8814515211591311E-2</v>
      </c>
      <c r="G313">
        <f t="shared" si="30"/>
        <v>5.5635901972597681</v>
      </c>
      <c r="H313" s="10">
        <f t="shared" si="34"/>
        <v>-0.25090100547274546</v>
      </c>
      <c r="I313">
        <f t="shared" si="31"/>
        <v>-3.0108120656729458</v>
      </c>
      <c r="K313">
        <f t="shared" si="32"/>
        <v>-0.31079413931942751</v>
      </c>
      <c r="M313">
        <f t="shared" si="29"/>
        <v>-0.25085084378162781</v>
      </c>
      <c r="N313" s="13">
        <f t="shared" si="33"/>
        <v>5.0161691117656115E-5</v>
      </c>
      <c r="O313" s="13">
        <v>1</v>
      </c>
    </row>
    <row r="314" spans="4:15" x14ac:dyDescent="0.4">
      <c r="D314" s="6">
        <v>4.9000000000000101</v>
      </c>
      <c r="E314" s="7">
        <f t="shared" si="28"/>
        <v>-8.7738992704011962E-2</v>
      </c>
      <c r="G314">
        <f t="shared" si="30"/>
        <v>5.5743127674437769</v>
      </c>
      <c r="H314" s="10">
        <f t="shared" si="34"/>
        <v>-0.24786265438883379</v>
      </c>
      <c r="I314">
        <f t="shared" si="31"/>
        <v>-2.9743518526660053</v>
      </c>
      <c r="K314">
        <f t="shared" si="32"/>
        <v>-0.3076099195025771</v>
      </c>
      <c r="M314">
        <f t="shared" si="29"/>
        <v>-0.24796159913786986</v>
      </c>
      <c r="N314" s="13">
        <f t="shared" si="33"/>
        <v>-9.8944749036072865E-5</v>
      </c>
      <c r="O314" s="13">
        <v>1</v>
      </c>
    </row>
    <row r="315" spans="4:15" x14ac:dyDescent="0.4">
      <c r="D315" s="6">
        <v>4.9200000000000097</v>
      </c>
      <c r="E315" s="7">
        <f t="shared" si="28"/>
        <v>-8.6675532121694876E-2</v>
      </c>
      <c r="G315">
        <f t="shared" si="30"/>
        <v>5.5850353376277839</v>
      </c>
      <c r="H315" s="10">
        <f t="shared" si="34"/>
        <v>-0.24485837824378803</v>
      </c>
      <c r="I315">
        <f t="shared" si="31"/>
        <v>-2.9383005389254562</v>
      </c>
      <c r="K315">
        <f t="shared" si="32"/>
        <v>-0.30445829079524822</v>
      </c>
      <c r="M315">
        <f t="shared" si="29"/>
        <v>-0.24510546587657439</v>
      </c>
      <c r="N315" s="13">
        <f t="shared" si="33"/>
        <v>-2.4708763278635804E-4</v>
      </c>
      <c r="O315" s="13">
        <v>1</v>
      </c>
    </row>
    <row r="316" spans="4:15" x14ac:dyDescent="0.4">
      <c r="D316" s="6">
        <v>4.9400000000000004</v>
      </c>
      <c r="E316" s="7">
        <f t="shared" si="28"/>
        <v>-8.5624009670686785E-2</v>
      </c>
      <c r="G316">
        <f t="shared" si="30"/>
        <v>5.5957579078117865</v>
      </c>
      <c r="H316" s="10">
        <f t="shared" si="34"/>
        <v>-0.24188782731969019</v>
      </c>
      <c r="I316">
        <f t="shared" si="31"/>
        <v>-2.9026539278362824</v>
      </c>
      <c r="K316">
        <f t="shared" si="32"/>
        <v>-0.30133892096386972</v>
      </c>
      <c r="M316">
        <f t="shared" si="29"/>
        <v>-0.24228207015007999</v>
      </c>
      <c r="N316" s="13">
        <f t="shared" si="33"/>
        <v>-3.9424283038980157E-4</v>
      </c>
      <c r="O316" s="13">
        <v>1</v>
      </c>
    </row>
    <row r="317" spans="4:15" x14ac:dyDescent="0.4">
      <c r="D317" s="6">
        <v>4.9600000000000097</v>
      </c>
      <c r="E317" s="7">
        <f t="shared" si="28"/>
        <v>-8.458430273300975E-2</v>
      </c>
      <c r="G317">
        <f t="shared" si="30"/>
        <v>5.6064804779957989</v>
      </c>
      <c r="H317" s="10">
        <f t="shared" si="34"/>
        <v>-0.23895065522075259</v>
      </c>
      <c r="I317">
        <f t="shared" si="31"/>
        <v>-2.8674078626490314</v>
      </c>
      <c r="K317">
        <f t="shared" si="32"/>
        <v>-0.29825148110627986</v>
      </c>
      <c r="M317">
        <f t="shared" si="29"/>
        <v>-0.23949104214107506</v>
      </c>
      <c r="N317" s="13">
        <f t="shared" si="33"/>
        <v>-5.4038692032246094E-4</v>
      </c>
      <c r="O317" s="13">
        <v>1</v>
      </c>
    </row>
    <row r="318" spans="4:15" x14ac:dyDescent="0.4">
      <c r="D318" s="6">
        <v>4.9800000000000102</v>
      </c>
      <c r="E318" s="7">
        <f t="shared" si="28"/>
        <v>-8.3556289855508642E-2</v>
      </c>
      <c r="G318">
        <f t="shared" si="30"/>
        <v>5.6172030481798076</v>
      </c>
      <c r="H318" s="10">
        <f t="shared" si="34"/>
        <v>-0.23604651884181196</v>
      </c>
      <c r="I318">
        <f t="shared" si="31"/>
        <v>-2.8325582261017437</v>
      </c>
      <c r="K318">
        <f t="shared" si="32"/>
        <v>-0.29519564562062478</v>
      </c>
      <c r="M318">
        <f t="shared" si="29"/>
        <v>-0.2367320160257248</v>
      </c>
      <c r="N318" s="13">
        <f t="shared" si="33"/>
        <v>-6.8549718391283654E-4</v>
      </c>
      <c r="O318" s="13">
        <v>1</v>
      </c>
    </row>
    <row r="319" spans="4:15" x14ac:dyDescent="0.4">
      <c r="D319" s="6">
        <v>5.0000000000000098</v>
      </c>
      <c r="E319" s="7">
        <f t="shared" si="28"/>
        <v>-8.253985073879648E-2</v>
      </c>
      <c r="G319">
        <f t="shared" si="30"/>
        <v>5.6279256183638147</v>
      </c>
      <c r="H319" s="10">
        <f t="shared" si="34"/>
        <v>-0.23317507833710005</v>
      </c>
      <c r="I319">
        <f t="shared" si="31"/>
        <v>-2.7981009400452006</v>
      </c>
      <c r="K319">
        <f t="shared" si="32"/>
        <v>-0.29217109217442916</v>
      </c>
      <c r="M319">
        <f t="shared" si="29"/>
        <v>-0.23400462993687859</v>
      </c>
      <c r="N319" s="13">
        <f t="shared" si="33"/>
        <v>-8.2955159977854409E-4</v>
      </c>
      <c r="O319" s="13">
        <v>1</v>
      </c>
    </row>
    <row r="320" spans="4:15" x14ac:dyDescent="0.4">
      <c r="D320" s="6">
        <v>5.0199999999999996</v>
      </c>
      <c r="E320" s="7">
        <f t="shared" si="28"/>
        <v>-8.1534866226314812E-2</v>
      </c>
      <c r="G320">
        <f t="shared" si="30"/>
        <v>5.6386481885478172</v>
      </c>
      <c r="H320" s="10">
        <f t="shared" si="34"/>
        <v>-0.23033599708933938</v>
      </c>
      <c r="I320">
        <f t="shared" si="31"/>
        <v>-2.7640319650720726</v>
      </c>
      <c r="K320">
        <f t="shared" si="32"/>
        <v>-0.28917750167387957</v>
      </c>
      <c r="M320">
        <f t="shared" si="29"/>
        <v>-0.23130852592740112</v>
      </c>
      <c r="N320" s="13">
        <f t="shared" si="33"/>
        <v>-9.725288380617314E-4</v>
      </c>
      <c r="O320" s="13">
        <v>1</v>
      </c>
    </row>
    <row r="321" spans="4:15" x14ac:dyDescent="0.4">
      <c r="D321" s="6">
        <v>5.0400000000000098</v>
      </c>
      <c r="E321" s="7">
        <f t="shared" si="28"/>
        <v>-8.0541218293496281E-2</v>
      </c>
      <c r="G321">
        <f t="shared" si="30"/>
        <v>5.6493707587318296</v>
      </c>
      <c r="H321" s="10">
        <f t="shared" si="34"/>
        <v>-0.22752894167912699</v>
      </c>
      <c r="I321">
        <f t="shared" si="31"/>
        <v>-2.730347300149524</v>
      </c>
      <c r="K321">
        <f t="shared" si="32"/>
        <v>-0.2862145582332985</v>
      </c>
      <c r="M321">
        <f t="shared" si="29"/>
        <v>-0.22864334993361576</v>
      </c>
      <c r="N321" s="13">
        <f t="shared" si="33"/>
        <v>-1.1144082544887746E-3</v>
      </c>
      <c r="O321" s="13">
        <v>1</v>
      </c>
    </row>
    <row r="322" spans="4:15" x14ac:dyDescent="0.4">
      <c r="D322" s="6">
        <v>5.0600000000000103</v>
      </c>
      <c r="E322" s="7">
        <f t="shared" si="28"/>
        <v>-7.9558790037042831E-2</v>
      </c>
      <c r="G322">
        <f t="shared" si="30"/>
        <v>5.6600933289158384</v>
      </c>
      <c r="H322" s="10">
        <f t="shared" si="34"/>
        <v>-0.224753581854646</v>
      </c>
      <c r="I322">
        <f t="shared" si="31"/>
        <v>-2.697042982255752</v>
      </c>
      <c r="K322">
        <f t="shared" si="32"/>
        <v>-0.28328194914483806</v>
      </c>
      <c r="M322">
        <f t="shared" si="29"/>
        <v>-0.22600875173889093</v>
      </c>
      <c r="N322" s="13">
        <f t="shared" si="33"/>
        <v>-1.2551698842449277E-3</v>
      </c>
      <c r="O322" s="13">
        <v>1</v>
      </c>
    </row>
    <row r="323" spans="4:15" x14ac:dyDescent="0.4">
      <c r="D323" s="6">
        <v>5.0800000000000098</v>
      </c>
      <c r="E323" s="7">
        <f t="shared" si="28"/>
        <v>-7.8587465664301567E-2</v>
      </c>
      <c r="G323">
        <f t="shared" si="30"/>
        <v>5.6708158990998454</v>
      </c>
      <c r="H323" s="10">
        <f t="shared" si="34"/>
        <v>-0.22200959050165192</v>
      </c>
      <c r="I323">
        <f t="shared" si="31"/>
        <v>-2.6641150860198231</v>
      </c>
      <c r="K323">
        <f t="shared" si="32"/>
        <v>-0.28037936484835491</v>
      </c>
      <c r="M323">
        <f t="shared" si="29"/>
        <v>-0.22340438493734169</v>
      </c>
      <c r="N323" s="13">
        <f t="shared" si="33"/>
        <v>-1.3947944356897668E-3</v>
      </c>
      <c r="O323" s="13">
        <v>1</v>
      </c>
    </row>
    <row r="324" spans="4:15" x14ac:dyDescent="0.4">
      <c r="D324" s="6">
        <v>5.0999999999999996</v>
      </c>
      <c r="E324" s="7">
        <f t="shared" si="28"/>
        <v>-7.7627130482756129E-2</v>
      </c>
      <c r="G324">
        <f t="shared" si="30"/>
        <v>5.681538469283848</v>
      </c>
      <c r="H324" s="10">
        <f t="shared" si="34"/>
        <v>-0.21929664361378609</v>
      </c>
      <c r="I324">
        <f t="shared" si="31"/>
        <v>-2.6315597233654331</v>
      </c>
      <c r="K324">
        <f t="shared" si="32"/>
        <v>-0.27750649890151002</v>
      </c>
      <c r="M324">
        <f t="shared" si="29"/>
        <v>-0.22082990689769311</v>
      </c>
      <c r="N324" s="13">
        <f t="shared" si="33"/>
        <v>-1.5332632839070159E-3</v>
      </c>
      <c r="O324" s="13">
        <v>1</v>
      </c>
    </row>
    <row r="325" spans="4:15" x14ac:dyDescent="0.4">
      <c r="D325" s="6">
        <v>5.1200000000000099</v>
      </c>
      <c r="E325" s="7">
        <f t="shared" si="28"/>
        <v>-7.6677670889619923E-2</v>
      </c>
      <c r="G325">
        <f t="shared" si="30"/>
        <v>5.6922610394678612</v>
      </c>
      <c r="H325" s="10">
        <f t="shared" si="34"/>
        <v>-0.21661442026317629</v>
      </c>
      <c r="I325">
        <f t="shared" si="31"/>
        <v>-2.5993730431581152</v>
      </c>
      <c r="K325">
        <f t="shared" si="32"/>
        <v>-0.27466304795006774</v>
      </c>
      <c r="M325">
        <f t="shared" si="29"/>
        <v>-0.21828497872728539</v>
      </c>
      <c r="N325" s="13">
        <f t="shared" si="33"/>
        <v>-1.6705584641091009E-3</v>
      </c>
      <c r="O325" s="13">
        <v>1</v>
      </c>
    </row>
    <row r="326" spans="4:15" x14ac:dyDescent="0.4">
      <c r="D326" s="6">
        <v>5.1400000000000103</v>
      </c>
      <c r="E326" s="7">
        <f t="shared" si="28"/>
        <v>-7.5738974361543754E-2</v>
      </c>
      <c r="G326">
        <f t="shared" si="30"/>
        <v>5.7029836096518682</v>
      </c>
      <c r="H326" s="10">
        <f t="shared" si="34"/>
        <v>-0.21396260257136113</v>
      </c>
      <c r="I326">
        <f t="shared" si="31"/>
        <v>-2.5675512308563335</v>
      </c>
      <c r="K326">
        <f t="shared" si="32"/>
        <v>-0.27184871169842312</v>
      </c>
      <c r="M326">
        <f t="shared" si="29"/>
        <v>-0.2157692652362545</v>
      </c>
      <c r="N326" s="13">
        <f t="shared" si="33"/>
        <v>-1.806662664893377E-3</v>
      </c>
      <c r="O326" s="13">
        <v>1</v>
      </c>
    </row>
    <row r="327" spans="4:15" x14ac:dyDescent="0.4">
      <c r="D327" s="6">
        <v>5.1600000000000099</v>
      </c>
      <c r="E327" s="7">
        <f t="shared" si="28"/>
        <v>-7.4810929444420915E-2</v>
      </c>
      <c r="G327">
        <f t="shared" si="30"/>
        <v>5.7137061798358761</v>
      </c>
      <c r="H327" s="10">
        <f t="shared" si="34"/>
        <v>-0.21134087568048909</v>
      </c>
      <c r="I327">
        <f t="shared" si="31"/>
        <v>-2.5360905081658691</v>
      </c>
      <c r="K327">
        <f t="shared" si="32"/>
        <v>-0.26906319288031599</v>
      </c>
      <c r="M327">
        <f t="shared" si="29"/>
        <v>-0.21328243490185669</v>
      </c>
      <c r="N327" s="13">
        <f t="shared" si="33"/>
        <v>-1.9415592213676003E-3</v>
      </c>
      <c r="O327" s="13">
        <v>1</v>
      </c>
    </row>
    <row r="328" spans="4:15" x14ac:dyDescent="0.4">
      <c r="D328" s="6">
        <v>5.1800000000000104</v>
      </c>
      <c r="E328" s="7">
        <f t="shared" si="28"/>
        <v>-7.3893425743305249E-2</v>
      </c>
      <c r="G328">
        <f t="shared" si="30"/>
        <v>5.7244287500198849</v>
      </c>
      <c r="H328" s="10">
        <f t="shared" si="34"/>
        <v>-0.20874892772483733</v>
      </c>
      <c r="I328">
        <f t="shared" si="31"/>
        <v>-2.504987132698048</v>
      </c>
      <c r="K328">
        <f t="shared" si="32"/>
        <v>-0.26630619722978283</v>
      </c>
      <c r="M328">
        <f t="shared" si="29"/>
        <v>-0.21082415983298419</v>
      </c>
      <c r="N328" s="13">
        <f t="shared" si="33"/>
        <v>-2.0752321081468628E-3</v>
      </c>
      <c r="O328" s="13">
        <v>1</v>
      </c>
    </row>
    <row r="329" spans="4:15" x14ac:dyDescent="0.4">
      <c r="D329" s="6">
        <v>5.2000000000000099</v>
      </c>
      <c r="E329" s="7">
        <f t="shared" si="28"/>
        <v>-7.2986353912432869E-2</v>
      </c>
      <c r="G329">
        <f t="shared" si="30"/>
        <v>5.735151320203892</v>
      </c>
      <c r="H329" s="10">
        <f t="shared" si="34"/>
        <v>-0.20618644980262288</v>
      </c>
      <c r="I329">
        <f t="shared" si="31"/>
        <v>-2.4742373976314744</v>
      </c>
      <c r="K329">
        <f t="shared" si="32"/>
        <v>-0.26357743345231244</v>
      </c>
      <c r="M329">
        <f t="shared" si="29"/>
        <v>-0.20839411573485231</v>
      </c>
      <c r="N329" s="13">
        <f t="shared" si="33"/>
        <v>-2.2076659322294301E-3</v>
      </c>
      <c r="O329" s="13">
        <v>1</v>
      </c>
    </row>
    <row r="330" spans="4:15" x14ac:dyDescent="0.4">
      <c r="D330" s="6">
        <v>5.2200000000000104</v>
      </c>
      <c r="E330" s="7">
        <f t="shared" si="28"/>
        <v>-7.2089605645348803E-2</v>
      </c>
      <c r="G330">
        <f t="shared" si="30"/>
        <v>5.745873890387899</v>
      </c>
      <c r="H330" s="10">
        <f t="shared" si="34"/>
        <v>-0.20365313594811038</v>
      </c>
      <c r="I330">
        <f t="shared" si="31"/>
        <v>-2.4438376313773245</v>
      </c>
      <c r="K330">
        <f t="shared" si="32"/>
        <v>-0.26087661319622207</v>
      </c>
      <c r="M330">
        <f t="shared" si="29"/>
        <v>-0.20599198187387083</v>
      </c>
      <c r="N330" s="13">
        <f t="shared" si="33"/>
        <v>-2.3388459257604466E-3</v>
      </c>
      <c r="O330" s="13">
        <v>1</v>
      </c>
    </row>
    <row r="331" spans="4:15" x14ac:dyDescent="0.4">
      <c r="D331" s="6">
        <v>5.24000000000001</v>
      </c>
      <c r="E331" s="7">
        <f t="shared" si="28"/>
        <v>-7.1203073665138811E-2</v>
      </c>
      <c r="G331">
        <f t="shared" si="30"/>
        <v>5.7565964605719069</v>
      </c>
      <c r="H331" s="10">
        <f t="shared" si="34"/>
        <v>-0.20114868310401715</v>
      </c>
      <c r="I331">
        <f t="shared" si="31"/>
        <v>-2.4137841972482059</v>
      </c>
      <c r="K331">
        <f t="shared" si="32"/>
        <v>-0.25820345102425046</v>
      </c>
      <c r="M331">
        <f t="shared" si="29"/>
        <v>-0.20361744104270771</v>
      </c>
      <c r="N331" s="13">
        <f t="shared" si="33"/>
        <v>-2.4687579386905578E-3</v>
      </c>
      <c r="O331" s="13">
        <v>1</v>
      </c>
    </row>
    <row r="332" spans="4:15" x14ac:dyDescent="0.4">
      <c r="D332" s="6">
        <v>5.2600000000000096</v>
      </c>
      <c r="E332" s="7">
        <f t="shared" si="28"/>
        <v>-7.0326651714764765E-2</v>
      </c>
      <c r="G332">
        <f t="shared" si="30"/>
        <v>5.7673190307559139</v>
      </c>
      <c r="H332" s="10">
        <f t="shared" si="34"/>
        <v>-0.19867279109421049</v>
      </c>
      <c r="I332">
        <f t="shared" si="31"/>
        <v>-2.3840734931305256</v>
      </c>
      <c r="K332">
        <f t="shared" si="32"/>
        <v>-0.25555766438537314</v>
      </c>
      <c r="M332">
        <f t="shared" si="29"/>
        <v>-0.20127017952554771</v>
      </c>
      <c r="N332" s="13">
        <f t="shared" si="33"/>
        <v>-2.597388431337222E-3</v>
      </c>
      <c r="O332" s="13">
        <v>1</v>
      </c>
    </row>
    <row r="333" spans="4:15" x14ac:dyDescent="0.4">
      <c r="D333" s="6">
        <v>5.28000000000001</v>
      </c>
      <c r="E333" s="7">
        <f t="shared" si="28"/>
        <v>-6.9460234547503372E-2</v>
      </c>
      <c r="G333">
        <f t="shared" si="30"/>
        <v>5.7780416009399227</v>
      </c>
      <c r="H333" s="10">
        <f t="shared" si="34"/>
        <v>-0.19622516259669706</v>
      </c>
      <c r="I333">
        <f t="shared" si="31"/>
        <v>-2.3547019511603646</v>
      </c>
      <c r="K333">
        <f t="shared" si="32"/>
        <v>-0.25293897358683065</v>
      </c>
      <c r="M333">
        <f t="shared" si="29"/>
        <v>-0.19894988706354749</v>
      </c>
      <c r="N333" s="13">
        <f t="shared" si="33"/>
        <v>-2.7247244668504311E-3</v>
      </c>
      <c r="O333" s="13">
        <v>1</v>
      </c>
    </row>
    <row r="334" spans="4:15" x14ac:dyDescent="0.4">
      <c r="D334" s="6">
        <v>5.3000000000000096</v>
      </c>
      <c r="E334" s="7">
        <f t="shared" si="28"/>
        <v>-6.8603717917487567E-2</v>
      </c>
      <c r="G334">
        <f t="shared" si="30"/>
        <v>5.7887641711239306</v>
      </c>
      <c r="H334" s="10">
        <f t="shared" si="34"/>
        <v>-0.19380550311690239</v>
      </c>
      <c r="I334">
        <f t="shared" si="31"/>
        <v>-2.3256660374028288</v>
      </c>
      <c r="K334">
        <f t="shared" si="32"/>
        <v>-0.25034710176638519</v>
      </c>
      <c r="M334">
        <f t="shared" si="29"/>
        <v>-0.1966562568205012</v>
      </c>
      <c r="N334" s="13">
        <f t="shared" si="33"/>
        <v>-2.8507537035988018E-3</v>
      </c>
      <c r="O334" s="13">
        <v>1</v>
      </c>
    </row>
    <row r="335" spans="4:15" x14ac:dyDescent="0.4">
      <c r="D335" s="6">
        <v>5.3200000000000101</v>
      </c>
      <c r="E335" s="7">
        <f t="shared" si="28"/>
        <v>-6.7756998570349003E-2</v>
      </c>
      <c r="G335">
        <f t="shared" si="30"/>
        <v>5.7994867413079376</v>
      </c>
      <c r="H335" s="10">
        <f t="shared" si="34"/>
        <v>-0.19141352096123593</v>
      </c>
      <c r="I335">
        <f t="shared" si="31"/>
        <v>-2.2969622515348309</v>
      </c>
      <c r="K335">
        <f t="shared" si="32"/>
        <v>-0.24778177486479064</v>
      </c>
      <c r="M335">
        <f t="shared" si="29"/>
        <v>-0.19438898534870733</v>
      </c>
      <c r="N335" s="13">
        <f t="shared" si="33"/>
        <v>-2.9754643874713993E-3</v>
      </c>
      <c r="O335" s="13">
        <v>1</v>
      </c>
    </row>
    <row r="336" spans="4:15" x14ac:dyDescent="0.4">
      <c r="D336" s="6">
        <v>5.3400000000000096</v>
      </c>
      <c r="E336" s="7">
        <f t="shared" si="28"/>
        <v>-6.6919974233962051E-2</v>
      </c>
      <c r="G336">
        <f t="shared" si="30"/>
        <v>5.8102093114919455</v>
      </c>
      <c r="H336" s="10">
        <f t="shared" si="34"/>
        <v>-0.1890489272109428</v>
      </c>
      <c r="I336">
        <f t="shared" si="31"/>
        <v>-2.2685871265313136</v>
      </c>
      <c r="K336">
        <f t="shared" si="32"/>
        <v>-0.24524272159848803</v>
      </c>
      <c r="M336">
        <f t="shared" si="29"/>
        <v>-0.1921477725550538</v>
      </c>
      <c r="N336" s="13">
        <f t="shared" si="33"/>
        <v>-3.0988453441110064E-3</v>
      </c>
      <c r="O336" s="13">
        <v>1</v>
      </c>
    </row>
    <row r="337" spans="4:15" x14ac:dyDescent="0.4">
      <c r="D337" s="6">
        <v>5.3600000000000101</v>
      </c>
      <c r="E337" s="7">
        <f t="shared" si="28"/>
        <v>-6.6092543609287013E-2</v>
      </c>
      <c r="G337">
        <f t="shared" si="30"/>
        <v>5.8209318816759534</v>
      </c>
      <c r="H337" s="10">
        <f t="shared" si="34"/>
        <v>-0.18671143569623583</v>
      </c>
      <c r="I337">
        <f t="shared" si="31"/>
        <v>-2.2405372283548299</v>
      </c>
      <c r="K337">
        <f t="shared" si="32"/>
        <v>-0.24272967343252108</v>
      </c>
      <c r="M337">
        <f t="shared" si="29"/>
        <v>-0.18993232166731597</v>
      </c>
      <c r="N337" s="13">
        <f t="shared" si="33"/>
        <v>-3.2208859710801396E-3</v>
      </c>
      <c r="O337" s="13">
        <v>1</v>
      </c>
    </row>
    <row r="338" spans="4:15" x14ac:dyDescent="0.4">
      <c r="D338" s="6">
        <v>5.3800000000000097</v>
      </c>
      <c r="E338" s="7">
        <f t="shared" si="28"/>
        <v>-6.5274606361313076E-2</v>
      </c>
      <c r="G338">
        <f t="shared" si="30"/>
        <v>5.8316544518599605</v>
      </c>
      <c r="H338" s="10">
        <f t="shared" si="34"/>
        <v>-0.18440076297070945</v>
      </c>
      <c r="I338">
        <f t="shared" si="31"/>
        <v>-2.2128091556485137</v>
      </c>
      <c r="K338">
        <f t="shared" si="32"/>
        <v>-0.24024236455367329</v>
      </c>
      <c r="M338">
        <f t="shared" si="29"/>
        <v>-0.18774233920067598</v>
      </c>
      <c r="N338" s="13">
        <f t="shared" si="33"/>
        <v>-3.3415762299665308E-3</v>
      </c>
      <c r="O338" s="13">
        <v>1</v>
      </c>
    </row>
    <row r="339" spans="4:15" x14ac:dyDescent="0.4">
      <c r="D339" s="6">
        <v>5.4000000000000101</v>
      </c>
      <c r="E339" s="7">
        <f t="shared" ref="E339:E402" si="35">-(1+D339+$E$5*D339^3)*EXP(-D339)</f>
        <v>-6.4466063110098726E-2</v>
      </c>
      <c r="G339">
        <f t="shared" si="30"/>
        <v>5.8423770220439692</v>
      </c>
      <c r="H339" s="10">
        <f t="shared" si="34"/>
        <v>-0.18211662828602893</v>
      </c>
      <c r="I339">
        <f t="shared" si="31"/>
        <v>-2.1853995394323471</v>
      </c>
      <c r="K339">
        <f t="shared" si="32"/>
        <v>-0.23778053184382536</v>
      </c>
      <c r="M339">
        <f t="shared" ref="M339:M402" si="36">$L$9*$O$6*EXP(-$O$7*(G339/$L$10-1))-SQRT($L$9)*$O$8*EXP(-$O$4*(G339/$L$10-1))</f>
        <v>-0.1855775349244623</v>
      </c>
      <c r="N339" s="13">
        <f t="shared" si="33"/>
        <v>-3.4609066384333753E-3</v>
      </c>
      <c r="O339" s="13">
        <v>1</v>
      </c>
    </row>
    <row r="340" spans="4:15" x14ac:dyDescent="0.4">
      <c r="D340" s="6">
        <v>5.4200000000000097</v>
      </c>
      <c r="E340" s="7">
        <f t="shared" si="35"/>
        <v>-6.3666815421909828E-2</v>
      </c>
      <c r="G340">
        <f t="shared" ref="G340:G403" si="37">$E$11*(D340/$E$12+1)</f>
        <v>5.8530995922279763</v>
      </c>
      <c r="H340" s="10">
        <f t="shared" si="34"/>
        <v>-0.17985875356689529</v>
      </c>
      <c r="I340">
        <f t="shared" ref="I340:I403" si="38">H340*$E$6</f>
        <v>-2.1583050428027435</v>
      </c>
      <c r="K340">
        <f t="shared" ref="K340:K403" si="39">$L$9*$L$4*EXP(-$L$6*(G340/$L$10-1))-SQRT($L$9)*$L$5*EXP(-$L$7*(G340/$L$10-1))</f>
        <v>-0.2353439148535377</v>
      </c>
      <c r="M340">
        <f t="shared" si="36"/>
        <v>-0.18343762182911943</v>
      </c>
      <c r="N340" s="13">
        <f t="shared" ref="N340:N403" si="40">(M340-H340)*O340</f>
        <v>-3.5788682622241441E-3</v>
      </c>
      <c r="O340" s="13">
        <v>1</v>
      </c>
    </row>
    <row r="341" spans="4:15" x14ac:dyDescent="0.4">
      <c r="D341" s="6">
        <v>5.4400000000000102</v>
      </c>
      <c r="E341" s="7">
        <f t="shared" si="35"/>
        <v>-6.2876765800453399E-2</v>
      </c>
      <c r="G341">
        <f t="shared" si="37"/>
        <v>5.8638221624119842</v>
      </c>
      <c r="H341" s="10">
        <f t="shared" ref="H341:H404" si="41">-(-$B$4)*(1+D341+$E$5*D341^3)*EXP(-D341)</f>
        <v>-0.17762686338628086</v>
      </c>
      <c r="I341">
        <f t="shared" si="38"/>
        <v>-2.1315223606353704</v>
      </c>
      <c r="K341">
        <f t="shared" si="39"/>
        <v>-0.23293225577584767</v>
      </c>
      <c r="M341">
        <f t="shared" si="36"/>
        <v>-0.18132231609339933</v>
      </c>
      <c r="N341" s="13">
        <f t="shared" si="40"/>
        <v>-3.6954527071184629E-3</v>
      </c>
      <c r="O341" s="13">
        <v>1</v>
      </c>
    </row>
    <row r="342" spans="4:15" x14ac:dyDescent="0.4">
      <c r="D342" s="6">
        <v>5.4600000000000097</v>
      </c>
      <c r="E342" s="7">
        <f t="shared" si="35"/>
        <v>-6.2095817678206995E-2</v>
      </c>
      <c r="G342">
        <f t="shared" si="37"/>
        <v>5.8745447325959912</v>
      </c>
      <c r="H342" s="10">
        <f t="shared" si="41"/>
        <v>-0.17542068494093477</v>
      </c>
      <c r="I342">
        <f t="shared" si="38"/>
        <v>-2.1050482192912172</v>
      </c>
      <c r="K342">
        <f t="shared" si="39"/>
        <v>-0.23054529942029581</v>
      </c>
      <c r="M342">
        <f t="shared" si="36"/>
        <v>-0.17923133705179112</v>
      </c>
      <c r="N342" s="13">
        <f t="shared" si="40"/>
        <v>-3.8106521108563496E-3</v>
      </c>
      <c r="O342" s="13">
        <v>1</v>
      </c>
    </row>
    <row r="343" spans="4:15" x14ac:dyDescent="0.4">
      <c r="D343" s="6">
        <v>5.4800000000000102</v>
      </c>
      <c r="E343" s="7">
        <f t="shared" si="35"/>
        <v>-6.1323875407841733E-2</v>
      </c>
      <c r="G343">
        <f t="shared" si="37"/>
        <v>5.88526730278</v>
      </c>
      <c r="H343" s="10">
        <f t="shared" si="41"/>
        <v>-0.17323994802715292</v>
      </c>
      <c r="I343">
        <f t="shared" si="38"/>
        <v>-2.0788793763258351</v>
      </c>
      <c r="K343">
        <f t="shared" si="39"/>
        <v>-0.22818279318716556</v>
      </c>
      <c r="M343">
        <f t="shared" si="36"/>
        <v>-0.17716440716217735</v>
      </c>
      <c r="N343" s="13">
        <f t="shared" si="40"/>
        <v>-3.9244591350244273E-3</v>
      </c>
      <c r="O343" s="13">
        <v>1</v>
      </c>
    </row>
    <row r="344" spans="4:15" x14ac:dyDescent="0.4">
      <c r="D344" s="6">
        <v>5.5000000000000098</v>
      </c>
      <c r="E344" s="7">
        <f t="shared" si="35"/>
        <v>-6.0560844253739018E-2</v>
      </c>
      <c r="G344">
        <f t="shared" si="37"/>
        <v>5.895989872964007</v>
      </c>
      <c r="H344" s="10">
        <f t="shared" si="41"/>
        <v>-0.17108438501681275</v>
      </c>
      <c r="I344">
        <f t="shared" si="38"/>
        <v>-2.0530126202017529</v>
      </c>
      <c r="K344">
        <f t="shared" si="39"/>
        <v>-0.22584448704194965</v>
      </c>
      <c r="M344">
        <f t="shared" si="36"/>
        <v>-0.17512125197373143</v>
      </c>
      <c r="N344" s="13">
        <f t="shared" si="40"/>
        <v>-4.0368669569186832E-3</v>
      </c>
      <c r="O344" s="13">
        <v>1</v>
      </c>
    </row>
    <row r="345" spans="4:15" x14ac:dyDescent="0.4">
      <c r="D345" s="6">
        <v>5.5200000000000102</v>
      </c>
      <c r="E345" s="7">
        <f t="shared" si="35"/>
        <v>-5.980663038359859E-2</v>
      </c>
      <c r="G345">
        <f t="shared" si="37"/>
        <v>5.9067124431480149</v>
      </c>
      <c r="H345" s="10">
        <f t="shared" si="41"/>
        <v>-0.16895373083366602</v>
      </c>
      <c r="I345">
        <f t="shared" si="38"/>
        <v>-2.0274447700039921</v>
      </c>
      <c r="K345">
        <f t="shared" si="39"/>
        <v>-0.22353013349003095</v>
      </c>
      <c r="M345">
        <f t="shared" si="36"/>
        <v>-0.17310160009504719</v>
      </c>
      <c r="N345" s="13">
        <f t="shared" si="40"/>
        <v>-4.1478692613811652E-3</v>
      </c>
      <c r="O345" s="13">
        <v>1</v>
      </c>
    </row>
    <row r="346" spans="4:15" x14ac:dyDescent="0.4">
      <c r="D346" s="6">
        <v>5.5400000000000098</v>
      </c>
      <c r="E346" s="7">
        <f t="shared" si="35"/>
        <v>-5.9061140860138243E-2</v>
      </c>
      <c r="G346">
        <f t="shared" si="37"/>
        <v>5.9174350133320219</v>
      </c>
      <c r="H346" s="10">
        <f t="shared" si="41"/>
        <v>-0.16684772292989053</v>
      </c>
      <c r="I346">
        <f t="shared" si="38"/>
        <v>-2.0021726751586861</v>
      </c>
      <c r="K346">
        <f t="shared" si="39"/>
        <v>-0.22123948755158634</v>
      </c>
      <c r="M346">
        <f t="shared" si="36"/>
        <v>-0.17110518316251128</v>
      </c>
      <c r="N346" s="13">
        <f t="shared" si="40"/>
        <v>-4.2574602326207467E-3</v>
      </c>
      <c r="O346" s="13">
        <v>1</v>
      </c>
    </row>
    <row r="347" spans="4:15" x14ac:dyDescent="0.4">
      <c r="D347" s="6">
        <v>5.5600000000000103</v>
      </c>
      <c r="E347" s="7">
        <f t="shared" si="35"/>
        <v>-5.8324283632882924E-2</v>
      </c>
      <c r="G347">
        <f t="shared" si="37"/>
        <v>5.9281575835160298</v>
      </c>
      <c r="H347" s="10">
        <f t="shared" si="41"/>
        <v>-0.16476610126289429</v>
      </c>
      <c r="I347">
        <f t="shared" si="38"/>
        <v>-1.9771932151547316</v>
      </c>
      <c r="K347">
        <f t="shared" si="39"/>
        <v>-0.21897230673670764</v>
      </c>
      <c r="M347">
        <f t="shared" si="36"/>
        <v>-0.16913173580891391</v>
      </c>
      <c r="N347" s="13">
        <f t="shared" si="40"/>
        <v>-4.3656345460196255E-3</v>
      </c>
      <c r="O347" s="13">
        <v>1</v>
      </c>
    </row>
    <row r="348" spans="4:15" x14ac:dyDescent="0.4">
      <c r="D348" s="6">
        <v>5.5800000000000098</v>
      </c>
      <c r="E348" s="7">
        <f t="shared" si="35"/>
        <v>-5.7595967530043091E-2</v>
      </c>
      <c r="G348">
        <f t="shared" si="37"/>
        <v>5.9388801537000386</v>
      </c>
      <c r="H348" s="10">
        <f t="shared" si="41"/>
        <v>-0.16270860827237174</v>
      </c>
      <c r="I348">
        <f t="shared" si="38"/>
        <v>-1.9525032992684608</v>
      </c>
      <c r="K348">
        <f t="shared" si="39"/>
        <v>-0.21672835102074134</v>
      </c>
      <c r="M348">
        <f t="shared" si="36"/>
        <v>-0.16718099563230257</v>
      </c>
      <c r="N348" s="13">
        <f t="shared" si="40"/>
        <v>-4.4723873599308295E-3</v>
      </c>
      <c r="O348" s="13">
        <v>1</v>
      </c>
    </row>
    <row r="349" spans="4:15" x14ac:dyDescent="0.4">
      <c r="D349" s="6">
        <v>5.6000000000000103</v>
      </c>
      <c r="E349" s="7">
        <f t="shared" si="35"/>
        <v>-5.6876102250480294E-2</v>
      </c>
      <c r="G349">
        <f t="shared" si="37"/>
        <v>5.9496027238840457</v>
      </c>
      <c r="H349" s="10">
        <f t="shared" si="41"/>
        <v>-0.16067498885760684</v>
      </c>
      <c r="I349">
        <f t="shared" si="38"/>
        <v>-1.928099866291282</v>
      </c>
      <c r="K349">
        <f t="shared" si="39"/>
        <v>-0.21450738281984619</v>
      </c>
      <c r="M349">
        <f t="shared" si="36"/>
        <v>-0.16525270316507981</v>
      </c>
      <c r="N349" s="13">
        <f t="shared" si="40"/>
        <v>-4.5777143074729743E-3</v>
      </c>
      <c r="O349" s="13">
        <v>1</v>
      </c>
    </row>
    <row r="350" spans="4:15" x14ac:dyDescent="0.4">
      <c r="D350" s="6">
        <v>5.6200000000000099</v>
      </c>
      <c r="E350" s="7">
        <f t="shared" si="35"/>
        <v>-5.6164598355760029E-2</v>
      </c>
      <c r="G350">
        <f t="shared" si="37"/>
        <v>5.9603252940680536</v>
      </c>
      <c r="H350" s="10">
        <f t="shared" si="41"/>
        <v>-0.15866499035502207</v>
      </c>
      <c r="I350">
        <f t="shared" si="38"/>
        <v>-1.9039798842602649</v>
      </c>
      <c r="K350">
        <f t="shared" si="39"/>
        <v>-0.21230916696676538</v>
      </c>
      <c r="M350">
        <f t="shared" si="36"/>
        <v>-0.1633466018433429</v>
      </c>
      <c r="N350" s="13">
        <f t="shared" si="40"/>
        <v>-4.6816114883208304E-3</v>
      </c>
      <c r="O350" s="13">
        <v>1</v>
      </c>
    </row>
    <row r="351" spans="4:15" x14ac:dyDescent="0.4">
      <c r="D351" s="6">
        <v>5.6400000000000103</v>
      </c>
      <c r="E351" s="7">
        <f t="shared" si="35"/>
        <v>-5.5461367262289459E-2</v>
      </c>
      <c r="G351">
        <f t="shared" si="37"/>
        <v>5.9710478642520624</v>
      </c>
      <c r="H351" s="10">
        <f t="shared" si="41"/>
        <v>-0.15667836251596776</v>
      </c>
      <c r="I351">
        <f t="shared" si="38"/>
        <v>-1.880140350191613</v>
      </c>
      <c r="K351">
        <f t="shared" si="39"/>
        <v>-0.2101334706868167</v>
      </c>
      <c r="M351">
        <f t="shared" si="36"/>
        <v>-0.16146243797647128</v>
      </c>
      <c r="N351" s="13">
        <f t="shared" si="40"/>
        <v>-4.7840754605035229E-3</v>
      </c>
      <c r="O351" s="13">
        <v>1</v>
      </c>
    </row>
    <row r="352" spans="4:15" x14ac:dyDescent="0.4">
      <c r="D352" s="6">
        <v>5.6600000000000099</v>
      </c>
      <c r="E352" s="7">
        <f t="shared" si="35"/>
        <v>-5.4766321233540263E-2</v>
      </c>
      <c r="G352">
        <f t="shared" si="37"/>
        <v>5.9817704344360685</v>
      </c>
      <c r="H352" s="10">
        <f t="shared" si="41"/>
        <v>-0.15471485748475125</v>
      </c>
      <c r="I352">
        <f t="shared" si="38"/>
        <v>-1.8565782898170151</v>
      </c>
      <c r="K352">
        <f t="shared" si="39"/>
        <v>-0.20798006357409737</v>
      </c>
      <c r="M352">
        <f t="shared" si="36"/>
        <v>-0.15959996071696037</v>
      </c>
      <c r="N352" s="13">
        <f t="shared" si="40"/>
        <v>-4.8851032322091148E-3</v>
      </c>
      <c r="O352" s="13">
        <v>1</v>
      </c>
    </row>
    <row r="353" spans="4:15" x14ac:dyDescent="0.4">
      <c r="D353" s="6">
        <v>5.6800000000000104</v>
      </c>
      <c r="E353" s="7">
        <f t="shared" si="35"/>
        <v>-5.4079373372354113E-2</v>
      </c>
      <c r="G353">
        <f t="shared" si="37"/>
        <v>5.9924930046200773</v>
      </c>
      <c r="H353" s="10">
        <f t="shared" si="41"/>
        <v>-0.15277422977690039</v>
      </c>
      <c r="I353">
        <f t="shared" si="38"/>
        <v>-1.8332907573228048</v>
      </c>
      <c r="K353">
        <f t="shared" si="39"/>
        <v>-0.20584871756790049</v>
      </c>
      <c r="M353">
        <f t="shared" si="36"/>
        <v>-0.15775892203049846</v>
      </c>
      <c r="N353" s="13">
        <f t="shared" si="40"/>
        <v>-4.984692253598072E-3</v>
      </c>
      <c r="O353" s="13">
        <v>1</v>
      </c>
    </row>
    <row r="354" spans="4:15" x14ac:dyDescent="0.4">
      <c r="D354" s="6">
        <v>5.7000000000000099</v>
      </c>
      <c r="E354" s="7">
        <f t="shared" si="35"/>
        <v>-5.3400437613331062E-2</v>
      </c>
      <c r="G354">
        <f t="shared" si="37"/>
        <v>6.0032155748040843</v>
      </c>
      <c r="H354" s="10">
        <f t="shared" si="41"/>
        <v>-0.15085623625766026</v>
      </c>
      <c r="I354">
        <f t="shared" si="38"/>
        <v>-1.8102748350919231</v>
      </c>
      <c r="K354">
        <f t="shared" si="39"/>
        <v>-0.20373920692934883</v>
      </c>
      <c r="M354">
        <f t="shared" si="36"/>
        <v>-0.15593907666629742</v>
      </c>
      <c r="N354" s="13">
        <f t="shared" si="40"/>
        <v>-5.082840408637157E-3</v>
      </c>
      <c r="O354" s="13">
        <v>1</v>
      </c>
    </row>
    <row r="355" spans="4:15" x14ac:dyDescent="0.4">
      <c r="D355" s="6">
        <v>5.7200000000000104</v>
      </c>
      <c r="E355" s="7">
        <f t="shared" si="35"/>
        <v>-5.272942871529851E-2</v>
      </c>
      <c r="G355">
        <f t="shared" si="37"/>
        <v>6.0139381449880922</v>
      </c>
      <c r="H355" s="10">
        <f t="shared" si="41"/>
        <v>-0.14896063612071828</v>
      </c>
      <c r="I355">
        <f t="shared" si="38"/>
        <v>-1.7875276334486192</v>
      </c>
      <c r="K355">
        <f t="shared" si="39"/>
        <v>-0.20165130821823612</v>
      </c>
      <c r="M355">
        <f t="shared" si="36"/>
        <v>-0.15414018212766487</v>
      </c>
      <c r="N355" s="13">
        <f t="shared" si="40"/>
        <v>-5.1795460069465893E-3</v>
      </c>
      <c r="O355" s="13">
        <v>1</v>
      </c>
    </row>
    <row r="356" spans="4:15" x14ac:dyDescent="0.4">
      <c r="D356" s="6">
        <v>5.74000000000001</v>
      </c>
      <c r="E356" s="7">
        <f t="shared" si="35"/>
        <v>-5.2066262253860671E-2</v>
      </c>
      <c r="G356">
        <f t="shared" si="37"/>
        <v>6.0246607151721001</v>
      </c>
      <c r="H356" s="10">
        <f t="shared" si="41"/>
        <v>-0.14708719086715641</v>
      </c>
      <c r="I356">
        <f t="shared" si="38"/>
        <v>-1.765046290405877</v>
      </c>
      <c r="K356">
        <f t="shared" si="39"/>
        <v>-0.19958480027008224</v>
      </c>
      <c r="M356">
        <f t="shared" si="36"/>
        <v>-0.15236199864282887</v>
      </c>
      <c r="N356" s="13">
        <f t="shared" si="40"/>
        <v>-5.2748077756724632E-3</v>
      </c>
      <c r="O356" s="13">
        <v>1</v>
      </c>
    </row>
    <row r="357" spans="4:15" x14ac:dyDescent="0.4">
      <c r="D357" s="6">
        <v>5.7600000000000096</v>
      </c>
      <c r="E357" s="7">
        <f t="shared" si="35"/>
        <v>-5.1410854614026585E-2</v>
      </c>
      <c r="G357">
        <f t="shared" si="37"/>
        <v>6.0353832853561062</v>
      </c>
      <c r="H357" s="10">
        <f t="shared" si="41"/>
        <v>-0.14523566428462512</v>
      </c>
      <c r="I357">
        <f t="shared" si="38"/>
        <v>-1.7428279714155015</v>
      </c>
      <c r="K357">
        <f t="shared" si="39"/>
        <v>-0.1975394641733984</v>
      </c>
      <c r="M357">
        <f t="shared" si="36"/>
        <v>-0.15060428913600996</v>
      </c>
      <c r="N357" s="13">
        <f t="shared" si="40"/>
        <v>-5.36862485138484E-3</v>
      </c>
      <c r="O357" s="13">
        <v>1</v>
      </c>
    </row>
    <row r="358" spans="4:15" x14ac:dyDescent="0.4">
      <c r="D358" s="6">
        <v>5.78000000000001</v>
      </c>
      <c r="E358" s="7">
        <f t="shared" si="35"/>
        <v>-5.0763122982916263E-2</v>
      </c>
      <c r="G358">
        <f t="shared" si="37"/>
        <v>6.046105855540115</v>
      </c>
      <c r="H358" s="10">
        <f t="shared" si="41"/>
        <v>-0.14340582242673844</v>
      </c>
      <c r="I358">
        <f t="shared" si="38"/>
        <v>-1.7208698691208613</v>
      </c>
      <c r="K358">
        <f t="shared" si="39"/>
        <v>-0.19551508324715761</v>
      </c>
      <c r="M358">
        <f t="shared" si="36"/>
        <v>-0.14886681919873937</v>
      </c>
      <c r="N358" s="13">
        <f t="shared" si="40"/>
        <v>-5.4609967720009311E-3</v>
      </c>
      <c r="O358" s="13">
        <v>1</v>
      </c>
    </row>
    <row r="359" spans="4:15" x14ac:dyDescent="0.4">
      <c r="D359" s="6">
        <v>5.8000000000000096</v>
      </c>
      <c r="E359" s="7">
        <f t="shared" si="35"/>
        <v>-5.0122985342543551E-2</v>
      </c>
      <c r="G359">
        <f t="shared" si="37"/>
        <v>6.0568284257241212</v>
      </c>
      <c r="H359" s="10">
        <f t="shared" si="41"/>
        <v>-0.14159743359268553</v>
      </c>
      <c r="I359">
        <f t="shared" si="38"/>
        <v>-1.6991692031122265</v>
      </c>
      <c r="K359">
        <f t="shared" si="39"/>
        <v>-0.19351144301847914</v>
      </c>
      <c r="M359">
        <f t="shared" si="36"/>
        <v>-0.14714935706143115</v>
      </c>
      <c r="N359" s="13">
        <f t="shared" si="40"/>
        <v>-5.551923468745612E-3</v>
      </c>
      <c r="O359" s="13">
        <v>1</v>
      </c>
    </row>
    <row r="360" spans="4:15" x14ac:dyDescent="0.4">
      <c r="D360" s="6">
        <v>5.8200000000000101</v>
      </c>
      <c r="E360" s="7">
        <f t="shared" si="35"/>
        <v>-4.9490360462674458E-2</v>
      </c>
      <c r="G360">
        <f t="shared" si="37"/>
        <v>6.06755099590813</v>
      </c>
      <c r="H360" s="10">
        <f t="shared" si="41"/>
        <v>-0.13981026830705534</v>
      </c>
      <c r="I360">
        <f t="shared" si="38"/>
        <v>-1.6777232196846641</v>
      </c>
      <c r="K360">
        <f t="shared" si="39"/>
        <v>-0.19152833120051171</v>
      </c>
      <c r="M360">
        <f t="shared" si="36"/>
        <v>-0.145451673565196</v>
      </c>
      <c r="N360" s="13">
        <f t="shared" si="40"/>
        <v>-5.6414052581406637E-3</v>
      </c>
      <c r="O360" s="13">
        <v>1</v>
      </c>
    </row>
    <row r="361" spans="4:15" x14ac:dyDescent="0.4">
      <c r="D361" s="6">
        <v>5.8400000000000096</v>
      </c>
      <c r="E361" s="7">
        <f t="shared" si="35"/>
        <v>-4.8865167893760567E-2</v>
      </c>
      <c r="G361">
        <f t="shared" si="37"/>
        <v>6.0782735660921379</v>
      </c>
      <c r="H361" s="10">
        <f t="shared" si="41"/>
        <v>-0.1380440992998736</v>
      </c>
      <c r="I361">
        <f t="shared" si="38"/>
        <v>-1.6565291915984832</v>
      </c>
      <c r="K361">
        <f t="shared" si="39"/>
        <v>-0.18956553767052969</v>
      </c>
      <c r="M361">
        <f t="shared" si="36"/>
        <v>-0.14377354213390986</v>
      </c>
      <c r="N361" s="13">
        <f t="shared" si="40"/>
        <v>-5.729442834036258E-3</v>
      </c>
      <c r="O361" s="13">
        <v>1</v>
      </c>
    </row>
    <row r="362" spans="4:15" x14ac:dyDescent="0.4">
      <c r="D362" s="6">
        <v>5.8600000000000101</v>
      </c>
      <c r="E362" s="7">
        <f t="shared" si="35"/>
        <v>-4.8247327959945414E-2</v>
      </c>
      <c r="G362">
        <f t="shared" si="37"/>
        <v>6.0889961362761449</v>
      </c>
      <c r="H362" s="10">
        <f t="shared" si="41"/>
        <v>-0.13629870148684578</v>
      </c>
      <c r="I362">
        <f t="shared" si="38"/>
        <v>-1.6355844178421495</v>
      </c>
      <c r="K362">
        <f t="shared" si="39"/>
        <v>-0.18762285444822732</v>
      </c>
      <c r="M362">
        <f t="shared" si="36"/>
        <v>-0.14211473874652555</v>
      </c>
      <c r="N362" s="13">
        <f t="shared" si="40"/>
        <v>-5.8160372596797738E-3</v>
      </c>
      <c r="O362" s="13">
        <v>1</v>
      </c>
    </row>
    <row r="363" spans="4:15" x14ac:dyDescent="0.4">
      <c r="D363" s="6">
        <v>5.8800000000000097</v>
      </c>
      <c r="E363" s="7">
        <f t="shared" si="35"/>
        <v>-4.7636761752143937E-2</v>
      </c>
      <c r="G363">
        <f t="shared" si="37"/>
        <v>6.0997187064601537</v>
      </c>
      <c r="H363" s="10">
        <f t="shared" si="41"/>
        <v>-0.13457385194980662</v>
      </c>
      <c r="I363">
        <f t="shared" si="38"/>
        <v>-1.6148862233976793</v>
      </c>
      <c r="K363">
        <f t="shared" si="39"/>
        <v>-0.1857000756742187</v>
      </c>
      <c r="M363">
        <f t="shared" si="36"/>
        <v>-0.14047504190963508</v>
      </c>
      <c r="N363" s="13">
        <f t="shared" si="40"/>
        <v>-5.9011899598284678E-3</v>
      </c>
      <c r="O363" s="13">
        <v>1</v>
      </c>
    </row>
    <row r="364" spans="4:15" x14ac:dyDescent="0.4">
      <c r="D364" s="6">
        <v>5.9000000000000101</v>
      </c>
      <c r="E364" s="7">
        <f t="shared" si="35"/>
        <v>-4.703339112119289E-2</v>
      </c>
      <c r="G364">
        <f t="shared" si="37"/>
        <v>6.1104412766441616</v>
      </c>
      <c r="H364" s="10">
        <f t="shared" si="41"/>
        <v>-0.13286932991736991</v>
      </c>
      <c r="I364">
        <f t="shared" si="38"/>
        <v>-1.594431959008439</v>
      </c>
      <c r="K364">
        <f t="shared" si="39"/>
        <v>-0.18379699758873982</v>
      </c>
      <c r="M364">
        <f t="shared" si="36"/>
        <v>-0.13885423263027824</v>
      </c>
      <c r="N364" s="13">
        <f t="shared" si="40"/>
        <v>-5.9849027129083299E-3</v>
      </c>
      <c r="O364" s="13">
        <v>1</v>
      </c>
    </row>
    <row r="365" spans="4:15" x14ac:dyDescent="0.4">
      <c r="D365" s="6">
        <v>5.9200000000000097</v>
      </c>
      <c r="E365" s="7">
        <f t="shared" si="35"/>
        <v>-4.6437138671072083E-2</v>
      </c>
      <c r="G365">
        <f t="shared" si="37"/>
        <v>6.1211638468281686</v>
      </c>
      <c r="H365" s="10">
        <f t="shared" si="41"/>
        <v>-0.13118491674577865</v>
      </c>
      <c r="I365">
        <f t="shared" si="38"/>
        <v>-1.5742190009493437</v>
      </c>
      <c r="K365">
        <f t="shared" si="39"/>
        <v>-0.18191341851054799</v>
      </c>
      <c r="M365">
        <f t="shared" si="36"/>
        <v>-0.13725209438899733</v>
      </c>
      <c r="N365" s="13">
        <f t="shared" si="40"/>
        <v>-6.0671776432186797E-3</v>
      </c>
      <c r="O365" s="13">
        <v>1</v>
      </c>
    </row>
    <row r="366" spans="4:15" x14ac:dyDescent="0.4">
      <c r="D366" s="6">
        <v>5.9400000000000102</v>
      </c>
      <c r="E366" s="7">
        <f t="shared" si="35"/>
        <v>-4.5847927752194637E-2</v>
      </c>
      <c r="G366">
        <f t="shared" si="37"/>
        <v>6.1318864170121774</v>
      </c>
      <c r="H366" s="10">
        <f t="shared" si="41"/>
        <v>-0.12952039589994988</v>
      </c>
      <c r="I366">
        <f t="shared" si="38"/>
        <v>-1.5542447507993984</v>
      </c>
      <c r="K366">
        <f t="shared" si="39"/>
        <v>-0.18004913881602316</v>
      </c>
      <c r="M366">
        <f t="shared" si="36"/>
        <v>-0.13566841311313885</v>
      </c>
      <c r="N366" s="13">
        <f t="shared" si="40"/>
        <v>-6.1480172131889721E-3</v>
      </c>
      <c r="O366" s="13">
        <v>1</v>
      </c>
    </row>
    <row r="367" spans="4:15" x14ac:dyDescent="0.4">
      <c r="D367" s="6">
        <v>5.9600000000000097</v>
      </c>
      <c r="E367" s="7">
        <f t="shared" si="35"/>
        <v>-4.5265682454765969E-2</v>
      </c>
      <c r="G367">
        <f t="shared" si="37"/>
        <v>6.1426089871961835</v>
      </c>
      <c r="H367" s="10">
        <f t="shared" si="41"/>
        <v>-0.12787555293471387</v>
      </c>
      <c r="I367">
        <f t="shared" si="38"/>
        <v>-1.5345066352165664</v>
      </c>
      <c r="K367">
        <f t="shared" si="39"/>
        <v>-0.17820396091846613</v>
      </c>
      <c r="M367">
        <f t="shared" si="36"/>
        <v>-0.13410297715040145</v>
      </c>
      <c r="N367" s="13">
        <f t="shared" si="40"/>
        <v>-6.2274242156875881E-3</v>
      </c>
      <c r="O367" s="13">
        <v>1</v>
      </c>
    </row>
    <row r="368" spans="4:15" x14ac:dyDescent="0.4">
      <c r="D368" s="6">
        <v>5.9800000000000102</v>
      </c>
      <c r="E368" s="7">
        <f t="shared" si="35"/>
        <v>-4.4690327602209826E-2</v>
      </c>
      <c r="G368">
        <f t="shared" si="37"/>
        <v>6.1533315573801923</v>
      </c>
      <c r="H368" s="10">
        <f t="shared" si="41"/>
        <v>-0.12625017547624276</v>
      </c>
      <c r="I368">
        <f t="shared" si="38"/>
        <v>-1.5150021057149132</v>
      </c>
      <c r="K368">
        <f t="shared" si="39"/>
        <v>-0.17637768924759051</v>
      </c>
      <c r="M368">
        <f t="shared" si="36"/>
        <v>-0.13255557724262537</v>
      </c>
      <c r="N368" s="13">
        <f t="shared" si="40"/>
        <v>-6.3054017663826123E-3</v>
      </c>
      <c r="O368" s="13">
        <v>1</v>
      </c>
    </row>
    <row r="369" spans="4:15" x14ac:dyDescent="0.4">
      <c r="D369" s="6">
        <v>6.0000000000000098</v>
      </c>
      <c r="E369" s="7">
        <f t="shared" si="35"/>
        <v>-4.4121788744660898E-2</v>
      </c>
      <c r="G369">
        <f t="shared" si="37"/>
        <v>6.1640541275641993</v>
      </c>
      <c r="H369" s="10">
        <f t="shared" si="41"/>
        <v>-0.12464405320366705</v>
      </c>
      <c r="I369">
        <f t="shared" si="38"/>
        <v>-1.4957286384440045</v>
      </c>
      <c r="K369">
        <f t="shared" si="39"/>
        <v>-0.17457013022921472</v>
      </c>
      <c r="M369">
        <f t="shared" si="36"/>
        <v>-0.13102600649983098</v>
      </c>
      <c r="N369" s="13">
        <f t="shared" si="40"/>
        <v>-6.3819532961639364E-3</v>
      </c>
      <c r="O369" s="13">
        <v>1</v>
      </c>
    </row>
    <row r="370" spans="4:15" x14ac:dyDescent="0.4">
      <c r="D370" s="6">
        <v>6.0200000000000102</v>
      </c>
      <c r="E370" s="7">
        <f t="shared" si="35"/>
        <v>-4.3559992152522722E-2</v>
      </c>
      <c r="G370">
        <f t="shared" si="37"/>
        <v>6.1747766977482073</v>
      </c>
      <c r="H370" s="10">
        <f t="shared" si="41"/>
        <v>-0.1230569778308767</v>
      </c>
      <c r="I370">
        <f t="shared" si="38"/>
        <v>-1.4766837339705203</v>
      </c>
      <c r="K370">
        <f t="shared" si="39"/>
        <v>-0.17278109226514204</v>
      </c>
      <c r="M370">
        <f t="shared" si="36"/>
        <v>-0.1295140603744955</v>
      </c>
      <c r="N370" s="13">
        <f t="shared" si="40"/>
        <v>-6.4570825436188056E-3</v>
      </c>
      <c r="O370" s="13">
        <v>1</v>
      </c>
    </row>
    <row r="371" spans="4:15" x14ac:dyDescent="0.4">
      <c r="D371" s="6">
        <v>6.0400000000000098</v>
      </c>
      <c r="E371" s="7">
        <f t="shared" si="35"/>
        <v>-4.3004864810090089E-2</v>
      </c>
      <c r="G371">
        <f t="shared" si="37"/>
        <v>6.185499267932216</v>
      </c>
      <c r="H371" s="10">
        <f t="shared" si="41"/>
        <v>-0.12148874308850451</v>
      </c>
      <c r="I371">
        <f t="shared" si="38"/>
        <v>-1.4578649170620541</v>
      </c>
      <c r="K371">
        <f t="shared" si="39"/>
        <v>-0.17101038571323629</v>
      </c>
      <c r="M371">
        <f t="shared" si="36"/>
        <v>-0.1280195366360749</v>
      </c>
      <c r="N371" s="13">
        <f t="shared" si="40"/>
        <v>-6.5307935475703988E-3</v>
      </c>
      <c r="O371" s="13">
        <v>1</v>
      </c>
    </row>
    <row r="372" spans="4:15" x14ac:dyDescent="0.4">
      <c r="D372" s="6">
        <v>6.0600000000000103</v>
      </c>
      <c r="E372" s="7">
        <f t="shared" si="35"/>
        <v>-4.2456334409234686E-2</v>
      </c>
      <c r="G372">
        <f t="shared" si="37"/>
        <v>6.1962218381162222</v>
      </c>
      <c r="H372" s="10">
        <f t="shared" si="41"/>
        <v>-0.11993914470608799</v>
      </c>
      <c r="I372">
        <f t="shared" si="38"/>
        <v>-1.4392697364730558</v>
      </c>
      <c r="K372">
        <f t="shared" si="39"/>
        <v>-0.16925782286768781</v>
      </c>
      <c r="M372">
        <f t="shared" si="36"/>
        <v>-0.1265422353457672</v>
      </c>
      <c r="N372" s="13">
        <f t="shared" si="40"/>
        <v>-6.6030906396792044E-3</v>
      </c>
      <c r="O372" s="13">
        <v>1</v>
      </c>
    </row>
    <row r="373" spans="4:15" x14ac:dyDescent="0.4">
      <c r="D373" s="6">
        <v>6.0800000000000098</v>
      </c>
      <c r="E373" s="7">
        <f t="shared" si="35"/>
        <v>-4.1914329343153651E-2</v>
      </c>
      <c r="G373">
        <f t="shared" si="37"/>
        <v>6.206944408300231</v>
      </c>
      <c r="H373" s="10">
        <f t="shared" si="41"/>
        <v>-0.11840798039440908</v>
      </c>
      <c r="I373">
        <f t="shared" si="38"/>
        <v>-1.420895764732909</v>
      </c>
      <c r="K373">
        <f t="shared" si="39"/>
        <v>-0.16752321793946678</v>
      </c>
      <c r="M373">
        <f t="shared" si="36"/>
        <v>-0.12508195883151305</v>
      </c>
      <c r="N373" s="13">
        <f t="shared" si="40"/>
        <v>-6.6739784371039612E-3</v>
      </c>
      <c r="O373" s="13">
        <v>1</v>
      </c>
    </row>
    <row r="374" spans="4:15" x14ac:dyDescent="0.4">
      <c r="D374" s="6">
        <v>6.1000000000000103</v>
      </c>
      <c r="E374" s="7">
        <f t="shared" si="35"/>
        <v>-4.1378778700179281E-2</v>
      </c>
      <c r="G374">
        <f t="shared" si="37"/>
        <v>6.217666978484238</v>
      </c>
      <c r="H374" s="10">
        <f t="shared" si="41"/>
        <v>-0.11689504982800648</v>
      </c>
      <c r="I374">
        <f t="shared" si="38"/>
        <v>-1.4027405979360779</v>
      </c>
      <c r="K374">
        <f t="shared" si="39"/>
        <v>-0.16580638703696798</v>
      </c>
      <c r="M374">
        <f t="shared" si="36"/>
        <v>-0.12363851166324027</v>
      </c>
      <c r="N374" s="13">
        <f t="shared" si="40"/>
        <v>-6.7434618352337911E-3</v>
      </c>
      <c r="O374" s="13">
        <v>1</v>
      </c>
    </row>
    <row r="375" spans="4:15" x14ac:dyDescent="0.4">
      <c r="D375" s="6">
        <v>6.1200000000000099</v>
      </c>
      <c r="E375" s="7">
        <f t="shared" si="35"/>
        <v>-4.0849612257649701E-2</v>
      </c>
      <c r="G375">
        <f t="shared" si="37"/>
        <v>6.2283895486682459</v>
      </c>
      <c r="H375" s="10">
        <f t="shared" si="41"/>
        <v>-0.11540015462786042</v>
      </c>
      <c r="I375">
        <f t="shared" si="38"/>
        <v>-1.3848018555343251</v>
      </c>
      <c r="K375">
        <f t="shared" si="39"/>
        <v>-0.16410714814683855</v>
      </c>
      <c r="M375">
        <f t="shared" si="36"/>
        <v>-0.12221170062834201</v>
      </c>
      <c r="N375" s="13">
        <f t="shared" si="40"/>
        <v>-6.8115460004815886E-3</v>
      </c>
      <c r="O375" s="13">
        <v>1</v>
      </c>
    </row>
    <row r="376" spans="4:15" x14ac:dyDescent="0.4">
      <c r="D376" s="6">
        <v>6.1400000000000103</v>
      </c>
      <c r="E376" s="7">
        <f t="shared" si="35"/>
        <v>-4.0326760475839128E-2</v>
      </c>
      <c r="G376">
        <f t="shared" si="37"/>
        <v>6.2391121188522547</v>
      </c>
      <c r="H376" s="10">
        <f t="shared" si="41"/>
        <v>-0.11392309834424555</v>
      </c>
      <c r="I376">
        <f t="shared" si="38"/>
        <v>-1.3670771801309467</v>
      </c>
      <c r="K376">
        <f t="shared" si="39"/>
        <v>-0.16242532111499305</v>
      </c>
      <c r="M376">
        <f t="shared" si="36"/>
        <v>-0.12080133470739478</v>
      </c>
      <c r="N376" s="13">
        <f t="shared" si="40"/>
        <v>-6.8782363631492288E-3</v>
      </c>
      <c r="O376" s="13">
        <v>1</v>
      </c>
    </row>
    <row r="377" spans="4:15" x14ac:dyDescent="0.4">
      <c r="D377" s="6">
        <v>6.1600000000000099</v>
      </c>
      <c r="E377" s="7">
        <f t="shared" si="35"/>
        <v>-3.9810154491947129E-2</v>
      </c>
      <c r="G377">
        <f t="shared" si="37"/>
        <v>6.2498346890362608</v>
      </c>
      <c r="H377" s="10">
        <f t="shared" si="41"/>
        <v>-0.11246368643975066</v>
      </c>
      <c r="I377">
        <f t="shared" si="38"/>
        <v>-1.3495642372770078</v>
      </c>
      <c r="K377">
        <f t="shared" si="39"/>
        <v>-0.16076072762781263</v>
      </c>
      <c r="M377">
        <f t="shared" si="36"/>
        <v>-0.11940722505011177</v>
      </c>
      <c r="N377" s="13">
        <f t="shared" si="40"/>
        <v>-6.943538610361108E-3</v>
      </c>
      <c r="O377" s="13">
        <v>1</v>
      </c>
    </row>
    <row r="378" spans="4:15" x14ac:dyDescent="0.4">
      <c r="D378" s="6">
        <v>6.1800000000000104</v>
      </c>
      <c r="E378" s="7">
        <f t="shared" si="35"/>
        <v>-3.9299726114145665E-2</v>
      </c>
      <c r="G378">
        <f t="shared" si="37"/>
        <v>6.2605572592202696</v>
      </c>
      <c r="H378" s="10">
        <f t="shared" si="41"/>
        <v>-0.11102172627246153</v>
      </c>
      <c r="I378">
        <f t="shared" si="38"/>
        <v>-1.3322607152695383</v>
      </c>
      <c r="K378">
        <f t="shared" si="39"/>
        <v>-0.15911319119352291</v>
      </c>
      <c r="M378">
        <f t="shared" si="36"/>
        <v>-0.11802918495152875</v>
      </c>
      <c r="N378" s="13">
        <f t="shared" si="40"/>
        <v>-7.0074586790672272E-3</v>
      </c>
      <c r="O378" s="13">
        <v>1</v>
      </c>
    </row>
    <row r="379" spans="4:15" x14ac:dyDescent="0.4">
      <c r="D379" s="6">
        <v>6.2000000000000099</v>
      </c>
      <c r="E379" s="7">
        <f t="shared" si="35"/>
        <v>-3.8795407815683532E-2</v>
      </c>
      <c r="G379">
        <f t="shared" si="37"/>
        <v>6.2712798294042766</v>
      </c>
      <c r="H379" s="10">
        <f t="shared" si="41"/>
        <v>-0.10959702707930598</v>
      </c>
      <c r="I379">
        <f t="shared" si="38"/>
        <v>-1.3151643249516718</v>
      </c>
      <c r="K379">
        <f t="shared" si="39"/>
        <v>-0.1574825371237582</v>
      </c>
      <c r="M379">
        <f t="shared" si="36"/>
        <v>-0.11666702982842742</v>
      </c>
      <c r="N379" s="13">
        <f t="shared" si="40"/>
        <v>-7.0700027491214373E-3</v>
      </c>
      <c r="O379" s="13">
        <v>1</v>
      </c>
    </row>
    <row r="380" spans="4:15" x14ac:dyDescent="0.4">
      <c r="D380" s="6">
        <v>6.2200000000000104</v>
      </c>
      <c r="E380" s="7">
        <f t="shared" si="35"/>
        <v>-3.829713272904673E-2</v>
      </c>
      <c r="G380">
        <f t="shared" si="37"/>
        <v>6.2820023995882845</v>
      </c>
      <c r="H380" s="10">
        <f t="shared" si="41"/>
        <v>-0.10818939995955702</v>
      </c>
      <c r="I380">
        <f t="shared" si="38"/>
        <v>-1.2982727995146843</v>
      </c>
      <c r="K380">
        <f t="shared" si="39"/>
        <v>-0.15586859251530011</v>
      </c>
      <c r="M380">
        <f t="shared" si="36"/>
        <v>-0.11532057719598622</v>
      </c>
      <c r="N380" s="13">
        <f t="shared" si="40"/>
        <v>-7.1311772364291981E-3</v>
      </c>
      <c r="O380" s="13">
        <v>1</v>
      </c>
    </row>
    <row r="381" spans="4:15" x14ac:dyDescent="0.4">
      <c r="D381" s="6">
        <v>6.24000000000001</v>
      </c>
      <c r="E381" s="7">
        <f t="shared" si="35"/>
        <v>-3.7804834640174693E-2</v>
      </c>
      <c r="G381">
        <f t="shared" si="37"/>
        <v>6.2927249697722933</v>
      </c>
      <c r="H381" s="10">
        <f t="shared" si="41"/>
        <v>-0.10679865785849352</v>
      </c>
      <c r="I381">
        <f t="shared" si="38"/>
        <v>-1.2815838943019222</v>
      </c>
      <c r="K381">
        <f t="shared" si="39"/>
        <v>-0.15427118623199676</v>
      </c>
      <c r="M381">
        <f t="shared" si="36"/>
        <v>-0.11398964664466492</v>
      </c>
      <c r="N381" s="13">
        <f t="shared" si="40"/>
        <v>-7.1909887861714011E-3</v>
      </c>
      <c r="O381" s="13">
        <v>1</v>
      </c>
    </row>
    <row r="382" spans="4:15" x14ac:dyDescent="0.4">
      <c r="D382" s="6">
        <v>6.2600000000000096</v>
      </c>
      <c r="E382" s="7">
        <f t="shared" si="35"/>
        <v>-3.7318447982730638E-2</v>
      </c>
      <c r="G382">
        <f t="shared" si="37"/>
        <v>6.3034475399562995</v>
      </c>
      <c r="H382" s="10">
        <f t="shared" si="41"/>
        <v>-0.10542461555121406</v>
      </c>
      <c r="I382">
        <f t="shared" si="38"/>
        <v>-1.2650953866145687</v>
      </c>
      <c r="K382">
        <f t="shared" si="39"/>
        <v>-0.15269014888685853</v>
      </c>
      <c r="M382">
        <f t="shared" si="36"/>
        <v>-0.11267405981731834</v>
      </c>
      <c r="N382" s="13">
        <f t="shared" si="40"/>
        <v>-7.2494442661042852E-3</v>
      </c>
      <c r="O382" s="13">
        <v>1</v>
      </c>
    </row>
    <row r="383" spans="4:15" x14ac:dyDescent="0.4">
      <c r="D383" s="6">
        <v>6.28000000000001</v>
      </c>
      <c r="E383" s="7">
        <f t="shared" si="35"/>
        <v>-3.6837907832426048E-2</v>
      </c>
      <c r="G383">
        <f t="shared" si="37"/>
        <v>6.3141701101403074</v>
      </c>
      <c r="H383" s="10">
        <f t="shared" si="41"/>
        <v>-0.10406708962660359</v>
      </c>
      <c r="I383">
        <f t="shared" si="38"/>
        <v>-1.248805075519243</v>
      </c>
      <c r="K383">
        <f t="shared" si="39"/>
        <v>-0.15112531282432617</v>
      </c>
      <c r="M383">
        <f t="shared" si="36"/>
        <v>-0.11137364038653544</v>
      </c>
      <c r="N383" s="13">
        <f t="shared" si="40"/>
        <v>-7.3065507599318485E-3</v>
      </c>
      <c r="O383" s="13">
        <v>1</v>
      </c>
    </row>
    <row r="384" spans="4:15" x14ac:dyDescent="0.4">
      <c r="D384" s="6">
        <v>6.3000000000000096</v>
      </c>
      <c r="E384" s="7">
        <f t="shared" si="35"/>
        <v>-3.6363149901398148E-2</v>
      </c>
      <c r="G384">
        <f t="shared" si="37"/>
        <v>6.3248926803243153</v>
      </c>
      <c r="H384" s="10">
        <f t="shared" si="41"/>
        <v>-0.10272589847144976</v>
      </c>
      <c r="I384">
        <f t="shared" si="38"/>
        <v>-1.2327107816573972</v>
      </c>
      <c r="K384">
        <f t="shared" si="39"/>
        <v>-0.14957651210271716</v>
      </c>
      <c r="M384">
        <f t="shared" si="36"/>
        <v>-0.11008821403220929</v>
      </c>
      <c r="N384" s="13">
        <f t="shared" si="40"/>
        <v>-7.3623155607595303E-3</v>
      </c>
      <c r="O384" s="13">
        <v>1</v>
      </c>
    </row>
    <row r="385" spans="4:15" x14ac:dyDescent="0.4">
      <c r="D385" s="6">
        <v>6.3200000000000101</v>
      </c>
      <c r="E385" s="7">
        <f t="shared" si="35"/>
        <v>-3.589411053263937E-2</v>
      </c>
      <c r="G385">
        <f t="shared" si="37"/>
        <v>6.3356152505083223</v>
      </c>
      <c r="H385" s="10">
        <f t="shared" si="41"/>
        <v>-0.10140086225470622</v>
      </c>
      <c r="I385">
        <f t="shared" si="38"/>
        <v>-1.2168103470564746</v>
      </c>
      <c r="K385">
        <f t="shared" si="39"/>
        <v>-0.14804358247683949</v>
      </c>
      <c r="M385">
        <f t="shared" si="36"/>
        <v>-0.10881760841932804</v>
      </c>
      <c r="N385" s="13">
        <f t="shared" si="40"/>
        <v>-7.416746164621818E-3</v>
      </c>
      <c r="O385" s="13">
        <v>1</v>
      </c>
    </row>
    <row r="386" spans="4:15" x14ac:dyDescent="0.4">
      <c r="D386" s="6">
        <v>6.3400000000000096</v>
      </c>
      <c r="E386" s="7">
        <f t="shared" si="35"/>
        <v>-3.5430726694478533E-2</v>
      </c>
      <c r="G386">
        <f t="shared" si="37"/>
        <v>6.3463378206923302</v>
      </c>
      <c r="H386" s="10">
        <f t="shared" si="41"/>
        <v>-0.10009180291190185</v>
      </c>
      <c r="I386">
        <f t="shared" si="38"/>
        <v>-1.2011016349428223</v>
      </c>
      <c r="K386">
        <f t="shared" si="39"/>
        <v>-0.14652636138077896</v>
      </c>
      <c r="M386">
        <f t="shared" si="36"/>
        <v>-0.10756165317599233</v>
      </c>
      <c r="N386" s="13">
        <f t="shared" si="40"/>
        <v>-7.4698502640904718E-3</v>
      </c>
      <c r="O386" s="13">
        <v>1</v>
      </c>
    </row>
    <row r="387" spans="4:15" x14ac:dyDescent="0.4">
      <c r="D387" s="6">
        <v>6.3600000000000101</v>
      </c>
      <c r="E387" s="7">
        <f t="shared" si="35"/>
        <v>-3.497293597511248E-2</v>
      </c>
      <c r="G387">
        <f t="shared" si="37"/>
        <v>6.3570603908763372</v>
      </c>
      <c r="H387" s="10">
        <f t="shared" si="41"/>
        <v>-9.8798544129692759E-2</v>
      </c>
      <c r="I387">
        <f t="shared" si="38"/>
        <v>-1.1855825295563132</v>
      </c>
      <c r="K387">
        <f t="shared" si="39"/>
        <v>-0.14502468791085515</v>
      </c>
      <c r="M387">
        <f t="shared" si="36"/>
        <v>-0.10632017987165358</v>
      </c>
      <c r="N387" s="13">
        <f t="shared" si="40"/>
        <v>-7.5216357419608249E-3</v>
      </c>
      <c r="O387" s="13">
        <v>1</v>
      </c>
    </row>
    <row r="388" spans="4:15" x14ac:dyDescent="0.4">
      <c r="D388" s="6">
        <v>6.3800000000000097</v>
      </c>
      <c r="E388" s="7">
        <f t="shared" si="35"/>
        <v>-3.4520676577187936E-2</v>
      </c>
      <c r="G388">
        <f t="shared" si="37"/>
        <v>6.367782961060346</v>
      </c>
      <c r="H388" s="10">
        <f t="shared" si="41"/>
        <v>-9.7520911330555918E-2</v>
      </c>
      <c r="I388">
        <f t="shared" si="38"/>
        <v>-1.1702509359666711</v>
      </c>
      <c r="K388">
        <f t="shared" si="39"/>
        <v>-0.14353840280874472</v>
      </c>
      <c r="M388">
        <f t="shared" si="36"/>
        <v>-0.10509302199557315</v>
      </c>
      <c r="N388" s="13">
        <f t="shared" si="40"/>
        <v>-7.5721106650172287E-3</v>
      </c>
      <c r="O388" s="13">
        <v>1</v>
      </c>
    </row>
    <row r="389" spans="4:15" x14ac:dyDescent="0.4">
      <c r="D389" s="6">
        <v>6.4000000000000101</v>
      </c>
      <c r="E389" s="7">
        <f t="shared" si="35"/>
        <v>-3.4073887312432286E-2</v>
      </c>
      <c r="G389">
        <f t="shared" si="37"/>
        <v>6.3785055312443539</v>
      </c>
      <c r="H389" s="10">
        <f t="shared" si="41"/>
        <v>-9.6258731657621208E-2</v>
      </c>
      <c r="I389">
        <f t="shared" si="38"/>
        <v>-1.1551047798914544</v>
      </c>
      <c r="K389">
        <f t="shared" si="39"/>
        <v>-0.14206734844477228</v>
      </c>
      <c r="M389">
        <f t="shared" si="36"/>
        <v>-0.10388001493550188</v>
      </c>
      <c r="N389" s="13">
        <f t="shared" si="40"/>
        <v>-7.6212832778806694E-3</v>
      </c>
      <c r="O389" s="13">
        <v>1</v>
      </c>
    </row>
    <row r="390" spans="4:15" x14ac:dyDescent="0.4">
      <c r="D390" s="6">
        <v>6.4200000000000097</v>
      </c>
      <c r="E390" s="7">
        <f t="shared" si="35"/>
        <v>-3.3632507596333218E-2</v>
      </c>
      <c r="G390">
        <f t="shared" si="37"/>
        <v>6.389228101428361</v>
      </c>
      <c r="H390" s="10">
        <f t="shared" si="41"/>
        <v>-9.5011833959641356E-2</v>
      </c>
      <c r="I390">
        <f t="shared" si="38"/>
        <v>-1.1401420075156963</v>
      </c>
      <c r="K390">
        <f t="shared" si="39"/>
        <v>-0.1406113688013641</v>
      </c>
      <c r="M390">
        <f t="shared" si="36"/>
        <v>-0.10268099595657493</v>
      </c>
      <c r="N390" s="13">
        <f t="shared" si="40"/>
        <v>-7.6691619969335711E-3</v>
      </c>
      <c r="O390" s="13">
        <v>1</v>
      </c>
    </row>
    <row r="391" spans="4:15" x14ac:dyDescent="0.4">
      <c r="D391" s="6">
        <v>6.4400000000000102</v>
      </c>
      <c r="E391" s="7">
        <f t="shared" si="35"/>
        <v>-3.3196477442865829E-2</v>
      </c>
      <c r="G391">
        <f t="shared" si="37"/>
        <v>6.3999506716123697</v>
      </c>
      <c r="H391" s="10">
        <f t="shared" si="41"/>
        <v>-9.378004877609597E-2</v>
      </c>
      <c r="I391">
        <f t="shared" si="38"/>
        <v>-1.1253605853131516</v>
      </c>
      <c r="K391">
        <f t="shared" si="39"/>
        <v>-0.13917030945666753</v>
      </c>
      <c r="M391">
        <f t="shared" si="36"/>
        <v>-0.10149580418042484</v>
      </c>
      <c r="N391" s="13">
        <f t="shared" si="40"/>
        <v>-7.7157554043288668E-3</v>
      </c>
      <c r="O391" s="13">
        <v>1</v>
      </c>
    </row>
    <row r="392" spans="4:15" x14ac:dyDescent="0.4">
      <c r="D392" s="6">
        <v>6.4600000000000097</v>
      </c>
      <c r="E392" s="7">
        <f t="shared" si="35"/>
        <v>-3.2765737459267204E-2</v>
      </c>
      <c r="G392">
        <f t="shared" si="37"/>
        <v>6.4106732417963759</v>
      </c>
      <c r="H392" s="10">
        <f t="shared" si="41"/>
        <v>-9.2563208322429855E-2</v>
      </c>
      <c r="I392">
        <f t="shared" si="38"/>
        <v>-1.1107584998691582</v>
      </c>
      <c r="K392">
        <f t="shared" si="39"/>
        <v>-0.13774401756833191</v>
      </c>
      <c r="M392">
        <f t="shared" si="36"/>
        <v>-0.10032428056450873</v>
      </c>
      <c r="N392" s="13">
        <f t="shared" si="40"/>
        <v>-7.7610722420788786E-3</v>
      </c>
      <c r="O392" s="13">
        <v>1</v>
      </c>
    </row>
    <row r="393" spans="4:15" x14ac:dyDescent="0.4">
      <c r="D393" s="6">
        <v>6.4800000000000102</v>
      </c>
      <c r="E393" s="7">
        <f t="shared" si="35"/>
        <v>-3.2340228840857105E-2</v>
      </c>
      <c r="G393">
        <f t="shared" si="37"/>
        <v>6.4213958119803847</v>
      </c>
      <c r="H393" s="10">
        <f t="shared" si="41"/>
        <v>-9.1361146475421331E-2</v>
      </c>
      <c r="I393">
        <f t="shared" si="38"/>
        <v>-1.096333757705056</v>
      </c>
      <c r="K393">
        <f t="shared" si="39"/>
        <v>-0.13633234185744839</v>
      </c>
      <c r="M393">
        <f t="shared" si="36"/>
        <v>-9.9166267881646897E-2</v>
      </c>
      <c r="N393" s="13">
        <f t="shared" si="40"/>
        <v>-7.8051214062255653E-3</v>
      </c>
      <c r="O393" s="13">
        <v>1</v>
      </c>
    </row>
    <row r="394" spans="4:15" x14ac:dyDescent="0.4">
      <c r="D394" s="6">
        <v>6.5000000000000098</v>
      </c>
      <c r="E394" s="7">
        <f t="shared" si="35"/>
        <v>-3.1919893365904888E-2</v>
      </c>
      <c r="G394">
        <f t="shared" si="37"/>
        <v>6.4321183821643926</v>
      </c>
      <c r="H394" s="10">
        <f t="shared" si="41"/>
        <v>-9.0173698758681309E-2</v>
      </c>
      <c r="I394">
        <f t="shared" si="38"/>
        <v>-1.0820843851041757</v>
      </c>
      <c r="K394">
        <f t="shared" si="39"/>
        <v>-0.13493513259265252</v>
      </c>
      <c r="M394">
        <f t="shared" si="36"/>
        <v>-9.8021610699775427E-2</v>
      </c>
      <c r="N394" s="13">
        <f t="shared" si="40"/>
        <v>-7.8479119410941184E-3</v>
      </c>
      <c r="O394" s="13">
        <v>1</v>
      </c>
    </row>
    <row r="395" spans="4:15" x14ac:dyDescent="0.4">
      <c r="D395" s="6">
        <v>6.5200000000000102</v>
      </c>
      <c r="E395" s="7">
        <f t="shared" si="35"/>
        <v>-3.1504673390541062E-2</v>
      </c>
      <c r="G395">
        <f t="shared" si="37"/>
        <v>6.4428409523483996</v>
      </c>
      <c r="H395" s="10">
        <f t="shared" si="41"/>
        <v>-8.9000702328278503E-2</v>
      </c>
      <c r="I395">
        <f t="shared" si="38"/>
        <v>-1.068008427939342</v>
      </c>
      <c r="K395">
        <f t="shared" si="39"/>
        <v>-0.13355224157438109</v>
      </c>
      <c r="M395">
        <f t="shared" si="36"/>
        <v>-9.6890155361905969E-2</v>
      </c>
      <c r="N395" s="13">
        <f t="shared" si="40"/>
        <v>-7.8894530336274665E-3</v>
      </c>
      <c r="O395" s="13">
        <v>1</v>
      </c>
    </row>
    <row r="396" spans="4:15" x14ac:dyDescent="0.4">
      <c r="D396" s="6">
        <v>6.5400000000000098</v>
      </c>
      <c r="E396" s="7">
        <f t="shared" si="35"/>
        <v>-3.1094511843713913E-2</v>
      </c>
      <c r="G396">
        <f t="shared" si="37"/>
        <v>6.4535635225324084</v>
      </c>
      <c r="H396" s="10">
        <f t="shared" si="41"/>
        <v>-8.784199595849182E-2</v>
      </c>
      <c r="I396">
        <f t="shared" si="38"/>
        <v>-1.0541039515019017</v>
      </c>
      <c r="K396">
        <f t="shared" si="39"/>
        <v>-0.13218352211928733</v>
      </c>
      <c r="M396">
        <f t="shared" si="36"/>
        <v>-9.5771749966295297E-2</v>
      </c>
      <c r="N396" s="13">
        <f t="shared" si="40"/>
        <v>-7.9297540078034773E-3</v>
      </c>
      <c r="O396" s="13">
        <v>1</v>
      </c>
    </row>
    <row r="397" spans="4:15" x14ac:dyDescent="0.4">
      <c r="D397" s="6">
        <v>6.5600000000000103</v>
      </c>
      <c r="E397" s="7">
        <f t="shared" si="35"/>
        <v>-3.068935222218952E-2</v>
      </c>
      <c r="G397">
        <f t="shared" si="37"/>
        <v>6.4642860927164145</v>
      </c>
      <c r="H397" s="10">
        <f t="shared" si="41"/>
        <v>-8.6697420027685407E-2</v>
      </c>
      <c r="I397">
        <f t="shared" si="38"/>
        <v>-1.0403690403322248</v>
      </c>
      <c r="K397">
        <f t="shared" si="39"/>
        <v>-0.13082882904481188</v>
      </c>
      <c r="M397">
        <f t="shared" si="36"/>
        <v>-9.4666244346821374E-2</v>
      </c>
      <c r="N397" s="13">
        <f t="shared" si="40"/>
        <v>-7.968824319135967E-3</v>
      </c>
      <c r="O397" s="13">
        <v>1</v>
      </c>
    </row>
    <row r="398" spans="4:15" x14ac:dyDescent="0.4">
      <c r="D398" s="6">
        <v>6.5800000000000098</v>
      </c>
      <c r="E398" s="7">
        <f t="shared" si="35"/>
        <v>-3.0289138585595534E-2</v>
      </c>
      <c r="G398">
        <f t="shared" si="37"/>
        <v>6.4750086629004233</v>
      </c>
      <c r="H398" s="10">
        <f t="shared" si="41"/>
        <v>-8.5566816504307378E-2</v>
      </c>
      <c r="I398">
        <f t="shared" si="38"/>
        <v>-1.0268017980516886</v>
      </c>
      <c r="K398">
        <f t="shared" si="39"/>
        <v>-0.12948801865390405</v>
      </c>
      <c r="M398">
        <f t="shared" si="36"/>
        <v>-9.35734900535624E-2</v>
      </c>
      <c r="N398" s="13">
        <f t="shared" si="40"/>
        <v>-8.0066735492550223E-3</v>
      </c>
      <c r="O398" s="13">
        <v>1</v>
      </c>
    </row>
    <row r="399" spans="4:15" x14ac:dyDescent="0.4">
      <c r="D399" s="6">
        <v>6.6000000000000103</v>
      </c>
      <c r="E399" s="7">
        <f t="shared" si="35"/>
        <v>-2.9893815551507247E-2</v>
      </c>
      <c r="G399">
        <f t="shared" si="37"/>
        <v>6.4857312330844303</v>
      </c>
      <c r="H399" s="10">
        <f t="shared" si="41"/>
        <v>-8.4450028933007987E-2</v>
      </c>
      <c r="I399">
        <f t="shared" si="38"/>
        <v>-1.0134003471960957</v>
      </c>
      <c r="K399">
        <f t="shared" si="39"/>
        <v>-0.12816094871989997</v>
      </c>
      <c r="M399">
        <f t="shared" si="36"/>
        <v>-9.2493340333582461E-2</v>
      </c>
      <c r="N399" s="13">
        <f t="shared" si="40"/>
        <v>-8.0433114005744738E-3</v>
      </c>
      <c r="O399" s="13">
        <v>1</v>
      </c>
    </row>
    <row r="400" spans="4:15" x14ac:dyDescent="0.4">
      <c r="D400" s="6">
        <v>6.6200000000000099</v>
      </c>
      <c r="E400" s="7">
        <f t="shared" si="35"/>
        <v>-2.9503328290576121E-2</v>
      </c>
      <c r="G400">
        <f t="shared" si="37"/>
        <v>6.4964538032684382</v>
      </c>
      <c r="H400" s="10">
        <f t="shared" si="41"/>
        <v>-8.3346902420877542E-2</v>
      </c>
      <c r="I400">
        <f t="shared" si="38"/>
        <v>-1.0001628290505304</v>
      </c>
      <c r="K400">
        <f t="shared" si="39"/>
        <v>-0.1268474784715477</v>
      </c>
      <c r="M400">
        <f t="shared" si="36"/>
        <v>-9.1425650111915668E-2</v>
      </c>
      <c r="N400" s="13">
        <f t="shared" si="40"/>
        <v>-8.0787476910381267E-3</v>
      </c>
      <c r="O400" s="13">
        <v>1</v>
      </c>
    </row>
    <row r="401" spans="4:15" x14ac:dyDescent="0.4">
      <c r="D401" s="6">
        <v>6.6400000000000103</v>
      </c>
      <c r="E401" s="7">
        <f t="shared" si="35"/>
        <v>-2.9117622521699596E-2</v>
      </c>
      <c r="G401">
        <f t="shared" si="37"/>
        <v>6.507176373452447</v>
      </c>
      <c r="H401" s="10">
        <f t="shared" si="41"/>
        <v>-8.2257283623801358E-2</v>
      </c>
      <c r="I401">
        <f t="shared" si="38"/>
        <v>-0.9870874034856163</v>
      </c>
      <c r="K401">
        <f t="shared" si="39"/>
        <v>-0.12554746857818372</v>
      </c>
      <c r="M401">
        <f t="shared" si="36"/>
        <v>-9.0370275972751712E-2</v>
      </c>
      <c r="N401" s="13">
        <f t="shared" si="40"/>
        <v>-8.1129923489503541E-3</v>
      </c>
      <c r="O401" s="13">
        <v>1</v>
      </c>
    </row>
    <row r="402" spans="4:15" x14ac:dyDescent="0.4">
      <c r="D402" s="6">
        <v>6.6600000000000099</v>
      </c>
      <c r="E402" s="7">
        <f t="shared" si="35"/>
        <v>-2.8736644507232116E-2</v>
      </c>
      <c r="G402">
        <f t="shared" si="37"/>
        <v>6.5178989436364532</v>
      </c>
      <c r="H402" s="10">
        <f t="shared" si="41"/>
        <v>-8.1181020732930723E-2</v>
      </c>
      <c r="I402">
        <f t="shared" si="38"/>
        <v>-0.97417224879516873</v>
      </c>
      <c r="K402">
        <f t="shared" si="39"/>
        <v>-0.12426078113505794</v>
      </c>
      <c r="M402">
        <f t="shared" si="36"/>
        <v>-8.9327076140820319E-2</v>
      </c>
      <c r="N402" s="13">
        <f t="shared" si="40"/>
        <v>-8.1460554078895964E-3</v>
      </c>
      <c r="O402" s="13">
        <v>1</v>
      </c>
    </row>
    <row r="403" spans="4:15" x14ac:dyDescent="0.4">
      <c r="D403" s="6">
        <v>6.6800000000000104</v>
      </c>
      <c r="E403" s="7">
        <f t="shared" ref="E403:E466" si="42">-(1+D403+$E$5*D403^3)*EXP(-D403)</f>
        <v>-2.8360341048236405E-2</v>
      </c>
      <c r="G403">
        <f t="shared" si="37"/>
        <v>6.528621513820462</v>
      </c>
      <c r="H403" s="10">
        <f t="shared" si="41"/>
        <v>-8.0117963461267858E-2</v>
      </c>
      <c r="I403">
        <f t="shared" si="38"/>
        <v>-0.96141556153521424</v>
      </c>
      <c r="K403">
        <f t="shared" si="39"/>
        <v>-0.12298727964880286</v>
      </c>
      <c r="M403">
        <f t="shared" ref="M403:M469" si="43">$L$9*$O$6*EXP(-$O$7*(G403/$L$10-1))-SQRT($L$9)*$O$8*EXP(-$O$4*(G403/$L$10-1))</f>
        <v>-8.8295910462970389E-2</v>
      </c>
      <c r="N403" s="13">
        <f t="shared" si="40"/>
        <v>-8.1779470017025319E-3</v>
      </c>
      <c r="O403" s="13">
        <v>1</v>
      </c>
    </row>
    <row r="404" spans="4:15" x14ac:dyDescent="0.4">
      <c r="D404" s="6">
        <v>6.7000000000000099</v>
      </c>
      <c r="E404" s="7">
        <f t="shared" si="42"/>
        <v>-2.798865947977483E-2</v>
      </c>
      <c r="G404">
        <f t="shared" ref="G404:G469" si="44">$E$11*(D404/$E$12+1)</f>
        <v>6.539344084004469</v>
      </c>
      <c r="H404" s="10">
        <f t="shared" si="41"/>
        <v>-7.9067963030363897E-2</v>
      </c>
      <c r="I404">
        <f t="shared" ref="I404:I467" si="45">H404*$E$6</f>
        <v>-0.94881555636436676</v>
      </c>
      <c r="K404">
        <f t="shared" ref="K404:K469" si="46">$L$9*$L$4*EXP(-$L$6*(G404/$L$10-1))-SQRT($L$9)*$L$5*EXP(-$L$7*(G404/$L$10-1))</f>
        <v>-0.12172682902305235</v>
      </c>
      <c r="M404">
        <f t="shared" si="43"/>
        <v>-8.7276640389946827E-2</v>
      </c>
      <c r="N404" s="13">
        <f t="shared" ref="N404:N467" si="47">(M404-H404)*O404</f>
        <v>-8.2086773595829304E-3</v>
      </c>
      <c r="O404" s="13">
        <v>1</v>
      </c>
    </row>
    <row r="405" spans="4:15" x14ac:dyDescent="0.4">
      <c r="D405" s="6">
        <v>6.7200000000000104</v>
      </c>
      <c r="E405" s="7">
        <f t="shared" si="42"/>
        <v>-2.7621547666240007E-2</v>
      </c>
      <c r="G405">
        <f t="shared" si="44"/>
        <v>6.5500666541884769</v>
      </c>
      <c r="H405" s="10">
        <f t="shared" ref="H405:H469" si="48">-(-$B$4)*(1+D405+$E$5*D405^3)*EXP(-D405)</f>
        <v>-7.803087215712802E-2</v>
      </c>
      <c r="I405">
        <f t="shared" si="45"/>
        <v>-0.9363704658855363</v>
      </c>
      <c r="K405">
        <f t="shared" si="46"/>
        <v>-0.12047929554420028</v>
      </c>
      <c r="M405">
        <f t="shared" si="43"/>
        <v>-8.6269128958358254E-2</v>
      </c>
      <c r="N405" s="13">
        <f t="shared" si="47"/>
        <v>-8.2382568012302343E-3</v>
      </c>
      <c r="O405" s="13">
        <v>1</v>
      </c>
    </row>
    <row r="406" spans="4:15" x14ac:dyDescent="0.4">
      <c r="D406" s="6">
        <v>6.74000000000001</v>
      </c>
      <c r="E406" s="7">
        <f t="shared" si="42"/>
        <v>-2.7258953996724417E-2</v>
      </c>
      <c r="G406">
        <f t="shared" si="44"/>
        <v>6.5607892243724857</v>
      </c>
      <c r="H406" s="10">
        <f t="shared" si="48"/>
        <v>-7.7006545040746485E-2</v>
      </c>
      <c r="I406">
        <f t="shared" si="45"/>
        <v>-0.92407854048895777</v>
      </c>
      <c r="K406">
        <f t="shared" si="46"/>
        <v>-0.11924454686730421</v>
      </c>
      <c r="M406">
        <f t="shared" si="43"/>
        <v>-8.5273240772837891E-2</v>
      </c>
      <c r="N406" s="13">
        <f t="shared" si="47"/>
        <v>-8.2666957320914058E-3</v>
      </c>
      <c r="O406" s="13">
        <v>1</v>
      </c>
    </row>
    <row r="407" spans="4:15" x14ac:dyDescent="0.4">
      <c r="D407" s="6">
        <v>6.7600000000000096</v>
      </c>
      <c r="E407" s="7">
        <f t="shared" si="42"/>
        <v>-2.6900827380428243E-2</v>
      </c>
      <c r="G407">
        <f t="shared" si="44"/>
        <v>6.5715117945564918</v>
      </c>
      <c r="H407" s="10">
        <f t="shared" si="48"/>
        <v>-7.5994837349709798E-2</v>
      </c>
      <c r="I407">
        <f t="shared" si="45"/>
        <v>-0.91193804819651758</v>
      </c>
      <c r="K407">
        <f t="shared" si="46"/>
        <v>-0.11802245200213093</v>
      </c>
      <c r="M407">
        <f t="shared" si="43"/>
        <v>-8.4288841988394675E-2</v>
      </c>
      <c r="N407" s="13">
        <f t="shared" si="47"/>
        <v>-8.2940046386848765E-3</v>
      </c>
      <c r="O407" s="13">
        <v>1</v>
      </c>
    </row>
    <row r="408" spans="4:15" x14ac:dyDescent="0.4">
      <c r="D408" s="6">
        <v>6.78000000000001</v>
      </c>
      <c r="E408" s="7">
        <f t="shared" si="42"/>
        <v>-2.6547117242105279E-2</v>
      </c>
      <c r="G408">
        <f t="shared" si="44"/>
        <v>6.5822343647405006</v>
      </c>
      <c r="H408" s="10">
        <f t="shared" si="48"/>
        <v>-7.4995606208947421E-2</v>
      </c>
      <c r="I408">
        <f t="shared" si="45"/>
        <v>-0.89994727450736911</v>
      </c>
      <c r="K408">
        <f t="shared" si="46"/>
        <v>-0.11681288129933919</v>
      </c>
      <c r="M408">
        <f t="shared" si="43"/>
        <v>-8.331580029295084E-2</v>
      </c>
      <c r="N408" s="13">
        <f t="shared" si="47"/>
        <v>-8.3201940840034183E-3</v>
      </c>
      <c r="O408" s="13">
        <v>1</v>
      </c>
    </row>
    <row r="409" spans="4:15" x14ac:dyDescent="0.4">
      <c r="D409" s="6">
        <v>6.8000000000000096</v>
      </c>
      <c r="E409" s="7">
        <f t="shared" si="42"/>
        <v>-2.6197773517546156E-2</v>
      </c>
      <c r="G409">
        <f t="shared" si="44"/>
        <v>6.5929569349245076</v>
      </c>
      <c r="H409" s="10">
        <f t="shared" si="48"/>
        <v>-7.4008710187067894E-2</v>
      </c>
      <c r="I409">
        <f t="shared" si="45"/>
        <v>-0.88810452224481473</v>
      </c>
      <c r="K409">
        <f t="shared" si="46"/>
        <v>-0.11561570643680531</v>
      </c>
      <c r="M409">
        <f t="shared" si="43"/>
        <v>-8.2353984890069176E-2</v>
      </c>
      <c r="N409" s="13">
        <f t="shared" si="47"/>
        <v>-8.3452747030012819E-3</v>
      </c>
      <c r="O409" s="13">
        <v>1</v>
      </c>
    </row>
    <row r="410" spans="4:15" x14ac:dyDescent="0.4">
      <c r="D410" s="6">
        <v>6.8200000000000101</v>
      </c>
      <c r="E410" s="7">
        <f t="shared" si="42"/>
        <v>-2.5852746649098441E-2</v>
      </c>
      <c r="G410">
        <f t="shared" si="44"/>
        <v>6.6036795051085146</v>
      </c>
      <c r="H410" s="10">
        <f t="shared" si="48"/>
        <v>-7.30340092837031E-2</v>
      </c>
      <c r="I410">
        <f t="shared" si="45"/>
        <v>-0.8764081114044372</v>
      </c>
      <c r="K410">
        <f t="shared" si="46"/>
        <v>-0.11443080040608235</v>
      </c>
      <c r="M410">
        <f t="shared" si="43"/>
        <v>-8.1403266481862829E-2</v>
      </c>
      <c r="N410" s="13">
        <f t="shared" si="47"/>
        <v>-8.3692571981597297E-3</v>
      </c>
      <c r="O410" s="13">
        <v>1</v>
      </c>
    </row>
    <row r="411" spans="4:15" x14ac:dyDescent="0.4">
      <c r="D411" s="6">
        <v>6.8400000000000096</v>
      </c>
      <c r="E411" s="7">
        <f t="shared" si="42"/>
        <v>-2.5511987581223441E-2</v>
      </c>
      <c r="G411">
        <f t="shared" si="44"/>
        <v>6.6144020752925234</v>
      </c>
      <c r="H411" s="10">
        <f t="shared" si="48"/>
        <v>-7.2071364916956218E-2</v>
      </c>
      <c r="I411">
        <f t="shared" si="45"/>
        <v>-0.86485637900347467</v>
      </c>
      <c r="K411">
        <f t="shared" si="46"/>
        <v>-0.11325803749899785</v>
      </c>
      <c r="M411">
        <f t="shared" si="43"/>
        <v>-8.0463517252089597E-2</v>
      </c>
      <c r="N411" s="13">
        <f t="shared" si="47"/>
        <v>-8.3921523351333793E-3</v>
      </c>
      <c r="O411" s="13">
        <v>1</v>
      </c>
    </row>
    <row r="412" spans="4:15" x14ac:dyDescent="0.4">
      <c r="D412" s="6">
        <v>6.8600000000000101</v>
      </c>
      <c r="E412" s="7">
        <f t="shared" si="42"/>
        <v>-2.5175447756088758E-2</v>
      </c>
      <c r="G412">
        <f t="shared" si="44"/>
        <v>6.6251246454765296</v>
      </c>
      <c r="H412" s="10">
        <f t="shared" si="48"/>
        <v>-7.1120639910950745E-2</v>
      </c>
      <c r="I412">
        <f t="shared" si="45"/>
        <v>-0.85344767893140894</v>
      </c>
      <c r="K412">
        <f t="shared" si="46"/>
        <v>-0.11209729329438607</v>
      </c>
      <c r="M412">
        <f t="shared" si="43"/>
        <v>-7.9534610849428644E-2</v>
      </c>
      <c r="N412" s="13">
        <f t="shared" si="47"/>
        <v>-8.4139709384778993E-3</v>
      </c>
      <c r="O412" s="13">
        <v>1</v>
      </c>
    </row>
    <row r="413" spans="4:15" x14ac:dyDescent="0.4">
      <c r="D413" s="6">
        <v>6.8800000000000097</v>
      </c>
      <c r="E413" s="7">
        <f t="shared" si="42"/>
        <v>-2.4843079109196753E-2</v>
      </c>
      <c r="G413">
        <f t="shared" si="44"/>
        <v>6.6358472156605384</v>
      </c>
      <c r="H413" s="10">
        <f t="shared" si="48"/>
        <v>-7.0181698483480826E-2</v>
      </c>
      <c r="I413">
        <f t="shared" si="45"/>
        <v>-0.84218038180176991</v>
      </c>
      <c r="K413">
        <f t="shared" si="46"/>
        <v>-0.11094844464495213</v>
      </c>
      <c r="M413">
        <f t="shared" si="43"/>
        <v>-7.8616422370935246E-2</v>
      </c>
      <c r="N413" s="13">
        <f t="shared" si="47"/>
        <v>-8.4347238874544206E-3</v>
      </c>
      <c r="O413" s="13">
        <v>1</v>
      </c>
    </row>
    <row r="414" spans="4:15" x14ac:dyDescent="0.4">
      <c r="D414" s="6">
        <v>6.9000000000000101</v>
      </c>
      <c r="E414" s="7">
        <f t="shared" si="42"/>
        <v>-2.4514834065047928E-2</v>
      </c>
      <c r="G414">
        <f t="shared" si="44"/>
        <v>6.6465697858445463</v>
      </c>
      <c r="H414" s="10">
        <f t="shared" si="48"/>
        <v>-6.9254406233760391E-2</v>
      </c>
      <c r="I414">
        <f t="shared" si="45"/>
        <v>-0.83105287480512469</v>
      </c>
      <c r="K414">
        <f t="shared" si="46"/>
        <v>-0.10981136966427166</v>
      </c>
      <c r="M414">
        <f t="shared" si="43"/>
        <v>-7.7708828345677203E-2</v>
      </c>
      <c r="N414" s="13">
        <f t="shared" si="47"/>
        <v>-8.4544221119168123E-3</v>
      </c>
      <c r="O414" s="13">
        <v>1</v>
      </c>
    </row>
    <row r="415" spans="4:15" x14ac:dyDescent="0.4">
      <c r="D415" s="6">
        <v>6.9200000000000097</v>
      </c>
      <c r="E415" s="7">
        <f t="shared" si="42"/>
        <v>-2.4190665532839297E-2</v>
      </c>
      <c r="G415">
        <f t="shared" si="44"/>
        <v>6.6572923560285533</v>
      </c>
      <c r="H415" s="10">
        <f t="shared" si="48"/>
        <v>-6.8338630130271014E-2</v>
      </c>
      <c r="I415">
        <f t="shared" si="45"/>
        <v>-0.82006356156325211</v>
      </c>
      <c r="K415">
        <f t="shared" si="46"/>
        <v>-0.10868594771391819</v>
      </c>
      <c r="M415">
        <f t="shared" si="43"/>
        <v>-7.6811706718544745E-2</v>
      </c>
      <c r="N415" s="13">
        <f t="shared" si="47"/>
        <v>-8.4730765882737313E-3</v>
      </c>
      <c r="O415" s="13">
        <v>1</v>
      </c>
    </row>
    <row r="416" spans="4:15" x14ac:dyDescent="0.4">
      <c r="D416" s="6">
        <v>6.9400000000000102</v>
      </c>
      <c r="E416" s="7">
        <f t="shared" si="42"/>
        <v>-2.3870526902196862E-2</v>
      </c>
      <c r="G416">
        <f t="shared" si="44"/>
        <v>6.6680149262125621</v>
      </c>
      <c r="H416" s="10">
        <f t="shared" si="48"/>
        <v>-6.7434238498706153E-2</v>
      </c>
      <c r="I416">
        <f t="shared" si="45"/>
        <v>-0.80921086198447378</v>
      </c>
      <c r="K416">
        <f t="shared" si="46"/>
        <v>-0.10757205939072217</v>
      </c>
      <c r="M416">
        <f t="shared" si="43"/>
        <v>-7.5924936834238024E-2</v>
      </c>
      <c r="N416" s="13">
        <f t="shared" si="47"/>
        <v>-8.490698335531871E-3</v>
      </c>
      <c r="O416" s="13">
        <v>1</v>
      </c>
    </row>
    <row r="417" spans="4:15" x14ac:dyDescent="0.4">
      <c r="D417" s="6">
        <v>6.9600000000000097</v>
      </c>
      <c r="E417" s="7">
        <f t="shared" si="42"/>
        <v>-2.3554372038942333E-2</v>
      </c>
      <c r="G417">
        <f t="shared" si="44"/>
        <v>6.6787374963965682</v>
      </c>
      <c r="H417" s="10">
        <f t="shared" si="48"/>
        <v>-6.6541101010012094E-2</v>
      </c>
      <c r="I417">
        <f t="shared" si="45"/>
        <v>-0.79849321212014512</v>
      </c>
      <c r="K417">
        <f t="shared" si="46"/>
        <v>-0.10646958651415896</v>
      </c>
      <c r="M417">
        <f t="shared" si="43"/>
        <v>-7.5048399421427617E-2</v>
      </c>
      <c r="N417" s="13">
        <f t="shared" si="47"/>
        <v>-8.5072984114155231E-3</v>
      </c>
      <c r="O417" s="13">
        <v>1</v>
      </c>
    </row>
    <row r="418" spans="4:15" x14ac:dyDescent="0.4">
      <c r="D418" s="6">
        <v>6.9800000000000102</v>
      </c>
      <c r="E418" s="7">
        <f t="shared" si="42"/>
        <v>-2.324215528089316E-2</v>
      </c>
      <c r="G418">
        <f t="shared" si="44"/>
        <v>6.689460066580577</v>
      </c>
      <c r="H418" s="10">
        <f t="shared" si="48"/>
        <v>-6.5659088668523172E-2</v>
      </c>
      <c r="I418">
        <f t="shared" si="45"/>
        <v>-0.78790906402227812</v>
      </c>
      <c r="K418">
        <f t="shared" si="46"/>
        <v>-0.1053784121138617</v>
      </c>
      <c r="M418">
        <f t="shared" si="43"/>
        <v>-7.4181976577085681E-2</v>
      </c>
      <c r="N418" s="13">
        <f t="shared" si="47"/>
        <v>-8.5228879085625098E-3</v>
      </c>
      <c r="O418" s="13">
        <v>1</v>
      </c>
    </row>
    <row r="419" spans="4:15" x14ac:dyDescent="0.4">
      <c r="D419" s="6">
        <v>7.0000000000000098</v>
      </c>
      <c r="E419" s="7">
        <f t="shared" si="42"/>
        <v>-2.2933831433695935E-2</v>
      </c>
      <c r="G419">
        <f t="shared" si="44"/>
        <v>6.7001826367645849</v>
      </c>
      <c r="H419" s="10">
        <f t="shared" si="48"/>
        <v>-6.4788073800191012E-2</v>
      </c>
      <c r="I419">
        <f t="shared" si="45"/>
        <v>-0.77745688560229209</v>
      </c>
      <c r="K419">
        <f t="shared" si="46"/>
        <v>-0.10429842041726387</v>
      </c>
      <c r="M419">
        <f t="shared" si="43"/>
        <v>-7.3325551750990051E-2</v>
      </c>
      <c r="N419" s="13">
        <f t="shared" si="47"/>
        <v>-8.5374779507990384E-3</v>
      </c>
      <c r="O419" s="13">
        <v>1</v>
      </c>
    </row>
    <row r="420" spans="4:15" x14ac:dyDescent="0.4">
      <c r="D420" s="6">
        <v>7.0200000000000102</v>
      </c>
      <c r="E420" s="7">
        <f t="shared" si="42"/>
        <v>-2.2629355766692467E-2</v>
      </c>
      <c r="G420">
        <f t="shared" si="44"/>
        <v>6.7109052069485919</v>
      </c>
      <c r="H420" s="10">
        <f t="shared" si="48"/>
        <v>-6.3927930040906217E-2</v>
      </c>
      <c r="I420">
        <f t="shared" si="45"/>
        <v>-0.7671351604908746</v>
      </c>
      <c r="K420">
        <f t="shared" si="46"/>
        <v>-0.10322949683736336</v>
      </c>
      <c r="M420">
        <f t="shared" si="43"/>
        <v>-7.2479009730394617E-2</v>
      </c>
      <c r="N420" s="13">
        <f t="shared" si="47"/>
        <v>-8.5510796894884E-3</v>
      </c>
      <c r="O420" s="13">
        <v>1</v>
      </c>
    </row>
    <row r="421" spans="4:15" x14ac:dyDescent="0.4">
      <c r="D421" s="6">
        <v>7.0400000000000098</v>
      </c>
      <c r="E421" s="7">
        <f t="shared" si="42"/>
        <v>-2.2328684008818479E-2</v>
      </c>
      <c r="G421">
        <f t="shared" si="44"/>
        <v>6.7216277771326007</v>
      </c>
      <c r="H421" s="10">
        <f t="shared" si="48"/>
        <v>-6.3078532324912201E-2</v>
      </c>
      <c r="I421">
        <f t="shared" si="45"/>
        <v>-0.75694238789894641</v>
      </c>
      <c r="K421">
        <f t="shared" si="46"/>
        <v>-0.10217152796061227</v>
      </c>
      <c r="M421">
        <f t="shared" si="43"/>
        <v>-7.1642236624867739E-2</v>
      </c>
      <c r="N421" s="13">
        <f t="shared" si="47"/>
        <v>-8.5637042999555379E-3</v>
      </c>
      <c r="O421" s="13">
        <v>1</v>
      </c>
    </row>
    <row r="422" spans="4:15" x14ac:dyDescent="0.4">
      <c r="D422" s="6">
        <v>7.0600000000000103</v>
      </c>
      <c r="E422" s="7">
        <f t="shared" si="42"/>
        <v>-2.2031772344534201E-2</v>
      </c>
      <c r="G422">
        <f t="shared" si="44"/>
        <v>6.7323503473166078</v>
      </c>
      <c r="H422" s="10">
        <f t="shared" si="48"/>
        <v>-6.2239756873309127E-2</v>
      </c>
      <c r="I422">
        <f t="shared" si="45"/>
        <v>-0.74687708247970952</v>
      </c>
      <c r="K422">
        <f t="shared" si="46"/>
        <v>-0.10112440153492881</v>
      </c>
      <c r="M422">
        <f t="shared" si="43"/>
        <v>-7.0815119851297292E-2</v>
      </c>
      <c r="N422" s="13">
        <f t="shared" si="47"/>
        <v>-8.5753629779881657E-3</v>
      </c>
      <c r="O422" s="13">
        <v>1</v>
      </c>
    </row>
    <row r="423" spans="4:15" x14ac:dyDescent="0.4">
      <c r="D423" s="6">
        <v>7.0800000000000098</v>
      </c>
      <c r="E423" s="7">
        <f t="shared" si="42"/>
        <v>-2.1738577409786936E-2</v>
      </c>
      <c r="G423">
        <f t="shared" si="44"/>
        <v>6.7430729175006157</v>
      </c>
      <c r="H423" s="10">
        <f t="shared" si="48"/>
        <v>-6.1411481182648102E-2</v>
      </c>
      <c r="I423">
        <f t="shared" si="45"/>
        <v>-0.7369377741917772</v>
      </c>
      <c r="K423">
        <f t="shared" si="46"/>
        <v>-0.10008800645782957</v>
      </c>
      <c r="M423">
        <f t="shared" si="43"/>
        <v>-6.9997548119057368E-2</v>
      </c>
      <c r="N423" s="13">
        <f t="shared" si="47"/>
        <v>-8.5860669364092659E-3</v>
      </c>
      <c r="O423" s="13">
        <v>1</v>
      </c>
    </row>
    <row r="424" spans="4:15" x14ac:dyDescent="0.4">
      <c r="D424" s="6">
        <v>7.1000000000000103</v>
      </c>
      <c r="E424" s="7">
        <f t="shared" si="42"/>
        <v>-2.1449056288004829E-2</v>
      </c>
      <c r="G424">
        <f t="shared" si="44"/>
        <v>6.7537954876846227</v>
      </c>
      <c r="H424" s="10">
        <f t="shared" si="48"/>
        <v>-6.0593584013613651E-2</v>
      </c>
      <c r="I424">
        <f t="shared" si="45"/>
        <v>-0.72712300816336384</v>
      </c>
      <c r="K424">
        <f t="shared" si="46"/>
        <v>-9.9062232764683247E-2</v>
      </c>
      <c r="M424">
        <f t="shared" si="43"/>
        <v>-6.9189411415339477E-2</v>
      </c>
      <c r="N424" s="13">
        <f t="shared" si="47"/>
        <v>-8.5958274017258265E-3</v>
      </c>
      <c r="O424" s="13">
        <v>1</v>
      </c>
    </row>
    <row r="425" spans="4:15" x14ac:dyDescent="0.4">
      <c r="D425" s="6">
        <v>7.1200000000000099</v>
      </c>
      <c r="E425" s="7">
        <f t="shared" si="42"/>
        <v>-2.1163166506121916E-2</v>
      </c>
      <c r="G425">
        <f t="shared" si="44"/>
        <v>6.7645180578686306</v>
      </c>
      <c r="H425" s="10">
        <f t="shared" si="48"/>
        <v>-5.9785945379794411E-2</v>
      </c>
      <c r="I425">
        <f t="shared" si="45"/>
        <v>-0.71743134455753288</v>
      </c>
      <c r="K425">
        <f t="shared" si="46"/>
        <v>-9.8046971617082326E-2</v>
      </c>
      <c r="M425">
        <f t="shared" si="43"/>
        <v>-6.8390600990643466E-2</v>
      </c>
      <c r="N425" s="13">
        <f t="shared" si="47"/>
        <v>-8.6046556108490546E-3</v>
      </c>
      <c r="O425" s="13">
        <v>1</v>
      </c>
    </row>
    <row r="426" spans="4:15" x14ac:dyDescent="0.4">
      <c r="D426" s="6">
        <v>7.1400000000000103</v>
      </c>
      <c r="E426" s="7">
        <f t="shared" si="42"/>
        <v>-2.0880866030633764E-2</v>
      </c>
      <c r="G426">
        <f t="shared" si="44"/>
        <v>6.7752406280526394</v>
      </c>
      <c r="H426" s="10">
        <f t="shared" si="48"/>
        <v>-5.8988446536540395E-2</v>
      </c>
      <c r="I426">
        <f t="shared" si="45"/>
        <v>-0.70786135843848474</v>
      </c>
      <c r="K426">
        <f t="shared" si="46"/>
        <v>-9.7042115291332845E-2</v>
      </c>
      <c r="M426">
        <f t="shared" si="43"/>
        <v>-6.7601009344427684E-2</v>
      </c>
      <c r="N426" s="13">
        <f t="shared" si="47"/>
        <v>-8.612562807887289E-3</v>
      </c>
      <c r="O426" s="13">
        <v>1</v>
      </c>
    </row>
    <row r="427" spans="4:15" x14ac:dyDescent="0.4">
      <c r="D427" s="6">
        <v>7.1600000000000099</v>
      </c>
      <c r="E427" s="7">
        <f t="shared" si="42"/>
        <v>-2.0602113263683719E-2</v>
      </c>
      <c r="G427">
        <f t="shared" si="44"/>
        <v>6.7859631982366455</v>
      </c>
      <c r="H427" s="10">
        <f t="shared" si="48"/>
        <v>-5.8200969969906514E-2</v>
      </c>
      <c r="I427">
        <f t="shared" si="45"/>
        <v>-0.6984116396388782</v>
      </c>
      <c r="K427">
        <f t="shared" si="46"/>
        <v>-9.6047557167061579E-2</v>
      </c>
      <c r="M427">
        <f t="shared" si="43"/>
        <v>-6.6820530210917523E-2</v>
      </c>
      <c r="N427" s="13">
        <f t="shared" si="47"/>
        <v>-8.6195602410110081E-3</v>
      </c>
      <c r="O427" s="13">
        <v>1</v>
      </c>
    </row>
    <row r="428" spans="4:15" x14ac:dyDescent="0.4">
      <c r="D428" s="6">
        <v>7.1800000000000104</v>
      </c>
      <c r="E428" s="7">
        <f t="shared" si="42"/>
        <v>-2.0326867039179127E-2</v>
      </c>
      <c r="G428">
        <f t="shared" si="44"/>
        <v>6.7966857684206543</v>
      </c>
      <c r="H428" s="10">
        <f t="shared" si="48"/>
        <v>-5.7423399385681036E-2</v>
      </c>
      <c r="I428">
        <f t="shared" si="45"/>
        <v>-0.68908079262817246</v>
      </c>
      <c r="K428">
        <f t="shared" si="46"/>
        <v>-9.5063191715936482E-2</v>
      </c>
      <c r="M428">
        <f t="shared" si="43"/>
        <v>-6.6049058545068665E-2</v>
      </c>
      <c r="N428" s="13">
        <f t="shared" si="47"/>
        <v>-8.6256591593876289E-3</v>
      </c>
      <c r="O428" s="13">
        <v>1</v>
      </c>
    </row>
    <row r="429" spans="4:15" x14ac:dyDescent="0.4">
      <c r="D429" s="6">
        <v>7.2000000000000099</v>
      </c>
      <c r="E429" s="7">
        <f t="shared" si="42"/>
        <v>-2.0055086618937578E-2</v>
      </c>
      <c r="G429">
        <f t="shared" si="44"/>
        <v>6.8074083386046613</v>
      </c>
      <c r="H429" s="10">
        <f t="shared" si="48"/>
        <v>-5.6655619698498666E-2</v>
      </c>
      <c r="I429">
        <f t="shared" si="45"/>
        <v>-0.67986743638198399</v>
      </c>
      <c r="K429">
        <f t="shared" si="46"/>
        <v>-9.4088914490504869E-2</v>
      </c>
      <c r="M429">
        <f t="shared" si="43"/>
        <v>-6.5286490508687081E-2</v>
      </c>
      <c r="N429" s="13">
        <f t="shared" si="47"/>
        <v>-8.6308708101884152E-3</v>
      </c>
      <c r="O429" s="13">
        <v>1</v>
      </c>
    </row>
    <row r="430" spans="4:15" x14ac:dyDescent="0.4">
      <c r="D430" s="6">
        <v>7.2200000000000104</v>
      </c>
      <c r="E430" s="7">
        <f t="shared" si="42"/>
        <v>-1.978673168886249E-2</v>
      </c>
      <c r="G430">
        <f t="shared" si="44"/>
        <v>6.8181309087886692</v>
      </c>
      <c r="H430" s="10">
        <f t="shared" si="48"/>
        <v>-5.5897517021036541E-2</v>
      </c>
      <c r="I430">
        <f t="shared" si="45"/>
        <v>-0.6707702042524385</v>
      </c>
      <c r="K430">
        <f t="shared" si="46"/>
        <v>-9.3124622113141459E-2</v>
      </c>
      <c r="M430">
        <f t="shared" si="43"/>
        <v>-6.4532723456699567E-2</v>
      </c>
      <c r="N430" s="13">
        <f t="shared" si="47"/>
        <v>-8.6352064356630259E-3</v>
      </c>
      <c r="O430" s="13">
        <v>1</v>
      </c>
    </row>
    <row r="431" spans="4:15" x14ac:dyDescent="0.4">
      <c r="D431" s="6">
        <v>7.24000000000001</v>
      </c>
      <c r="E431" s="7">
        <f t="shared" si="42"/>
        <v>-1.9521762355148166E-2</v>
      </c>
      <c r="G431">
        <f t="shared" si="44"/>
        <v>6.828853478972678</v>
      </c>
      <c r="H431" s="10">
        <f t="shared" si="48"/>
        <v>-5.514897865329358E-2</v>
      </c>
      <c r="I431">
        <f t="shared" si="45"/>
        <v>-0.66178774383952299</v>
      </c>
      <c r="K431">
        <f t="shared" si="46"/>
        <v>-9.2170212265110713E-2</v>
      </c>
      <c r="M431">
        <f t="shared" si="43"/>
        <v>-6.3787655923577671E-2</v>
      </c>
      <c r="N431" s="13">
        <f t="shared" si="47"/>
        <v>-8.6386772702840911E-3</v>
      </c>
      <c r="O431" s="13">
        <v>1</v>
      </c>
    </row>
    <row r="432" spans="4:15" x14ac:dyDescent="0.4">
      <c r="D432" s="6">
        <v>7.2600000000000096</v>
      </c>
      <c r="E432" s="7">
        <f t="shared" si="42"/>
        <v>-1.9260139140513631E-2</v>
      </c>
      <c r="G432">
        <f t="shared" si="44"/>
        <v>6.8395760491566842</v>
      </c>
      <c r="H432" s="10">
        <f t="shared" si="48"/>
        <v>-5.4409893071951008E-2</v>
      </c>
      <c r="I432">
        <f t="shared" si="45"/>
        <v>-0.65291871686341207</v>
      </c>
      <c r="K432">
        <f t="shared" si="46"/>
        <v>-9.1225583675739838E-2</v>
      </c>
      <c r="M432">
        <f t="shared" si="43"/>
        <v>-6.3051187609911186E-2</v>
      </c>
      <c r="N432" s="13">
        <f t="shared" si="47"/>
        <v>-8.6412945379601772E-3</v>
      </c>
      <c r="O432" s="13">
        <v>1</v>
      </c>
    </row>
    <row r="433" spans="4:15" x14ac:dyDescent="0.4">
      <c r="D433" s="6">
        <v>7.28000000000001</v>
      </c>
      <c r="E433" s="7">
        <f t="shared" si="42"/>
        <v>-1.9001822980465273E-2</v>
      </c>
      <c r="G433">
        <f t="shared" si="44"/>
        <v>6.850298619340693</v>
      </c>
      <c r="H433" s="10">
        <f t="shared" si="48"/>
        <v>-5.3680149919814395E-2</v>
      </c>
      <c r="I433">
        <f t="shared" si="45"/>
        <v>-0.64416179903777271</v>
      </c>
      <c r="K433">
        <f t="shared" si="46"/>
        <v>-9.0290636111700309E-2</v>
      </c>
      <c r="M433">
        <f t="shared" si="43"/>
        <v>-6.2323219369129004E-2</v>
      </c>
      <c r="N433" s="13">
        <f t="shared" si="47"/>
        <v>-8.6430694493146096E-3</v>
      </c>
      <c r="O433" s="13">
        <v>1</v>
      </c>
    </row>
    <row r="434" spans="4:15" x14ac:dyDescent="0.4">
      <c r="D434" s="6">
        <v>7.3000000000000096</v>
      </c>
      <c r="E434" s="7">
        <f t="shared" si="42"/>
        <v>-1.874677521958797E-2</v>
      </c>
      <c r="G434">
        <f t="shared" si="44"/>
        <v>6.8610211895247</v>
      </c>
      <c r="H434" s="10">
        <f t="shared" si="48"/>
        <v>-5.2959639995336018E-2</v>
      </c>
      <c r="I434">
        <f t="shared" si="45"/>
        <v>-0.63551567994403224</v>
      </c>
      <c r="K434">
        <f t="shared" si="46"/>
        <v>-8.9365270366400948E-2</v>
      </c>
      <c r="M434">
        <f t="shared" si="43"/>
        <v>-6.1603653194369154E-2</v>
      </c>
      <c r="N434" s="13">
        <f t="shared" si="47"/>
        <v>-8.6440131990331362E-3</v>
      </c>
      <c r="O434" s="13">
        <v>1</v>
      </c>
    </row>
    <row r="435" spans="4:15" x14ac:dyDescent="0.4">
      <c r="D435" s="6">
        <v>7.3200000000000101</v>
      </c>
      <c r="E435" s="7">
        <f t="shared" si="42"/>
        <v>-1.8494957607864227E-2</v>
      </c>
      <c r="G435">
        <f t="shared" si="44"/>
        <v>6.871743759708707</v>
      </c>
      <c r="H435" s="10">
        <f t="shared" si="48"/>
        <v>-5.2248255242216449E-2</v>
      </c>
      <c r="I435">
        <f t="shared" si="45"/>
        <v>-0.62697906290659744</v>
      </c>
      <c r="K435">
        <f t="shared" si="46"/>
        <v>-8.8449388249485839E-2</v>
      </c>
      <c r="M435">
        <f t="shared" si="43"/>
        <v>-6.0892392205492231E-2</v>
      </c>
      <c r="N435" s="13">
        <f t="shared" si="47"/>
        <v>-8.6441369632757822E-3</v>
      </c>
      <c r="O435" s="13">
        <v>1</v>
      </c>
    </row>
    <row r="436" spans="4:15" x14ac:dyDescent="0.4">
      <c r="D436" s="6">
        <v>7.3400000000000096</v>
      </c>
      <c r="E436" s="7">
        <f t="shared" si="42"/>
        <v>-1.8246332297021401E-2</v>
      </c>
      <c r="G436">
        <f t="shared" si="44"/>
        <v>6.8824663298927158</v>
      </c>
      <c r="H436" s="10">
        <f t="shared" si="48"/>
        <v>-5.1545888739085464E-2</v>
      </c>
      <c r="I436">
        <f t="shared" si="45"/>
        <v>-0.61855066486902555</v>
      </c>
      <c r="K436">
        <f t="shared" si="46"/>
        <v>-8.7542892576440934E-2</v>
      </c>
      <c r="M436">
        <f t="shared" si="43"/>
        <v>-6.0189340636240055E-2</v>
      </c>
      <c r="N436" s="13">
        <f t="shared" si="47"/>
        <v>-8.6434518971545901E-3</v>
      </c>
      <c r="O436" s="13">
        <v>1</v>
      </c>
    </row>
    <row r="437" spans="4:15" x14ac:dyDescent="0.4">
      <c r="D437" s="6">
        <v>7.3600000000000101</v>
      </c>
      <c r="E437" s="7">
        <f t="shared" si="42"/>
        <v>-1.8000861836906447E-2</v>
      </c>
      <c r="G437">
        <f t="shared" si="44"/>
        <v>6.8931889000767237</v>
      </c>
      <c r="H437" s="10">
        <f t="shared" si="48"/>
        <v>-5.085243468926072E-2</v>
      </c>
      <c r="I437">
        <f t="shared" si="45"/>
        <v>-0.61022921627112869</v>
      </c>
      <c r="K437">
        <f t="shared" si="46"/>
        <v>-8.6645687158305826E-2</v>
      </c>
      <c r="M437">
        <f t="shared" si="43"/>
        <v>-5.9494403821536826E-2</v>
      </c>
      <c r="N437" s="13">
        <f t="shared" si="47"/>
        <v>-8.6419691322761061E-3</v>
      </c>
      <c r="O437" s="13">
        <v>1</v>
      </c>
    </row>
    <row r="438" spans="4:15" x14ac:dyDescent="0.4">
      <c r="D438" s="6">
        <v>7.3800000000000097</v>
      </c>
      <c r="E438" s="7">
        <f t="shared" si="42"/>
        <v>-1.7758509171888211E-2</v>
      </c>
      <c r="G438">
        <f t="shared" si="44"/>
        <v>6.9039114702607307</v>
      </c>
      <c r="H438" s="10">
        <f t="shared" si="48"/>
        <v>-5.0167788410584203E-2</v>
      </c>
      <c r="I438">
        <f t="shared" si="45"/>
        <v>-0.60201346092701047</v>
      </c>
      <c r="K438">
        <f t="shared" si="46"/>
        <v>-8.5757676791489532E-2</v>
      </c>
      <c r="M438">
        <f t="shared" si="43"/>
        <v>-5.8807488184930909E-2</v>
      </c>
      <c r="N438" s="13">
        <f t="shared" si="47"/>
        <v>-8.6396997743467055E-3</v>
      </c>
      <c r="O438" s="13">
        <v>1</v>
      </c>
    </row>
    <row r="439" spans="4:15" x14ac:dyDescent="0.4">
      <c r="D439" s="6">
        <v>7.4000000000000101</v>
      </c>
      <c r="E439" s="7">
        <f t="shared" si="42"/>
        <v>-1.7519237637286782E-2</v>
      </c>
      <c r="G439">
        <f t="shared" si="44"/>
        <v>6.9146340404447386</v>
      </c>
      <c r="H439" s="10">
        <f t="shared" si="48"/>
        <v>-4.9491846325335168E-2</v>
      </c>
      <c r="I439">
        <f t="shared" si="45"/>
        <v>-0.59390215590402207</v>
      </c>
      <c r="K439">
        <f t="shared" si="46"/>
        <v>-8.4878767247690515E-2</v>
      </c>
      <c r="M439">
        <f t="shared" si="43"/>
        <v>-5.8128501226176632E-2</v>
      </c>
      <c r="N439" s="13">
        <f t="shared" si="47"/>
        <v>-8.6366549008414645E-3</v>
      </c>
      <c r="O439" s="13">
        <v>1</v>
      </c>
    </row>
    <row r="440" spans="4:15" x14ac:dyDescent="0.4">
      <c r="D440" s="6">
        <v>7.4200000000000097</v>
      </c>
      <c r="E440" s="7">
        <f t="shared" si="42"/>
        <v>-1.7283010955829931E-2</v>
      </c>
      <c r="G440">
        <f t="shared" si="44"/>
        <v>6.9253566106287456</v>
      </c>
      <c r="H440" s="10">
        <f t="shared" si="48"/>
        <v>-4.8824505950219546E-2</v>
      </c>
      <c r="I440">
        <f t="shared" si="45"/>
        <v>-0.58589407140263461</v>
      </c>
      <c r="K440">
        <f t="shared" si="46"/>
        <v>-8.4008865263919083E-2</v>
      </c>
      <c r="M440">
        <f t="shared" si="43"/>
        <v>-5.7457351508954639E-2</v>
      </c>
      <c r="N440" s="13">
        <f t="shared" si="47"/>
        <v>-8.632845558735093E-3</v>
      </c>
      <c r="O440" s="13">
        <v>1</v>
      </c>
    </row>
    <row r="441" spans="4:15" x14ac:dyDescent="0.4">
      <c r="D441" s="6">
        <v>7.4400000000000102</v>
      </c>
      <c r="E441" s="7">
        <f t="shared" si="42"/>
        <v>-1.7049793234136065E-2</v>
      </c>
      <c r="G441">
        <f t="shared" si="44"/>
        <v>6.9360791808127544</v>
      </c>
      <c r="H441" s="10">
        <f t="shared" si="48"/>
        <v>-4.8165665886434388E-2</v>
      </c>
      <c r="I441">
        <f t="shared" si="45"/>
        <v>-0.57798799063721262</v>
      </c>
      <c r="K441">
        <f t="shared" si="46"/>
        <v>-8.3147878532621192E-2</v>
      </c>
      <c r="M441">
        <f t="shared" si="43"/>
        <v>-5.6793948648728214E-2</v>
      </c>
      <c r="N441" s="13">
        <f t="shared" si="47"/>
        <v>-8.6282827622938263E-3</v>
      </c>
      <c r="O441" s="13">
        <v>1</v>
      </c>
    </row>
    <row r="442" spans="4:15" x14ac:dyDescent="0.4">
      <c r="D442" s="6">
        <v>7.4600000000000097</v>
      </c>
      <c r="E442" s="7">
        <f t="shared" si="42"/>
        <v>-1.681954895922395E-2</v>
      </c>
      <c r="G442">
        <f t="shared" si="44"/>
        <v>6.9468017509967606</v>
      </c>
      <c r="H442" s="10">
        <f t="shared" si="48"/>
        <v>-4.751522580980766E-2</v>
      </c>
      <c r="I442">
        <f t="shared" si="45"/>
        <v>-0.57018270971769192</v>
      </c>
      <c r="K442">
        <f t="shared" si="46"/>
        <v>-8.2295715691903207E-2</v>
      </c>
      <c r="M442">
        <f t="shared" si="43"/>
        <v>-5.613820330073642E-2</v>
      </c>
      <c r="N442" s="13">
        <f t="shared" si="47"/>
        <v>-8.6229774909287599E-3</v>
      </c>
      <c r="O442" s="13">
        <v>1</v>
      </c>
    </row>
    <row r="443" spans="4:15" x14ac:dyDescent="0.4">
      <c r="D443" s="6">
        <v>7.4800000000000102</v>
      </c>
      <c r="E443" s="7">
        <f t="shared" si="42"/>
        <v>-1.6592242995048405E-2</v>
      </c>
      <c r="G443">
        <f t="shared" si="44"/>
        <v>6.9575243211807694</v>
      </c>
      <c r="H443" s="10">
        <f t="shared" si="48"/>
        <v>-4.6873086461011758E-2</v>
      </c>
      <c r="I443">
        <f t="shared" si="45"/>
        <v>-0.56247703753214107</v>
      </c>
      <c r="K443">
        <f t="shared" si="46"/>
        <v>-8.145228631585473E-2</v>
      </c>
      <c r="M443">
        <f t="shared" si="43"/>
        <v>-5.5490027148119153E-2</v>
      </c>
      <c r="N443" s="13">
        <f t="shared" si="47"/>
        <v>-8.6169406871073953E-3</v>
      </c>
      <c r="O443" s="13">
        <v>1</v>
      </c>
    </row>
    <row r="444" spans="4:15" x14ac:dyDescent="0.4">
      <c r="D444" s="6">
        <v>7.5000000000000098</v>
      </c>
      <c r="E444" s="7">
        <f t="shared" si="42"/>
        <v>-1.6367840579062345E-2</v>
      </c>
      <c r="G444">
        <f t="shared" si="44"/>
        <v>6.9682468913647773</v>
      </c>
      <c r="H444" s="10">
        <f t="shared" si="48"/>
        <v>-4.6239149635851122E-2</v>
      </c>
      <c r="I444">
        <f t="shared" si="45"/>
        <v>-0.55486979563021344</v>
      </c>
      <c r="K444">
        <f t="shared" si="46"/>
        <v>-8.0617500904972481E-2</v>
      </c>
      <c r="M444">
        <f t="shared" si="43"/>
        <v>-5.4849332890177308E-2</v>
      </c>
      <c r="N444" s="13">
        <f t="shared" si="47"/>
        <v>-8.6101832543261855E-3</v>
      </c>
      <c r="O444" s="13">
        <v>1</v>
      </c>
    </row>
    <row r="445" spans="4:15" x14ac:dyDescent="0.4">
      <c r="D445" s="6">
        <v>7.5200000000000102</v>
      </c>
      <c r="E445" s="7">
        <f t="shared" si="42"/>
        <v>-1.6146307318804391E-2</v>
      </c>
      <c r="G445">
        <f t="shared" si="44"/>
        <v>6.9789694615487843</v>
      </c>
      <c r="H445" s="10">
        <f t="shared" si="48"/>
        <v>-4.5613318175622405E-2</v>
      </c>
      <c r="I445">
        <f t="shared" si="45"/>
        <v>-0.54735981810746881</v>
      </c>
      <c r="K445">
        <f t="shared" si="46"/>
        <v>-7.9791270876679116E-2</v>
      </c>
      <c r="M445">
        <f t="shared" si="43"/>
        <v>-5.4216034230762163E-2</v>
      </c>
      <c r="N445" s="13">
        <f t="shared" si="47"/>
        <v>-8.6027160551397572E-3</v>
      </c>
      <c r="O445" s="13">
        <v>1</v>
      </c>
    </row>
    <row r="446" spans="4:15" x14ac:dyDescent="0.4">
      <c r="D446" s="6">
        <v>7.5400000000000098</v>
      </c>
      <c r="E446" s="7">
        <f t="shared" si="42"/>
        <v>-1.5927609188512409E-2</v>
      </c>
      <c r="G446">
        <f t="shared" si="44"/>
        <v>6.9896920317327931</v>
      </c>
      <c r="H446" s="10">
        <f t="shared" si="48"/>
        <v>-4.4995495957547559E-2</v>
      </c>
      <c r="I446">
        <f t="shared" si="45"/>
        <v>-0.53994595149057067</v>
      </c>
      <c r="K446">
        <f t="shared" si="46"/>
        <v>-7.8973508555939959E-2</v>
      </c>
      <c r="M446">
        <f t="shared" si="43"/>
        <v>-5.3590045866795472E-2</v>
      </c>
      <c r="N446" s="13">
        <f t="shared" si="47"/>
        <v>-8.594549909247913E-3</v>
      </c>
      <c r="O446" s="13">
        <v>1</v>
      </c>
    </row>
    <row r="447" spans="4:15" x14ac:dyDescent="0.4">
      <c r="D447" s="6">
        <v>7.5600000000000103</v>
      </c>
      <c r="E447" s="7">
        <f t="shared" si="42"/>
        <v>-1.5711712525762232E-2</v>
      </c>
      <c r="G447">
        <f t="shared" si="44"/>
        <v>7.000414601916801</v>
      </c>
      <c r="H447" s="10">
        <f t="shared" si="48"/>
        <v>-4.4385587885278306E-2</v>
      </c>
      <c r="I447">
        <f t="shared" si="45"/>
        <v>-0.5326270546233397</v>
      </c>
      <c r="K447">
        <f t="shared" si="46"/>
        <v>-7.8164127165975719E-2</v>
      </c>
      <c r="M447">
        <f t="shared" si="43"/>
        <v>-5.2971283476918485E-2</v>
      </c>
      <c r="N447" s="13">
        <f t="shared" si="47"/>
        <v>-8.5856955916401786E-3</v>
      </c>
      <c r="O447" s="13">
        <v>1</v>
      </c>
    </row>
    <row r="448" spans="4:15" x14ac:dyDescent="0.4">
      <c r="D448" s="6">
        <v>7.5800000000000098</v>
      </c>
      <c r="E448" s="7">
        <f t="shared" si="42"/>
        <v>-1.5498584028131845E-2</v>
      </c>
      <c r="G448">
        <f t="shared" si="44"/>
        <v>7.011137172100808</v>
      </c>
      <c r="H448" s="10">
        <f t="shared" si="48"/>
        <v>-4.3783499879472464E-2</v>
      </c>
      <c r="I448">
        <f t="shared" si="45"/>
        <v>-0.52540199855366954</v>
      </c>
      <c r="K448">
        <f t="shared" si="46"/>
        <v>-7.7363040819068432E-2</v>
      </c>
      <c r="M448">
        <f t="shared" si="43"/>
        <v>-5.2359663710267158E-2</v>
      </c>
      <c r="N448" s="13">
        <f t="shared" si="47"/>
        <v>-8.5761638307946947E-3</v>
      </c>
      <c r="O448" s="13">
        <v>1</v>
      </c>
    </row>
    <row r="449" spans="4:15" x14ac:dyDescent="0.4">
      <c r="D449" s="6">
        <v>7.6000000000000103</v>
      </c>
      <c r="E449" s="7">
        <f t="shared" si="42"/>
        <v>-1.5288190749890419E-2</v>
      </c>
      <c r="G449">
        <f t="shared" si="44"/>
        <v>7.0218597422848168</v>
      </c>
      <c r="H449" s="10">
        <f t="shared" si="48"/>
        <v>-4.318913886844044E-2</v>
      </c>
      <c r="I449">
        <f t="shared" si="45"/>
        <v>-0.51826966642128525</v>
      </c>
      <c r="K449">
        <f t="shared" si="46"/>
        <v>-7.6570164507462207E-2</v>
      </c>
      <c r="M449">
        <f t="shared" si="43"/>
        <v>-5.1755104175373892E-2</v>
      </c>
      <c r="N449" s="13">
        <f t="shared" si="47"/>
        <v>-8.5659653069334526E-3</v>
      </c>
      <c r="O449" s="13">
        <v>1</v>
      </c>
    </row>
    <row r="450" spans="4:15" x14ac:dyDescent="0.4">
      <c r="D450" s="6">
        <v>7.6200000000000099</v>
      </c>
      <c r="E450" s="7">
        <f t="shared" si="42"/>
        <v>-1.5080500098712436E-2</v>
      </c>
      <c r="G450">
        <f t="shared" si="44"/>
        <v>7.0325823124688229</v>
      </c>
      <c r="H450" s="10">
        <f t="shared" si="48"/>
        <v>-4.2602412778862633E-2</v>
      </c>
      <c r="I450">
        <f t="shared" si="45"/>
        <v>-0.51122895334635166</v>
      </c>
      <c r="K450">
        <f t="shared" si="46"/>
        <v>-7.578541409435692E-2</v>
      </c>
      <c r="M450">
        <f t="shared" si="43"/>
        <v>-5.1157523429193844E-2</v>
      </c>
      <c r="N450" s="13">
        <f t="shared" si="47"/>
        <v>-8.5551106503312102E-3</v>
      </c>
      <c r="O450" s="13">
        <v>1</v>
      </c>
    </row>
    <row r="451" spans="4:15" x14ac:dyDescent="0.4">
      <c r="D451" s="6">
        <v>7.6400000000000103</v>
      </c>
      <c r="E451" s="7">
        <f t="shared" si="42"/>
        <v>-1.4875479832416241E-2</v>
      </c>
      <c r="G451">
        <f t="shared" si="44"/>
        <v>7.0433048826528317</v>
      </c>
      <c r="H451" s="10">
        <f t="shared" si="48"/>
        <v>-4.2023230526575882E-2</v>
      </c>
      <c r="I451">
        <f t="shared" si="45"/>
        <v>-0.50427876631891055</v>
      </c>
      <c r="K451">
        <f t="shared" si="46"/>
        <v>-7.5008706304992012E-2</v>
      </c>
      <c r="M451">
        <f t="shared" si="43"/>
        <v>-5.0566840966253433E-2</v>
      </c>
      <c r="N451" s="13">
        <f t="shared" si="47"/>
        <v>-8.5436104396775514E-3</v>
      </c>
      <c r="O451" s="13">
        <v>1</v>
      </c>
    </row>
    <row r="452" spans="4:15" x14ac:dyDescent="0.4">
      <c r="D452" s="6">
        <v>7.6600000000000099</v>
      </c>
      <c r="E452" s="7">
        <f t="shared" si="42"/>
        <v>-1.467309805572734E-2</v>
      </c>
      <c r="G452">
        <f t="shared" si="44"/>
        <v>7.0540274528368379</v>
      </c>
      <c r="H452" s="10">
        <f t="shared" si="48"/>
        <v>-4.1451502007429732E-2</v>
      </c>
      <c r="I452">
        <f t="shared" si="45"/>
        <v>-0.49741802408915681</v>
      </c>
      <c r="K452">
        <f t="shared" si="46"/>
        <v>-7.4239958717823948E-2</v>
      </c>
      <c r="M452">
        <f t="shared" si="43"/>
        <v>-4.9982977207922559E-2</v>
      </c>
      <c r="N452" s="13">
        <f t="shared" si="47"/>
        <v>-8.5314752004928274E-3</v>
      </c>
      <c r="O452" s="13">
        <v>1</v>
      </c>
    </row>
    <row r="453" spans="4:15" x14ac:dyDescent="0.4">
      <c r="D453" s="6">
        <v>7.6800000000000104</v>
      </c>
      <c r="E453" s="7">
        <f t="shared" si="42"/>
        <v>-1.4473323217065796E-2</v>
      </c>
      <c r="G453">
        <f t="shared" si="44"/>
        <v>7.0647500230208466</v>
      </c>
      <c r="H453" s="10">
        <f t="shared" si="48"/>
        <v>-4.0887138088210873E-2</v>
      </c>
      <c r="I453">
        <f t="shared" si="45"/>
        <v>-0.49064565705853047</v>
      </c>
      <c r="K453">
        <f t="shared" si="46"/>
        <v>-7.3479089755790608E-2</v>
      </c>
      <c r="M453">
        <f t="shared" si="43"/>
        <v>-4.9405853491805152E-2</v>
      </c>
      <c r="N453" s="13">
        <f t="shared" si="47"/>
        <v>-8.5187154035942791E-3</v>
      </c>
      <c r="O453" s="13">
        <v>1</v>
      </c>
    </row>
    <row r="454" spans="4:15" x14ac:dyDescent="0.4">
      <c r="D454" s="6">
        <v>7.7000000000000099</v>
      </c>
      <c r="E454" s="7">
        <f t="shared" si="42"/>
        <v>-1.4276124105357944E-2</v>
      </c>
      <c r="G454">
        <f t="shared" si="44"/>
        <v>7.0754725932048537</v>
      </c>
      <c r="H454" s="10">
        <f t="shared" si="48"/>
        <v>-4.0330050597636197E-2</v>
      </c>
      <c r="I454">
        <f t="shared" si="45"/>
        <v>-0.48396060717163436</v>
      </c>
      <c r="K454">
        <f t="shared" si="46"/>
        <v>-7.2726018677667648E-2</v>
      </c>
      <c r="M454">
        <f t="shared" si="43"/>
        <v>-4.8835392061251287E-2</v>
      </c>
      <c r="N454" s="13">
        <f t="shared" si="47"/>
        <v>-8.5053414636150904E-3</v>
      </c>
      <c r="O454" s="13">
        <v>1</v>
      </c>
    </row>
    <row r="455" spans="4:15" x14ac:dyDescent="0.4">
      <c r="D455" s="6">
        <v>7.7200000000000104</v>
      </c>
      <c r="E455" s="7">
        <f t="shared" si="42"/>
        <v>-1.4081469846871947E-2</v>
      </c>
      <c r="G455">
        <f t="shared" si="44"/>
        <v>7.0861951633888616</v>
      </c>
      <c r="H455" s="10">
        <f t="shared" si="48"/>
        <v>-3.9780152317413255E-2</v>
      </c>
      <c r="I455">
        <f t="shared" si="45"/>
        <v>-0.47736182780895908</v>
      </c>
      <c r="K455">
        <f t="shared" si="46"/>
        <v>-7.1980665569510729E-2</v>
      </c>
      <c r="M455">
        <f t="shared" si="43"/>
        <v>-4.8271516054985579E-2</v>
      </c>
      <c r="N455" s="13">
        <f t="shared" si="47"/>
        <v>-8.4913637375723244E-3</v>
      </c>
      <c r="O455" s="13">
        <v>1</v>
      </c>
    </row>
    <row r="456" spans="4:15" x14ac:dyDescent="0.4">
      <c r="D456" s="6">
        <v>7.74000000000001</v>
      </c>
      <c r="E456" s="7">
        <f t="shared" si="42"/>
        <v>-1.3889329902077261E-2</v>
      </c>
      <c r="G456">
        <f t="shared" si="44"/>
        <v>7.0969177335728704</v>
      </c>
      <c r="H456" s="10">
        <f t="shared" si="48"/>
        <v>-3.9237356973368262E-2</v>
      </c>
      <c r="I456">
        <f t="shared" si="45"/>
        <v>-0.47084828368041914</v>
      </c>
      <c r="K456">
        <f t="shared" si="46"/>
        <v>-7.1242951336186286E-2</v>
      </c>
      <c r="M456">
        <f t="shared" si="43"/>
        <v>-4.7714149496853236E-2</v>
      </c>
      <c r="N456" s="13">
        <f t="shared" si="47"/>
        <v>-8.4767925234849745E-3</v>
      </c>
      <c r="O456" s="13">
        <v>1</v>
      </c>
    </row>
    <row r="457" spans="4:15" x14ac:dyDescent="0.4">
      <c r="D457" s="6">
        <v>7.7600000000000096</v>
      </c>
      <c r="E457" s="7">
        <f t="shared" si="42"/>
        <v>-1.3699674062527648E-2</v>
      </c>
      <c r="G457">
        <f t="shared" si="44"/>
        <v>7.1076403037568765</v>
      </c>
      <c r="H457" s="10">
        <f t="shared" si="48"/>
        <v>-3.8701579226640609E-2</v>
      </c>
      <c r="I457">
        <f t="shared" si="45"/>
        <v>-0.46441895071968731</v>
      </c>
      <c r="K457">
        <f t="shared" si="46"/>
        <v>-7.0512797692988918E-2</v>
      </c>
      <c r="M457">
        <f t="shared" si="43"/>
        <v>-4.7163217285681749E-2</v>
      </c>
      <c r="N457" s="13">
        <f t="shared" si="47"/>
        <v>-8.4616380590411405E-3</v>
      </c>
      <c r="O457" s="13">
        <v>1</v>
      </c>
    </row>
    <row r="458" spans="4:15" x14ac:dyDescent="0.4">
      <c r="D458" s="6">
        <v>7.78000000000001</v>
      </c>
      <c r="E458" s="7">
        <f t="shared" si="42"/>
        <v>-1.351247244776772E-2</v>
      </c>
      <c r="G458">
        <f t="shared" si="44"/>
        <v>7.1183628739408853</v>
      </c>
      <c r="H458" s="10">
        <f t="shared" si="48"/>
        <v>-3.8172734664943808E-2</v>
      </c>
      <c r="I458">
        <f t="shared" si="45"/>
        <v>-0.4580728159793257</v>
      </c>
      <c r="K458">
        <f t="shared" si="46"/>
        <v>-6.9790127157342854E-2</v>
      </c>
      <c r="M458">
        <f t="shared" si="43"/>
        <v>-4.661864518525588E-2</v>
      </c>
      <c r="N458" s="13">
        <f t="shared" si="47"/>
        <v>-8.4459105203120721E-3</v>
      </c>
      <c r="O458" s="13">
        <v>1</v>
      </c>
    </row>
    <row r="459" spans="4:15" x14ac:dyDescent="0.4">
      <c r="D459" s="6">
        <v>7.8000000000000096</v>
      </c>
      <c r="E459" s="7">
        <f t="shared" si="42"/>
        <v>-1.3327695502262824E-2</v>
      </c>
      <c r="G459">
        <f t="shared" si="44"/>
        <v>7.1290854441248923</v>
      </c>
      <c r="H459" s="10">
        <f t="shared" si="48"/>
        <v>-3.7650739793892482E-2</v>
      </c>
      <c r="I459">
        <f t="shared" si="45"/>
        <v>-0.45180887752670978</v>
      </c>
      <c r="K459">
        <f t="shared" si="46"/>
        <v>-6.907486304059017E-2</v>
      </c>
      <c r="M459">
        <f t="shared" si="43"/>
        <v>-4.6080359814407348E-2</v>
      </c>
      <c r="N459" s="13">
        <f t="shared" si="47"/>
        <v>-8.4296200205148664E-3</v>
      </c>
      <c r="O459" s="13">
        <v>1</v>
      </c>
    </row>
    <row r="460" spans="4:15" x14ac:dyDescent="0.4">
      <c r="D460" s="6">
        <v>7.8200000000000101</v>
      </c>
      <c r="E460" s="7">
        <f t="shared" si="42"/>
        <v>-1.3145313992351984E-2</v>
      </c>
      <c r="G460">
        <f t="shared" si="44"/>
        <v>7.1398080143089002</v>
      </c>
      <c r="H460" s="10">
        <f t="shared" si="48"/>
        <v>-3.7135512028394359E-2</v>
      </c>
      <c r="I460">
        <f t="shared" si="45"/>
        <v>-0.44562614434073233</v>
      </c>
      <c r="K460">
        <f t="shared" si="46"/>
        <v>-6.8366929439861251E-2</v>
      </c>
      <c r="M460">
        <f t="shared" si="43"/>
        <v>-4.5548288637214863E-2</v>
      </c>
      <c r="N460" s="13">
        <f t="shared" si="47"/>
        <v>-8.4127766088205047E-3</v>
      </c>
      <c r="O460" s="13">
        <v>1</v>
      </c>
    </row>
    <row r="461" spans="4:15" x14ac:dyDescent="0.4">
      <c r="D461" s="6">
        <v>7.8400000000000096</v>
      </c>
      <c r="E461" s="7">
        <f t="shared" si="42"/>
        <v>-1.2965299003224006E-2</v>
      </c>
      <c r="G461">
        <f t="shared" si="44"/>
        <v>7.1505305844929081</v>
      </c>
      <c r="H461" s="10">
        <f t="shared" si="48"/>
        <v>-3.6626969684107821E-2</v>
      </c>
      <c r="I461">
        <f t="shared" si="45"/>
        <v>-0.43952363620929386</v>
      </c>
      <c r="K461">
        <f t="shared" si="46"/>
        <v>-6.7666251230028673E-2</v>
      </c>
      <c r="M461">
        <f t="shared" si="43"/>
        <v>-4.5022359953315397E-2</v>
      </c>
      <c r="N461" s="13">
        <f t="shared" si="47"/>
        <v>-8.3953902692075755E-3</v>
      </c>
      <c r="O461" s="13">
        <v>1</v>
      </c>
    </row>
    <row r="462" spans="4:15" x14ac:dyDescent="0.4">
      <c r="D462" s="6">
        <v>7.8600000000000101</v>
      </c>
      <c r="E462" s="7">
        <f t="shared" si="42"/>
        <v>-1.2787621935916265E-2</v>
      </c>
      <c r="G462">
        <f t="shared" si="44"/>
        <v>7.161253154676916</v>
      </c>
      <c r="H462" s="10">
        <f t="shared" si="48"/>
        <v>-3.6125031968963446E-2</v>
      </c>
      <c r="I462">
        <f t="shared" si="45"/>
        <v>-0.43350038362756138</v>
      </c>
      <c r="K462">
        <f t="shared" si="46"/>
        <v>-6.6972754055743988E-2</v>
      </c>
      <c r="M462">
        <f t="shared" si="43"/>
        <v>-4.4502502888325503E-2</v>
      </c>
      <c r="N462" s="13">
        <f t="shared" si="47"/>
        <v>-8.3774709193620567E-3</v>
      </c>
      <c r="O462" s="13">
        <v>1</v>
      </c>
    </row>
    <row r="463" spans="4:15" x14ac:dyDescent="0.4">
      <c r="D463" s="6">
        <v>7.8800000000000097</v>
      </c>
      <c r="E463" s="7">
        <f t="shared" si="42"/>
        <v>-1.2612254504336364E-2</v>
      </c>
      <c r="G463">
        <f t="shared" si="44"/>
        <v>7.1719757248609231</v>
      </c>
      <c r="H463" s="10">
        <f t="shared" si="48"/>
        <v>-3.5629618974750227E-2</v>
      </c>
      <c r="I463">
        <f t="shared" si="45"/>
        <v>-0.42755542769700272</v>
      </c>
      <c r="K463">
        <f t="shared" si="46"/>
        <v>-6.628636432355442E-2</v>
      </c>
      <c r="M463">
        <f t="shared" si="43"/>
        <v>-4.3988647384369528E-2</v>
      </c>
      <c r="N463" s="13">
        <f t="shared" si="47"/>
        <v>-8.3590284096193013E-3</v>
      </c>
      <c r="O463" s="13">
        <v>1</v>
      </c>
    </row>
    <row r="464" spans="4:15" x14ac:dyDescent="0.4">
      <c r="D464" s="6">
        <v>7.9000000000000101</v>
      </c>
      <c r="E464" s="7">
        <f t="shared" si="42"/>
        <v>-1.2439168732306223E-2</v>
      </c>
      <c r="G464">
        <f t="shared" si="44"/>
        <v>7.1826982950449318</v>
      </c>
      <c r="H464" s="10">
        <f t="shared" si="48"/>
        <v>-3.5140651668765087E-2</v>
      </c>
      <c r="I464">
        <f t="shared" si="45"/>
        <v>-0.42168782002518101</v>
      </c>
      <c r="K464">
        <f t="shared" si="46"/>
        <v>-6.5607009194101354E-2</v>
      </c>
      <c r="M464">
        <f t="shared" si="43"/>
        <v>-4.3480724190716337E-2</v>
      </c>
      <c r="N464" s="13">
        <f t="shared" si="47"/>
        <v>-8.34007252195125E-3</v>
      </c>
      <c r="O464" s="13">
        <v>1</v>
      </c>
    </row>
    <row r="465" spans="4:15" x14ac:dyDescent="0.4">
      <c r="D465" s="6">
        <v>7.9200000000000097</v>
      </c>
      <c r="E465" s="7">
        <f t="shared" si="42"/>
        <v>-1.2268336950628693E-2</v>
      </c>
      <c r="G465">
        <f t="shared" si="44"/>
        <v>7.193420865228938</v>
      </c>
      <c r="H465" s="10">
        <f t="shared" si="48"/>
        <v>-3.4658051885526064E-2</v>
      </c>
      <c r="I465">
        <f t="shared" si="45"/>
        <v>-0.41589662262631277</v>
      </c>
      <c r="K465">
        <f t="shared" si="46"/>
        <v>-6.4934616574398252E-2</v>
      </c>
      <c r="M465">
        <f t="shared" si="43"/>
        <v>-4.2978664854521335E-2</v>
      </c>
      <c r="N465" s="13">
        <f t="shared" si="47"/>
        <v>-8.320612968995271E-3</v>
      </c>
      <c r="O465" s="13">
        <v>1</v>
      </c>
    </row>
    <row r="466" spans="4:15" x14ac:dyDescent="0.4">
      <c r="D466" s="6">
        <v>7.9400000000000102</v>
      </c>
      <c r="E466" s="7">
        <f t="shared" si="42"/>
        <v>-1.2099731794176345E-2</v>
      </c>
      <c r="G466">
        <f t="shared" si="44"/>
        <v>7.2041434354129468</v>
      </c>
      <c r="H466" s="10">
        <f t="shared" si="48"/>
        <v>-3.4181742318548175E-2</v>
      </c>
      <c r="I466">
        <f t="shared" si="45"/>
        <v>-0.4101809078225781</v>
      </c>
      <c r="K466">
        <f t="shared" si="46"/>
        <v>-6.4269115110186237E-2</v>
      </c>
      <c r="M466">
        <f t="shared" si="43"/>
        <v>-4.2482401711672821E-2</v>
      </c>
      <c r="N466" s="13">
        <f t="shared" si="47"/>
        <v>-8.3006593931246458E-3</v>
      </c>
      <c r="O466" s="13">
        <v>1</v>
      </c>
    </row>
    <row r="467" spans="4:15" x14ac:dyDescent="0.4">
      <c r="D467" s="6">
        <v>7.9600000000000097</v>
      </c>
      <c r="E467" s="7">
        <f t="shared" ref="E467:E469" si="49">-(1+D467+$E$5*D467^3)*EXP(-D467)</f>
        <v>-1.1933326199002494E-2</v>
      </c>
      <c r="G467">
        <f t="shared" si="44"/>
        <v>7.2148660055969529</v>
      </c>
      <c r="H467" s="10">
        <f t="shared" si="48"/>
        <v>-3.3711646512182045E-2</v>
      </c>
      <c r="I467">
        <f t="shared" si="45"/>
        <v>-0.40453975814618454</v>
      </c>
      <c r="K467">
        <f t="shared" si="46"/>
        <v>-6.3610434178370104E-2</v>
      </c>
      <c r="M467">
        <f t="shared" si="43"/>
        <v>-4.1991867877743325E-2</v>
      </c>
      <c r="N467" s="13">
        <f t="shared" si="47"/>
        <v>-8.28022136556128E-3</v>
      </c>
      <c r="O467" s="13">
        <v>1</v>
      </c>
    </row>
    <row r="468" spans="4:15" x14ac:dyDescent="0.4">
      <c r="D468" s="6">
        <v>7.9800000000000102</v>
      </c>
      <c r="E468" s="7">
        <f t="shared" si="49"/>
        <v>-1.1769093399474136E-2</v>
      </c>
      <c r="G468">
        <f t="shared" si="44"/>
        <v>7.2255885757809617</v>
      </c>
      <c r="H468" s="10">
        <f t="shared" si="48"/>
        <v>-3.3247688853514437E-2</v>
      </c>
      <c r="I468">
        <f t="shared" ref="I468:I469" si="50">H468*$E$6</f>
        <v>-0.39897226624217325</v>
      </c>
      <c r="K468">
        <f t="shared" si="46"/>
        <v>-6.2958503879528963E-2</v>
      </c>
      <c r="M468">
        <f t="shared" si="43"/>
        <v>-4.1506997239041776E-2</v>
      </c>
      <c r="N468" s="13">
        <f t="shared" ref="N468:N469" si="51">(M468-H468)*O468</f>
        <v>-8.2593083855273391E-3</v>
      </c>
      <c r="O468" s="13">
        <v>1</v>
      </c>
    </row>
    <row r="469" spans="4:15" x14ac:dyDescent="0.4">
      <c r="D469" s="6">
        <v>8.0000000000000107</v>
      </c>
      <c r="E469" s="7">
        <f t="shared" si="49"/>
        <v>-1.1607006925426825E-2</v>
      </c>
      <c r="G469">
        <f t="shared" si="44"/>
        <v>7.2363111459649705</v>
      </c>
      <c r="H469" s="10">
        <f t="shared" si="48"/>
        <v>-3.2789794564330781E-2</v>
      </c>
      <c r="I469">
        <f t="shared" si="50"/>
        <v>-0.39347753477196934</v>
      </c>
      <c r="K469">
        <f t="shared" si="46"/>
        <v>-6.2313255030505714E-2</v>
      </c>
      <c r="M469">
        <f t="shared" si="43"/>
        <v>-4.1027724443768815E-2</v>
      </c>
      <c r="N469" s="13">
        <f t="shared" si="51"/>
        <v>-8.2379298794380343E-3</v>
      </c>
      <c r="O469" s="13">
        <v>1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3F7D5-43B4-4A9C-BA0C-A78DC6ED6B37}">
  <dimension ref="A1:N51"/>
  <sheetViews>
    <sheetView topLeftCell="A13" workbookViewId="0">
      <selection activeCell="A29" sqref="A29:XFD29"/>
    </sheetView>
  </sheetViews>
  <sheetFormatPr defaultRowHeight="18.75" x14ac:dyDescent="0.4"/>
  <cols>
    <col min="1" max="3" width="9" style="1"/>
    <col min="4" max="4" width="9" style="2"/>
    <col min="5" max="5" width="9" style="35"/>
    <col min="6" max="6" width="9" style="12"/>
    <col min="7" max="7" width="2.75" style="40" customWidth="1"/>
    <col min="8" max="8" width="9" style="2"/>
    <col min="9" max="9" width="9" style="35"/>
    <col min="10" max="10" width="9" style="12"/>
    <col min="11" max="11" width="2.75" customWidth="1"/>
    <col min="12" max="12" width="9" style="2"/>
    <col min="13" max="13" width="9" style="35"/>
    <col min="14" max="14" width="9" style="12"/>
  </cols>
  <sheetData>
    <row r="1" spans="1:14" x14ac:dyDescent="0.4">
      <c r="D1" s="39"/>
      <c r="E1" s="39" t="s">
        <v>180</v>
      </c>
      <c r="F1" s="39"/>
      <c r="H1" s="39"/>
      <c r="I1" s="39"/>
      <c r="J1" s="39"/>
      <c r="L1" s="39"/>
      <c r="M1" s="39"/>
      <c r="N1" s="39"/>
    </row>
    <row r="2" spans="1:14" x14ac:dyDescent="0.4">
      <c r="D2" s="2" t="s">
        <v>179</v>
      </c>
      <c r="E2" s="35" t="s">
        <v>86</v>
      </c>
      <c r="F2" s="12" t="s">
        <v>97</v>
      </c>
      <c r="H2" s="2" t="s">
        <v>179</v>
      </c>
      <c r="I2" s="35" t="s">
        <v>86</v>
      </c>
      <c r="J2" s="12" t="s">
        <v>97</v>
      </c>
      <c r="L2" s="2" t="s">
        <v>179</v>
      </c>
      <c r="M2" s="35" t="s">
        <v>86</v>
      </c>
      <c r="N2" s="12" t="s">
        <v>97</v>
      </c>
    </row>
    <row r="3" spans="1:14" x14ac:dyDescent="0.4">
      <c r="A3" s="1" t="s">
        <v>128</v>
      </c>
      <c r="B3" s="1" t="s">
        <v>129</v>
      </c>
      <c r="C3" s="1" t="s">
        <v>130</v>
      </c>
      <c r="D3" s="2" t="s">
        <v>173</v>
      </c>
      <c r="E3" s="35" t="s">
        <v>173</v>
      </c>
      <c r="F3" s="12" t="s">
        <v>173</v>
      </c>
      <c r="H3" s="2" t="s">
        <v>178</v>
      </c>
      <c r="I3" s="35" t="s">
        <v>178</v>
      </c>
      <c r="J3" s="12" t="s">
        <v>178</v>
      </c>
      <c r="L3" s="2" t="s">
        <v>177</v>
      </c>
      <c r="M3" s="35" t="s">
        <v>177</v>
      </c>
      <c r="N3" s="12" t="s">
        <v>177</v>
      </c>
    </row>
    <row r="4" spans="1:14" x14ac:dyDescent="0.4">
      <c r="A4" s="1" t="s">
        <v>97</v>
      </c>
      <c r="B4" s="5">
        <v>0.55300000000000005</v>
      </c>
      <c r="C4" s="20">
        <v>1.7190000000000001</v>
      </c>
      <c r="D4" s="36">
        <v>3.38</v>
      </c>
      <c r="E4" s="35">
        <v>3.5</v>
      </c>
      <c r="F4" s="12">
        <v>3.6259999999999999</v>
      </c>
      <c r="H4" s="36">
        <f>((L4+SQRT(L4^2-4))/2)^2</f>
        <v>2.9351864274737975</v>
      </c>
      <c r="I4" s="37">
        <f>((M4+SQRT(M4^2-4))/2)^2</f>
        <v>3.5387266128048309</v>
      </c>
      <c r="J4" s="38">
        <f>((N4+SQRT(N4^2-4))/2)^2</f>
        <v>4.1838769057764118</v>
      </c>
      <c r="L4" s="36">
        <f>3*B4*(D4-1)/C4</f>
        <v>2.2969284467713789</v>
      </c>
      <c r="M4" s="37">
        <f>3*B4*(E4-1)/C4</f>
        <v>2.4127399650959864</v>
      </c>
      <c r="N4" s="38">
        <f>3*B4*(F4-1)/C4</f>
        <v>2.534342059336824</v>
      </c>
    </row>
    <row r="5" spans="1:14" x14ac:dyDescent="0.4">
      <c r="A5" s="1" t="s">
        <v>131</v>
      </c>
      <c r="B5" s="5">
        <v>0.312</v>
      </c>
      <c r="C5" s="20">
        <v>1.25</v>
      </c>
      <c r="D5" s="36">
        <v>4.07</v>
      </c>
      <c r="F5" s="12">
        <v>3.51</v>
      </c>
      <c r="H5" s="36">
        <f>((L5+SQRT(L5^2-4))/2)^2</f>
        <v>2.9449959624745903</v>
      </c>
      <c r="J5" s="38" t="e">
        <f>((N5+SQRT(N5^2-4))/2)^2</f>
        <v>#NUM!</v>
      </c>
      <c r="L5" s="36">
        <f>3*B5*(D5-1)/C5</f>
        <v>2.298816</v>
      </c>
      <c r="N5" s="38">
        <f>3*B5*(F5-1)/C5</f>
        <v>1.8794879999999996</v>
      </c>
    </row>
    <row r="6" spans="1:14" x14ac:dyDescent="0.4">
      <c r="A6" s="1" t="s">
        <v>132</v>
      </c>
      <c r="B6" s="5">
        <v>0.56200000000000006</v>
      </c>
      <c r="C6" s="20">
        <v>2.08</v>
      </c>
      <c r="D6" s="36">
        <v>3.84</v>
      </c>
      <c r="E6" s="35">
        <v>3.9</v>
      </c>
      <c r="F6" s="12">
        <v>4.0819999999999999</v>
      </c>
      <c r="H6" s="36">
        <f>((L6+SQRT(L6^2-4))/2)^2</f>
        <v>2.961741938777394</v>
      </c>
      <c r="I6" s="37">
        <f>((M6+SQRT(M6^2-4))/2)^2</f>
        <v>3.2145814224574498</v>
      </c>
      <c r="J6" s="38">
        <f>((N6+SQRT(N6^2-4))/2)^2</f>
        <v>3.9903916646049105</v>
      </c>
      <c r="L6" s="36">
        <f>3*B6*(D6-1)/C6</f>
        <v>2.3020384615384617</v>
      </c>
      <c r="M6" s="37">
        <f>3*B6*(E6-1)/C6</f>
        <v>2.3506730769230768</v>
      </c>
      <c r="N6" s="38">
        <f>3*B6*(F6-1)/C6</f>
        <v>2.4981980769230772</v>
      </c>
    </row>
    <row r="7" spans="1:14" x14ac:dyDescent="0.4">
      <c r="A7" s="1" t="s">
        <v>133</v>
      </c>
      <c r="B7" s="5">
        <v>0.316</v>
      </c>
      <c r="C7" s="20">
        <v>1.77</v>
      </c>
      <c r="D7" s="36">
        <v>5.29</v>
      </c>
      <c r="F7" s="12">
        <v>4.1890000000000001</v>
      </c>
      <c r="H7" s="36">
        <f>((L7+SQRT(L7^2-4))/2)^2</f>
        <v>2.9391697933170455</v>
      </c>
      <c r="J7" s="38" t="e">
        <f>((N7+SQRT(N7^2-4))/2)^2</f>
        <v>#NUM!</v>
      </c>
      <c r="L7" s="36">
        <f>3*B7*(D7-1)/C7</f>
        <v>2.2976949152542372</v>
      </c>
      <c r="N7" s="38">
        <f>3*B7*(F7-1)/C7</f>
        <v>1.7080067796610168</v>
      </c>
    </row>
    <row r="8" spans="1:14" x14ac:dyDescent="0.4">
      <c r="A8" s="1" t="s">
        <v>134</v>
      </c>
      <c r="B8" s="5">
        <v>0.33600000000000002</v>
      </c>
      <c r="C8" s="20">
        <v>1.58</v>
      </c>
      <c r="D8" s="36">
        <v>4.6100000000000003</v>
      </c>
      <c r="E8" s="35">
        <v>4.72</v>
      </c>
      <c r="F8" s="12">
        <v>4.3650000000000002</v>
      </c>
      <c r="H8" s="36">
        <f>((L8+SQRT(L8^2-4))/2)^2</f>
        <v>2.9671989511338528</v>
      </c>
      <c r="I8" s="37">
        <f>((M8+SQRT(M8^2-4))/2)^2</f>
        <v>3.3322974028729146</v>
      </c>
      <c r="J8" s="38">
        <f>((N8+SQRT(N8^2-4))/2)^2</f>
        <v>2.1417846784593828</v>
      </c>
      <c r="L8" s="36">
        <f>3*B8*(D8-1)/C8</f>
        <v>2.3030886075949368</v>
      </c>
      <c r="M8" s="37">
        <f>3*B8*(E8-1)/C8</f>
        <v>2.37326582278481</v>
      </c>
      <c r="N8" s="38">
        <f>3*B8*(F8-1)/C8</f>
        <v>2.1467848101265825</v>
      </c>
    </row>
    <row r="9" spans="1:14" x14ac:dyDescent="0.4">
      <c r="A9" s="1" t="s">
        <v>135</v>
      </c>
      <c r="B9" s="5">
        <v>0.34399999999999997</v>
      </c>
      <c r="C9" s="20">
        <v>1.68</v>
      </c>
      <c r="D9" s="36">
        <v>4.74</v>
      </c>
      <c r="H9" s="36">
        <f>((L9+SQRT(L9^2-4))/2)^2</f>
        <v>2.9377856042269532</v>
      </c>
      <c r="J9" s="38"/>
      <c r="L9" s="36">
        <f>3*B9*(D9-1)/C9</f>
        <v>2.2974285714285716</v>
      </c>
      <c r="N9" s="38"/>
    </row>
    <row r="10" spans="1:14" x14ac:dyDescent="0.4">
      <c r="A10" s="1" t="s">
        <v>136</v>
      </c>
      <c r="B10" s="5">
        <v>0.65100000000000002</v>
      </c>
      <c r="C10" s="20">
        <v>2.573</v>
      </c>
      <c r="D10" s="36">
        <v>4.0199999999999996</v>
      </c>
      <c r="E10" s="35">
        <v>4.07</v>
      </c>
      <c r="F10" s="12">
        <v>3.7080000000000002</v>
      </c>
      <c r="H10" s="36">
        <f>((L10+SQRT(L10^2-4))/2)^2</f>
        <v>2.9110737143238317</v>
      </c>
      <c r="I10" s="37">
        <f>((M10+SQRT(M10^2-4))/2)^2</f>
        <v>3.1083041069446051</v>
      </c>
      <c r="J10" s="38">
        <f>((N10+SQRT(N10^2-4))/2)^2</f>
        <v>1.5999284912534495</v>
      </c>
      <c r="L10" s="36">
        <f>3*B10*(D10-1)/C10</f>
        <v>2.2922891566265058</v>
      </c>
      <c r="M10" s="37">
        <f>3*B10*(E10-1)/C10</f>
        <v>2.330240963855422</v>
      </c>
      <c r="N10" s="38">
        <f>3*B10*(F10-1)/C10</f>
        <v>2.0554698795180726</v>
      </c>
    </row>
    <row r="11" spans="1:14" x14ac:dyDescent="0.4">
      <c r="A11" s="1" t="s">
        <v>137</v>
      </c>
      <c r="B11" s="5">
        <v>0.48299999999999998</v>
      </c>
      <c r="C11" s="20">
        <v>2.1800000000000002</v>
      </c>
      <c r="D11" s="36">
        <v>6.28</v>
      </c>
      <c r="F11" s="12">
        <v>4.2220000000000004</v>
      </c>
      <c r="H11" s="36">
        <f>((L11+SQRT(L11^2-4))/2)^2</f>
        <v>10.218763246909798</v>
      </c>
      <c r="J11" s="38">
        <f>((N11+SQRT(N11^2-4))/2)^2</f>
        <v>2.1132192464193773</v>
      </c>
      <c r="L11" s="36">
        <f>3*B11*(D11-1)/C11</f>
        <v>3.5095045871559631</v>
      </c>
      <c r="N11" s="38">
        <f>3*B11*(F11-1)/C11</f>
        <v>2.1415954128440364</v>
      </c>
    </row>
    <row r="12" spans="1:14" x14ac:dyDescent="0.4">
      <c r="A12" s="1" t="s">
        <v>138</v>
      </c>
      <c r="B12" s="5">
        <v>0.34</v>
      </c>
      <c r="C12" s="20">
        <v>1.62</v>
      </c>
      <c r="D12" s="36">
        <v>4.6500000000000004</v>
      </c>
      <c r="F12" s="12">
        <v>3.7080000000000002</v>
      </c>
      <c r="H12" s="36">
        <f>((L12+SQRT(L12^2-4))/2)^2</f>
        <v>2.9415252216835031</v>
      </c>
      <c r="J12" s="38" t="e">
        <f>((N12+SQRT(N12^2-4))/2)^2</f>
        <v>#NUM!</v>
      </c>
      <c r="L12" s="36">
        <f>3*B12*(D12-1)/C12</f>
        <v>2.2981481481481483</v>
      </c>
      <c r="N12" s="38">
        <f>3*B12*(F12-1)/C12</f>
        <v>1.7050370370370371</v>
      </c>
    </row>
    <row r="13" spans="1:14" x14ac:dyDescent="0.4">
      <c r="A13" s="1" t="s">
        <v>139</v>
      </c>
      <c r="B13" s="5">
        <v>0.31</v>
      </c>
      <c r="C13" s="20">
        <v>1.49</v>
      </c>
      <c r="D13" s="36">
        <v>4.6900000000000004</v>
      </c>
      <c r="F13" s="12">
        <v>3.9710000000000001</v>
      </c>
      <c r="H13" s="36">
        <f>((L13+SQRT(L13^2-4))/2)^2</f>
        <v>2.9675406386446403</v>
      </c>
      <c r="J13" s="38" t="e">
        <f>((N13+SQRT(N13^2-4))/2)^2</f>
        <v>#NUM!</v>
      </c>
      <c r="L13" s="36">
        <f>3*B13*(D13-1)/C13</f>
        <v>2.3031543624161075</v>
      </c>
      <c r="N13" s="38">
        <f>3*B13*(F13-1)/C13</f>
        <v>1.8543825503355706</v>
      </c>
    </row>
    <row r="14" spans="1:14" x14ac:dyDescent="0.4">
      <c r="A14" s="1" t="s">
        <v>140</v>
      </c>
      <c r="B14" s="5">
        <v>0.254</v>
      </c>
      <c r="C14" s="20">
        <v>1.42</v>
      </c>
      <c r="D14" s="36">
        <v>5.29</v>
      </c>
      <c r="F14" s="12">
        <v>4.6059999999999999</v>
      </c>
      <c r="H14" s="36">
        <f>((L14+SQRT(L14^2-4))/2)^2</f>
        <v>2.9620544027866487</v>
      </c>
      <c r="J14" s="38" t="e">
        <f>((N14+SQRT(N14^2-4))/2)^2</f>
        <v>#NUM!</v>
      </c>
      <c r="L14" s="36">
        <f>3*B14*(D14-1)/C14</f>
        <v>2.3020985915492957</v>
      </c>
      <c r="N14" s="38">
        <f>3*B14*(F14-1)/C14</f>
        <v>1.9350507042253522</v>
      </c>
    </row>
    <row r="15" spans="1:14" x14ac:dyDescent="0.4">
      <c r="A15" s="1" t="s">
        <v>141</v>
      </c>
      <c r="B15" s="5">
        <v>0.27400000000000002</v>
      </c>
      <c r="C15" s="20">
        <v>1.41</v>
      </c>
      <c r="D15" s="36">
        <v>4.96</v>
      </c>
      <c r="H15" s="36">
        <f>((L15+SQRT(L15^2-4))/2)^2</f>
        <v>2.9958153707541055</v>
      </c>
      <c r="J15" s="38"/>
      <c r="L15" s="36">
        <f>3*B15*(D15-1)/C15</f>
        <v>2.3085957446808512</v>
      </c>
      <c r="N15" s="38"/>
    </row>
    <row r="16" spans="1:14" x14ac:dyDescent="0.4">
      <c r="A16" s="1" t="s">
        <v>142</v>
      </c>
      <c r="B16" s="5">
        <v>0.26200000000000001</v>
      </c>
      <c r="C16" s="20">
        <v>1.39</v>
      </c>
      <c r="D16" s="36">
        <v>5.07</v>
      </c>
      <c r="F16" s="12">
        <v>4.4370000000000003</v>
      </c>
      <c r="H16" s="36">
        <f>((L16+SQRT(L16^2-4))/2)^2</f>
        <v>2.9587008198878118</v>
      </c>
      <c r="J16" s="38" t="e">
        <f>((N16+SQRT(N16^2-4))/2)^2</f>
        <v>#NUM!</v>
      </c>
      <c r="L16" s="36">
        <f>3*B16*(D16-1)/C16</f>
        <v>2.3014532374100725</v>
      </c>
      <c r="N16" s="38">
        <f>3*B16*(F16-1)/C16</f>
        <v>1.9435122302158276</v>
      </c>
    </row>
    <row r="17" spans="1:14" x14ac:dyDescent="0.4">
      <c r="A17" s="1" t="s">
        <v>143</v>
      </c>
      <c r="B17" s="5">
        <v>0.27</v>
      </c>
      <c r="C17" s="20">
        <v>1.38</v>
      </c>
      <c r="D17" s="36">
        <v>4.92</v>
      </c>
      <c r="H17" s="36">
        <f>((L17+SQRT(L17^2-4))/2)^2</f>
        <v>2.9556677328143475</v>
      </c>
      <c r="J17" s="38"/>
      <c r="L17" s="36">
        <f>3*B17*(D17-1)/C17</f>
        <v>2.3008695652173916</v>
      </c>
      <c r="N17" s="38"/>
    </row>
    <row r="18" spans="1:14" x14ac:dyDescent="0.4">
      <c r="A18" s="1" t="s">
        <v>119</v>
      </c>
      <c r="B18" s="5">
        <v>0.27200000000000002</v>
      </c>
      <c r="C18" s="20">
        <v>1.41</v>
      </c>
      <c r="D18" s="36">
        <v>4.99</v>
      </c>
      <c r="E18" s="35">
        <v>5.23</v>
      </c>
      <c r="F18" s="12">
        <v>5.1929999999999996</v>
      </c>
      <c r="H18" s="36">
        <f>((L18+SQRT(L18^2-4))/2)^2</f>
        <v>2.9984687261523426</v>
      </c>
      <c r="I18" s="37">
        <f>((M18+SQRT(M18^2-4))/2)^2</f>
        <v>3.7241891763288364</v>
      </c>
      <c r="J18" s="38">
        <f>((N18+SQRT(N18^2-4))/2)^2</f>
        <v>3.6114267289747048</v>
      </c>
      <c r="L18" s="36">
        <f>3*B18*(D18-1)/C18</f>
        <v>2.3091063829787237</v>
      </c>
      <c r="M18" s="37">
        <f>3*B18*(E18-1)/C18</f>
        <v>2.4480000000000004</v>
      </c>
      <c r="N18" s="38">
        <f>3*B18*(F18-1)/C18</f>
        <v>2.4265872340425534</v>
      </c>
    </row>
    <row r="19" spans="1:14" x14ac:dyDescent="0.4">
      <c r="A19" s="1" t="s">
        <v>144</v>
      </c>
      <c r="B19" s="5">
        <v>0.215</v>
      </c>
      <c r="C19" s="20">
        <v>1.54</v>
      </c>
      <c r="D19" s="36">
        <v>6.49</v>
      </c>
      <c r="F19" s="12">
        <v>6.3150000000000004</v>
      </c>
      <c r="H19" s="36">
        <f>((L19+SQRT(L19^2-4))/2)^2</f>
        <v>2.9479431509361413</v>
      </c>
      <c r="J19" s="38">
        <f>((N19+SQRT(N19^2-4))/2)^2</f>
        <v>2.5657107289747128</v>
      </c>
      <c r="L19" s="36">
        <f>3*B19*(D19-1)/C19</f>
        <v>2.2993831168831171</v>
      </c>
      <c r="N19" s="38">
        <f>3*B19*(F19-1)/C19</f>
        <v>2.2260876623376626</v>
      </c>
    </row>
    <row r="20" spans="1:14" x14ac:dyDescent="0.4">
      <c r="A20" s="1" t="s">
        <v>145</v>
      </c>
      <c r="B20" s="5">
        <v>0.34799999999999998</v>
      </c>
      <c r="C20" s="20">
        <v>1.76</v>
      </c>
      <c r="D20" s="36">
        <v>4.84</v>
      </c>
      <c r="H20" s="36">
        <f>((L20+SQRT(L20^2-4))/2)^2</f>
        <v>2.8358245441806531</v>
      </c>
      <c r="J20" s="38"/>
      <c r="L20" s="36">
        <f>3*B20*(D20-1)/C20</f>
        <v>2.2778181818181817</v>
      </c>
      <c r="N20" s="38"/>
    </row>
    <row r="21" spans="1:14" x14ac:dyDescent="0.4">
      <c r="A21" s="1" t="s">
        <v>146</v>
      </c>
      <c r="B21" s="5">
        <v>0.65800000000000003</v>
      </c>
      <c r="C21" s="20">
        <v>2.75</v>
      </c>
      <c r="D21" s="36">
        <v>4.2</v>
      </c>
      <c r="E21" s="35">
        <v>4.07</v>
      </c>
      <c r="F21" s="12">
        <v>4.4320000000000004</v>
      </c>
      <c r="H21" s="36">
        <f>((L21+SQRT(L21^2-4))/2)^2</f>
        <v>2.9356527884894152</v>
      </c>
      <c r="I21" s="37">
        <f>((M21+SQRT(M21^2-4))/2)^2</f>
        <v>2.4477659042335742</v>
      </c>
      <c r="J21" s="38">
        <f>((N21+SQRT(N21^2-4))/2)^2</f>
        <v>3.8063710305876031</v>
      </c>
      <c r="L21" s="36">
        <f>3*B21*(D21-1)/C21</f>
        <v>2.2970181818181818</v>
      </c>
      <c r="M21" s="37">
        <f>3*B21*(E21-1)/C21</f>
        <v>2.2037018181818184</v>
      </c>
      <c r="N21" s="38">
        <f>3*B21*(F21-1)/C21</f>
        <v>2.4635520000000004</v>
      </c>
    </row>
    <row r="22" spans="1:14" x14ac:dyDescent="0.4">
      <c r="A22" s="1" t="s">
        <v>147</v>
      </c>
      <c r="B22" s="5">
        <v>0.47</v>
      </c>
      <c r="C22" s="20">
        <v>1.99</v>
      </c>
      <c r="D22" s="36"/>
      <c r="H22" s="36"/>
      <c r="J22" s="38"/>
      <c r="L22" s="36"/>
      <c r="N22" s="38"/>
    </row>
    <row r="23" spans="1:14" x14ac:dyDescent="0.4">
      <c r="A23" s="1" t="s">
        <v>148</v>
      </c>
      <c r="B23" s="5">
        <v>0.39500000000000002</v>
      </c>
      <c r="C23" s="20">
        <v>1.77</v>
      </c>
      <c r="D23" s="36">
        <v>4.43</v>
      </c>
      <c r="F23" s="12">
        <v>3.2290000000000001</v>
      </c>
      <c r="H23" s="36">
        <f>((L23+SQRT(L23^2-4))/2)^2</f>
        <v>2.9322109887560295</v>
      </c>
      <c r="J23" s="38" t="e">
        <f>((N23+SQRT(N23^2-4))/2)^2</f>
        <v>#NUM!</v>
      </c>
      <c r="L23" s="36">
        <f>3*B23*(D23-1)/C23</f>
        <v>2.2963559322033897</v>
      </c>
      <c r="N23" s="38">
        <f>3*B23*(F23-1)/C23</f>
        <v>1.4922966101694917</v>
      </c>
    </row>
    <row r="24" spans="1:14" x14ac:dyDescent="0.4">
      <c r="A24" s="1" t="s">
        <v>149</v>
      </c>
      <c r="B24" s="5">
        <v>0.33600000000000002</v>
      </c>
      <c r="C24" s="20">
        <v>1.63</v>
      </c>
      <c r="D24" s="36">
        <v>4.72</v>
      </c>
      <c r="H24" s="36">
        <f>((L24+SQRT(L24^2-4))/2)^2</f>
        <v>2.953571900821677</v>
      </c>
      <c r="J24" s="38"/>
      <c r="L24" s="36">
        <f>3*B24*(D24-1)/C24</f>
        <v>2.3004662576687118</v>
      </c>
      <c r="N24" s="38"/>
    </row>
    <row r="25" spans="1:14" x14ac:dyDescent="0.4">
      <c r="A25" s="1" t="s">
        <v>150</v>
      </c>
      <c r="B25" s="5">
        <v>0.26500000000000001</v>
      </c>
      <c r="C25" s="20">
        <v>1.55</v>
      </c>
      <c r="D25" s="36">
        <v>5.49</v>
      </c>
      <c r="F25" s="12">
        <v>4.5490000000000004</v>
      </c>
      <c r="H25" s="36">
        <f>((L25+SQRT(L25^2-4))/2)^2</f>
        <v>2.9664032596978309</v>
      </c>
      <c r="J25" s="38" t="e">
        <f>((N25+SQRT(N25^2-4))/2)^2</f>
        <v>#NUM!</v>
      </c>
      <c r="L25" s="36">
        <f>3*B25*(D25-1)/C25</f>
        <v>2.3029354838709679</v>
      </c>
      <c r="N25" s="38">
        <f>3*B25*(F25-1)/C25</f>
        <v>1.820293548387097</v>
      </c>
    </row>
    <row r="26" spans="1:14" x14ac:dyDescent="0.4">
      <c r="A26" s="1" t="s">
        <v>151</v>
      </c>
      <c r="B26" s="5">
        <v>0.245</v>
      </c>
      <c r="C26" s="20">
        <v>1.48</v>
      </c>
      <c r="D26" s="36">
        <v>5.63</v>
      </c>
      <c r="H26" s="36">
        <f>((L26+SQRT(L26^2-4))/2)^2</f>
        <v>2.9478131863820023</v>
      </c>
      <c r="J26" s="38"/>
      <c r="L26" s="36">
        <f>3*B26*(D26-1)/C26</f>
        <v>2.299358108108108</v>
      </c>
      <c r="N26" s="38"/>
    </row>
    <row r="27" spans="1:14" x14ac:dyDescent="0.4">
      <c r="A27" s="1" t="s">
        <v>174</v>
      </c>
      <c r="B27" s="5"/>
      <c r="C27" s="20"/>
      <c r="D27" s="36"/>
      <c r="F27" s="12">
        <v>5.665</v>
      </c>
      <c r="H27" s="36"/>
      <c r="J27" s="38"/>
      <c r="L27" s="36"/>
      <c r="N27" s="38"/>
    </row>
    <row r="28" spans="1:14" x14ac:dyDescent="0.4">
      <c r="A28" s="1" t="s">
        <v>152</v>
      </c>
      <c r="B28" s="5">
        <v>0.23699999999999999</v>
      </c>
      <c r="C28" s="20">
        <v>1.52</v>
      </c>
      <c r="D28" s="36">
        <v>5.91</v>
      </c>
      <c r="F28" s="12">
        <v>5.4219999999999997</v>
      </c>
      <c r="H28" s="36">
        <f>((L28+SQRT(L28^2-4))/2)^2</f>
        <v>2.9340880619479717</v>
      </c>
      <c r="J28" s="38">
        <f>((N28+SQRT(N28^2-4))/2)^2</f>
        <v>1.6850125798097029</v>
      </c>
      <c r="L28" s="36">
        <f>3*B28*(D28-1)/C28</f>
        <v>2.2967171052631579</v>
      </c>
      <c r="N28" s="38">
        <f>3*B28*(F28-1)/C28</f>
        <v>2.0684486842105261</v>
      </c>
    </row>
    <row r="29" spans="1:14" x14ac:dyDescent="0.4">
      <c r="A29" s="1" t="s">
        <v>127</v>
      </c>
      <c r="B29" s="5">
        <v>0.26900000000000002</v>
      </c>
      <c r="C29" s="20">
        <v>1.6</v>
      </c>
      <c r="D29" s="36">
        <v>5.55</v>
      </c>
      <c r="E29" s="35">
        <v>5.86</v>
      </c>
      <c r="F29" s="12">
        <v>6.0709999999999997</v>
      </c>
      <c r="H29" s="36">
        <f>((L29+SQRT(L29^2-4))/2)^2</f>
        <v>2.9246765439874713</v>
      </c>
      <c r="I29" s="37">
        <f>((M29+SQRT(M29^2-4))/2)^2</f>
        <v>3.741408848048414</v>
      </c>
      <c r="J29" s="38">
        <f>((N29+SQRT(N29^2-4))/2)^2</f>
        <v>4.3097222414125342</v>
      </c>
      <c r="L29" s="36">
        <f>3*B29*(D29-1)/C29</f>
        <v>2.2949062499999999</v>
      </c>
      <c r="M29" s="37">
        <f>3*B29*(E29-1)/C29</f>
        <v>2.4512624999999999</v>
      </c>
      <c r="N29" s="38">
        <f>3*B29*(F29-1)/C29</f>
        <v>2.557685625</v>
      </c>
    </row>
    <row r="30" spans="1:14" x14ac:dyDescent="0.4">
      <c r="A30" s="1" t="s">
        <v>153</v>
      </c>
      <c r="B30" s="5">
        <v>0.214</v>
      </c>
      <c r="C30" s="20">
        <v>1.73</v>
      </c>
      <c r="D30" s="36">
        <v>7.19</v>
      </c>
      <c r="F30" s="12">
        <v>5.7610000000000001</v>
      </c>
      <c r="H30" s="36">
        <f>((L30+SQRT(L30^2-4))/2)^2</f>
        <v>2.9360689915208353</v>
      </c>
      <c r="J30" s="38" t="e">
        <f>((N30+SQRT(N30^2-4))/2)^2</f>
        <v>#NUM!</v>
      </c>
      <c r="L30" s="36">
        <f>3*B30*(D30-1)/C30</f>
        <v>2.2970982658959542</v>
      </c>
      <c r="N30" s="38">
        <f>3*B30*(F30-1)/C30</f>
        <v>1.7667988439306359</v>
      </c>
    </row>
    <row r="31" spans="1:14" x14ac:dyDescent="0.4">
      <c r="A31" s="1" t="s">
        <v>154</v>
      </c>
      <c r="B31" s="5">
        <v>0.36</v>
      </c>
      <c r="C31" s="20">
        <v>1.84</v>
      </c>
      <c r="D31" s="36">
        <v>4.92</v>
      </c>
      <c r="F31" s="12">
        <v>6.077</v>
      </c>
      <c r="H31" s="36">
        <f>((L31+SQRT(L31^2-4))/2)^2</f>
        <v>2.9556677328143444</v>
      </c>
      <c r="J31" s="38">
        <f>((N31+SQRT(N31^2-4))/2)^2</f>
        <v>6.7317199902806895</v>
      </c>
      <c r="L31" s="36">
        <f>3*B31*(D31-1)/C31</f>
        <v>2.3008695652173912</v>
      </c>
      <c r="N31" s="38">
        <f>3*B31*(F31-1)/C31</f>
        <v>2.9799782608695655</v>
      </c>
    </row>
    <row r="32" spans="1:14" x14ac:dyDescent="0.4">
      <c r="A32" s="1" t="s">
        <v>155</v>
      </c>
      <c r="B32" s="5">
        <v>0.71399999999999997</v>
      </c>
      <c r="C32" s="20">
        <v>2.9769999999999999</v>
      </c>
      <c r="D32" s="36">
        <v>4.2</v>
      </c>
      <c r="E32" s="35">
        <v>4</v>
      </c>
      <c r="F32" s="12">
        <v>3.298</v>
      </c>
      <c r="H32" s="36">
        <f>((L32+SQRT(L32^2-4))/2)^2</f>
        <v>2.9638915653203752</v>
      </c>
      <c r="I32" s="37">
        <f>((M32+SQRT(M32^2-4))/2)^2</f>
        <v>2.2060303174784361</v>
      </c>
      <c r="J32" s="38" t="e">
        <f>((N32+SQRT(N32^2-4))/2)^2</f>
        <v>#NUM!</v>
      </c>
      <c r="L32" s="36">
        <f>3*B32*(D32-1)/C32</f>
        <v>2.3024521330198189</v>
      </c>
      <c r="M32" s="37">
        <f>3*B32*(E32-1)/C32</f>
        <v>2.1585488747060801</v>
      </c>
      <c r="N32" s="38">
        <f>3*B32*(F32-1)/C32</f>
        <v>1.6534484380248571</v>
      </c>
    </row>
    <row r="33" spans="1:14" x14ac:dyDescent="0.4">
      <c r="A33" s="1" t="s">
        <v>156</v>
      </c>
      <c r="B33" s="5">
        <v>0.55800000000000005</v>
      </c>
      <c r="C33" s="20">
        <v>2.46</v>
      </c>
      <c r="D33" s="36">
        <v>4.38</v>
      </c>
      <c r="F33" s="12">
        <v>2.9289999999999998</v>
      </c>
      <c r="H33" s="36">
        <f>((L33+SQRT(L33^2-4))/2)^2</f>
        <v>2.9514024161532255</v>
      </c>
      <c r="J33" s="38" t="e">
        <f>((N33+SQRT(N33^2-4))/2)^2</f>
        <v>#NUM!</v>
      </c>
      <c r="L33" s="36">
        <f>3*B33*(D33-1)/C33</f>
        <v>2.3000487804878049</v>
      </c>
      <c r="N33" s="38">
        <f>3*B33*(F33-1)/C33</f>
        <v>1.3126609756097563</v>
      </c>
    </row>
    <row r="34" spans="1:14" x14ac:dyDescent="0.4">
      <c r="A34" s="1" t="s">
        <v>157</v>
      </c>
      <c r="B34" s="5">
        <v>0.64800000000000002</v>
      </c>
      <c r="C34" s="20">
        <v>2.02</v>
      </c>
      <c r="D34" s="36">
        <v>3.39</v>
      </c>
      <c r="H34" s="36">
        <f>((L34+SQRT(L34^2-4))/2)^2</f>
        <v>2.9515605376693688</v>
      </c>
      <c r="J34" s="38"/>
      <c r="L34" s="36">
        <f>3*B34*(D34-1)/C34</f>
        <v>2.3000792079207919</v>
      </c>
      <c r="N34" s="38"/>
    </row>
    <row r="35" spans="1:14" x14ac:dyDescent="0.4">
      <c r="A35" s="1" t="s">
        <v>175</v>
      </c>
      <c r="B35" s="5"/>
      <c r="C35" s="20"/>
      <c r="D35" s="36"/>
      <c r="H35" s="36"/>
      <c r="J35" s="38"/>
      <c r="L35" s="36"/>
      <c r="N35" s="38"/>
    </row>
    <row r="36" spans="1:14" x14ac:dyDescent="0.4">
      <c r="A36" s="1" t="s">
        <v>158</v>
      </c>
      <c r="B36" s="5">
        <v>0.47799999999999998</v>
      </c>
      <c r="C36" s="20">
        <v>2.27</v>
      </c>
      <c r="D36" s="36">
        <v>4.6399999999999997</v>
      </c>
      <c r="H36" s="36">
        <f>((L36+SQRT(L36^2-4))/2)^2</f>
        <v>2.9483101851292712</v>
      </c>
      <c r="J36" s="38"/>
      <c r="L36" s="36">
        <f>3*B36*(D36-1)/C36</f>
        <v>2.2994537444933916</v>
      </c>
      <c r="N36" s="38"/>
    </row>
    <row r="37" spans="1:14" x14ac:dyDescent="0.4">
      <c r="A37" s="1" t="s">
        <v>159</v>
      </c>
      <c r="B37" s="5">
        <v>0.46700000000000003</v>
      </c>
      <c r="C37" s="20">
        <v>1.99</v>
      </c>
      <c r="D37" s="36">
        <v>4.2699999999999996</v>
      </c>
      <c r="H37" s="36">
        <f>((L37+SQRT(L37^2-4))/2)^2</f>
        <v>2.9622993492241645</v>
      </c>
      <c r="J37" s="38"/>
      <c r="L37" s="36">
        <f>3*B37*(D37-1)/C37</f>
        <v>2.3021457286432154</v>
      </c>
      <c r="N37" s="38"/>
    </row>
    <row r="38" spans="1:14" x14ac:dyDescent="0.4">
      <c r="A38" s="1" t="s">
        <v>160</v>
      </c>
      <c r="B38" s="5">
        <v>0.40400000000000003</v>
      </c>
      <c r="C38" s="20">
        <v>1.96</v>
      </c>
      <c r="D38" s="36">
        <v>4.72</v>
      </c>
      <c r="H38" s="36">
        <f>((L38+SQRT(L38^2-4))/2)^2</f>
        <v>2.9528457897395812</v>
      </c>
      <c r="J38" s="38"/>
      <c r="L38" s="36">
        <f>3*B38*(D38-1)/C38</f>
        <v>2.3003265306122453</v>
      </c>
      <c r="N38" s="38"/>
    </row>
    <row r="39" spans="1:14" x14ac:dyDescent="0.4">
      <c r="A39" s="1" t="s">
        <v>161</v>
      </c>
      <c r="B39" s="5">
        <v>0.39300000000000002</v>
      </c>
      <c r="C39" s="20">
        <v>1.94</v>
      </c>
      <c r="D39" s="36">
        <v>4.79</v>
      </c>
      <c r="H39" s="36">
        <f>((L39+SQRT(L39^2-4))/2)^2</f>
        <v>2.9683188551159074</v>
      </c>
      <c r="J39" s="38"/>
      <c r="L39" s="36">
        <f>3*B39*(D39-1)/C39</f>
        <v>2.3033041237113405</v>
      </c>
      <c r="N39" s="38"/>
    </row>
    <row r="40" spans="1:14" x14ac:dyDescent="0.4">
      <c r="A40" s="1" t="s">
        <v>162</v>
      </c>
      <c r="B40" s="5">
        <v>0.50600000000000001</v>
      </c>
      <c r="C40" s="20">
        <v>1.99</v>
      </c>
      <c r="D40" s="36">
        <v>4.0199999999999996</v>
      </c>
      <c r="F40" s="12">
        <v>4.4610000000000003</v>
      </c>
      <c r="H40" s="36">
        <f>((L40+SQRT(L40^2-4))/2)^2</f>
        <v>2.9703681369217274</v>
      </c>
      <c r="J40" s="38">
        <f>((N40+SQRT(N40^2-4))/2)^2</f>
        <v>4.7600432310165832</v>
      </c>
      <c r="L40" s="36">
        <f>3*B40*(D40-1)/C40</f>
        <v>2.3036984924623112</v>
      </c>
      <c r="N40" s="38">
        <f>3*B40*(F40-1)/C40</f>
        <v>2.6400994974874377</v>
      </c>
    </row>
    <row r="41" spans="1:14" x14ac:dyDescent="0.4">
      <c r="A41" s="1" t="s">
        <v>163</v>
      </c>
      <c r="B41" s="5">
        <v>0.373</v>
      </c>
      <c r="C41" s="20">
        <v>1.74</v>
      </c>
      <c r="D41" s="36">
        <v>4.57</v>
      </c>
      <c r="F41" s="12">
        <v>4.609</v>
      </c>
      <c r="H41" s="36">
        <f>((L41+SQRT(L41^2-4))/2)^2</f>
        <v>2.9297338776369064</v>
      </c>
      <c r="J41" s="38">
        <f>((N41+SQRT(N41^2-4))/2)^2</f>
        <v>3.0600666550100843</v>
      </c>
      <c r="L41" s="36">
        <f>3*B41*(D41-1)/C41</f>
        <v>2.2958793103448278</v>
      </c>
      <c r="N41" s="38">
        <f>3*B41*(F41-1)/C41</f>
        <v>2.3209603448275864</v>
      </c>
    </row>
    <row r="42" spans="1:14" x14ac:dyDescent="0.4">
      <c r="A42" s="1" t="s">
        <v>164</v>
      </c>
      <c r="B42" s="5">
        <v>0.33</v>
      </c>
      <c r="C42" s="20">
        <v>1.62</v>
      </c>
      <c r="D42" s="36">
        <v>4.7699999999999996</v>
      </c>
      <c r="F42" s="12">
        <v>3.944</v>
      </c>
      <c r="H42" s="36">
        <f>((L42+SQRT(L42^2-4))/2)^2</f>
        <v>2.9713575013500662</v>
      </c>
      <c r="J42" s="38" t="e">
        <f>((N42+SQRT(N42^2-4))/2)^2</f>
        <v>#NUM!</v>
      </c>
      <c r="L42" s="36">
        <f>3*B42*(D42-1)/C42</f>
        <v>2.3038888888888884</v>
      </c>
      <c r="N42" s="38">
        <f>3*B42*(F42-1)/C42</f>
        <v>1.7991111111111109</v>
      </c>
    </row>
    <row r="43" spans="1:14" x14ac:dyDescent="0.4">
      <c r="A43" s="1" t="s">
        <v>165</v>
      </c>
      <c r="B43" s="5">
        <v>0.27400000000000002</v>
      </c>
      <c r="C43" s="20">
        <v>1.56</v>
      </c>
      <c r="D43" s="36">
        <v>5.36</v>
      </c>
      <c r="F43" s="12">
        <v>4.3600000000000003</v>
      </c>
      <c r="H43" s="36">
        <f>((L43+SQRT(L43^2-4))/2)^2</f>
        <v>2.9375571636289326</v>
      </c>
      <c r="J43" s="38" t="e">
        <f>((N43+SQRT(N43^2-4))/2)^2</f>
        <v>#NUM!</v>
      </c>
      <c r="L43" s="36">
        <f>3*B43*(D43-1)/C43</f>
        <v>2.2973846153846158</v>
      </c>
      <c r="N43" s="38">
        <f>3*B43*(F43-1)/C43</f>
        <v>1.7704615384615385</v>
      </c>
    </row>
    <row r="44" spans="1:14" x14ac:dyDescent="0.4">
      <c r="A44" s="1" t="s">
        <v>166</v>
      </c>
      <c r="B44" s="5">
        <v>0.247</v>
      </c>
      <c r="C44" s="20">
        <v>1.52</v>
      </c>
      <c r="D44" s="36">
        <v>5.72</v>
      </c>
      <c r="F44" s="12">
        <v>4.798</v>
      </c>
      <c r="H44" s="36">
        <f>((L44+SQRT(L44^2-4))/2)^2</f>
        <v>2.9563455478498613</v>
      </c>
      <c r="J44" s="38" t="e">
        <f>((N44+SQRT(N44^2-4))/2)^2</f>
        <v>#NUM!</v>
      </c>
      <c r="L44" s="36">
        <f>3*B44*(D44-1)/C44</f>
        <v>2.3009999999999997</v>
      </c>
      <c r="N44" s="38">
        <f>3*B44*(F44-1)/C44</f>
        <v>1.8515250000000001</v>
      </c>
    </row>
    <row r="45" spans="1:14" x14ac:dyDescent="0.4">
      <c r="A45" s="1" t="s">
        <v>167</v>
      </c>
      <c r="B45" s="5">
        <v>0.23</v>
      </c>
      <c r="C45" s="20">
        <v>1.5</v>
      </c>
      <c r="D45" s="36">
        <v>6</v>
      </c>
      <c r="F45" s="12">
        <v>5.3940000000000001</v>
      </c>
      <c r="H45" s="36">
        <f>((L45+SQRT(L45^2-4))/2)^2</f>
        <v>2.9511489195340639</v>
      </c>
      <c r="J45" s="38">
        <f>((N45+SQRT(N45^2-4))/2)^2</f>
        <v>1.3380611226779187</v>
      </c>
      <c r="L45" s="36">
        <f>3*B45*(D45-1)/C45</f>
        <v>2.3000000000000003</v>
      </c>
      <c r="N45" s="38">
        <f>3*B45*(F45-1)/C45</f>
        <v>2.0212400000000001</v>
      </c>
    </row>
    <row r="46" spans="1:14" x14ac:dyDescent="0.4">
      <c r="A46" s="1" t="s">
        <v>168</v>
      </c>
      <c r="B46" s="5">
        <v>0.23699999999999999</v>
      </c>
      <c r="C46" s="20">
        <v>1.53</v>
      </c>
      <c r="D46" s="36">
        <v>5.96</v>
      </c>
      <c r="F46" s="12">
        <v>6.226</v>
      </c>
      <c r="H46" s="36">
        <f>((L46+SQRT(L46^2-4))/2)^2</f>
        <v>2.9768255037695663</v>
      </c>
      <c r="J46" s="38">
        <f>((N46+SQRT(N46^2-4))/2)^2</f>
        <v>3.621760579090187</v>
      </c>
      <c r="L46" s="36">
        <f>3*B46*(D46-1)/C46</f>
        <v>2.3049411764705883</v>
      </c>
      <c r="N46" s="38">
        <f>3*B46*(F46-1)/C46</f>
        <v>2.4285529411764704</v>
      </c>
    </row>
    <row r="47" spans="1:14" x14ac:dyDescent="0.4">
      <c r="A47" s="1" t="s">
        <v>169</v>
      </c>
      <c r="B47" s="5">
        <v>0.23599999999999999</v>
      </c>
      <c r="C47" s="20">
        <v>1.59</v>
      </c>
      <c r="D47" s="36">
        <v>6.18</v>
      </c>
      <c r="E47" s="35">
        <v>5.9</v>
      </c>
      <c r="F47" s="12">
        <v>5.4329999999999998</v>
      </c>
      <c r="H47" s="36">
        <f>((L47+SQRT(L47^2-4))/2)^2</f>
        <v>2.9852686604388676</v>
      </c>
      <c r="I47" s="37">
        <f>((M47+SQRT(M47^2-4))/2)^2</f>
        <v>2.3317714840903077</v>
      </c>
      <c r="J47" s="38" t="e">
        <f>((N47+SQRT(N47^2-4))/2)^2</f>
        <v>#NUM!</v>
      </c>
      <c r="L47" s="36">
        <f>3*B47*(D47-1)/C47</f>
        <v>2.3065660377358488</v>
      </c>
      <c r="M47" s="37">
        <f>3*B47*(E47-1)/C47</f>
        <v>2.1818867924528305</v>
      </c>
      <c r="N47" s="38">
        <f>3*B47*(F47-1)/C47</f>
        <v>1.9739396226415091</v>
      </c>
    </row>
    <row r="48" spans="1:14" x14ac:dyDescent="0.4">
      <c r="A48" s="1" t="s">
        <v>170</v>
      </c>
      <c r="B48" s="5">
        <v>0.33100000000000002</v>
      </c>
      <c r="C48" s="20">
        <v>1.9</v>
      </c>
      <c r="D48" s="36">
        <v>5.4</v>
      </c>
      <c r="F48" s="12">
        <v>5.7960000000000003</v>
      </c>
      <c r="H48" s="36">
        <f>((L48+SQRT(L48^2-4))/2)^2</f>
        <v>2.9489608319659562</v>
      </c>
      <c r="J48" s="38">
        <f>((N48+SQRT(N48^2-4))/2)^2</f>
        <v>4.0349111144183709</v>
      </c>
      <c r="L48" s="36">
        <f>3*B48*(D48-1)/C48</f>
        <v>2.2995789473684218</v>
      </c>
      <c r="N48" s="38">
        <f>3*B48*(F48-1)/C48</f>
        <v>2.5065410526315794</v>
      </c>
    </row>
    <row r="49" spans="1:14" x14ac:dyDescent="0.4">
      <c r="A49" s="1" t="s">
        <v>171</v>
      </c>
      <c r="B49" s="5">
        <v>0.30299999999999999</v>
      </c>
      <c r="C49" s="20">
        <v>1.93</v>
      </c>
      <c r="D49" s="36">
        <v>5.88</v>
      </c>
      <c r="F49" s="12">
        <v>5.5</v>
      </c>
      <c r="H49" s="36">
        <f>((L49+SQRT(L49^2-4))/2)^2</f>
        <v>2.9428556121160234</v>
      </c>
      <c r="J49" s="38">
        <f>((N49+SQRT(N49^2-4))/2)^2</f>
        <v>1.989292447907552</v>
      </c>
      <c r="L49" s="36">
        <f>3*B49*(D49-1)/C49</f>
        <v>2.2984041450777206</v>
      </c>
      <c r="N49" s="38">
        <f>3*B49*(F49-1)/C49</f>
        <v>2.1194300518134717</v>
      </c>
    </row>
    <row r="50" spans="1:14" x14ac:dyDescent="0.4">
      <c r="A50" s="1" t="s">
        <v>176</v>
      </c>
      <c r="B50" s="5"/>
      <c r="C50" s="20"/>
      <c r="D50" s="36"/>
      <c r="F50" s="12">
        <v>4.734</v>
      </c>
      <c r="H50" s="36"/>
      <c r="J50" s="38"/>
      <c r="L50" s="36"/>
      <c r="N50" s="38"/>
    </row>
    <row r="51" spans="1:14" x14ac:dyDescent="0.4">
      <c r="A51" s="1" t="s">
        <v>172</v>
      </c>
      <c r="B51" s="5">
        <v>0.48299999999999998</v>
      </c>
      <c r="C51" s="20">
        <v>1.99</v>
      </c>
      <c r="D51" s="36">
        <v>4.16</v>
      </c>
      <c r="F51" s="12">
        <v>4.1849999999999996</v>
      </c>
      <c r="H51" s="36">
        <f>((L51+SQRT(L51^2-4))/2)^2</f>
        <v>2.9559538459069254</v>
      </c>
      <c r="J51" s="38">
        <f>((N51+SQRT(N51^2-4))/2)^2</f>
        <v>3.0505450632784701</v>
      </c>
      <c r="L51" s="36">
        <f>3*B51*(D51-1)/C51</f>
        <v>2.3009246231155775</v>
      </c>
      <c r="N51" s="38">
        <f>3*B51*(F51-1)/C51</f>
        <v>2.3191281407035169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fit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manabu inukai</dc:creator>
  <cp:lastModifiedBy>manabu inukai</cp:lastModifiedBy>
  <dcterms:created xsi:type="dcterms:W3CDTF">2024-11-14T07:11:18Z</dcterms:created>
  <dcterms:modified xsi:type="dcterms:W3CDTF">2024-11-19T10:38:22Z</dcterms:modified>
</cp:coreProperties>
</file>