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morse\"/>
    </mc:Choice>
  </mc:AlternateContent>
  <xr:revisionPtr revIDLastSave="0" documentId="13_ncr:1_{59BBAB3C-DC1E-42E9-A4FA-AE93DBAD87EB}" xr6:coauthVersionLast="47" xr6:coauthVersionMax="47" xr10:uidLastSave="{00000000-0000-0000-0000-000000000000}"/>
  <bookViews>
    <workbookView xWindow="195" yWindow="-210" windowWidth="19545" windowHeight="15420" firstSheet="2" activeTab="8" xr2:uid="{B1CE91EC-0DE3-4F38-BC70-60547E21D489}"/>
  </bookViews>
  <sheets>
    <sheet name="fit_1NN_FCC" sheetId="11" r:id="rId1"/>
    <sheet name="fit_1NN_BCC" sheetId="10" r:id="rId2"/>
    <sheet name="fit_1NN_HCP" sheetId="5" r:id="rId3"/>
    <sheet name="fit_1NN_SC" sheetId="13" r:id="rId4"/>
    <sheet name="table" sheetId="3" r:id="rId5"/>
    <sheet name="Data" sheetId="12" r:id="rId6"/>
    <sheet name="FCC" sheetId="14" r:id="rId7"/>
    <sheet name="BCC" sheetId="15" r:id="rId8"/>
    <sheet name="HCP" sheetId="16" r:id="rId9"/>
  </sheets>
  <definedNames>
    <definedName name="solver_adj" localSheetId="1" hidden="1">fit_1NN_BCC!$O$4:$O$6</definedName>
    <definedName name="solver_adj" localSheetId="0" hidden="1">fit_1NN_FCC!$O$4:$O$6</definedName>
    <definedName name="solver_adj" localSheetId="2" hidden="1">fit_1NN_HCP!$O$4:$O$6</definedName>
    <definedName name="solver_adj" localSheetId="3" hidden="1">fit_1NN_SC!$O$4:$O$6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cvg" localSheetId="3" hidden="1">0.0001</definedName>
    <definedName name="solver_drv" localSheetId="1" hidden="1">2</definedName>
    <definedName name="solver_drv" localSheetId="0" hidden="1">2</definedName>
    <definedName name="solver_drv" localSheetId="2" hidden="1">2</definedName>
    <definedName name="solver_drv" localSheetId="3" hidden="1">2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ng" localSheetId="3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est" localSheetId="3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itr" localSheetId="3" hidden="1">2147483647</definedName>
    <definedName name="solver_lhs1" localSheetId="1" hidden="1">fit_1NN_BCC!$O$8</definedName>
    <definedName name="solver_lhs1" localSheetId="0" hidden="1">fit_1NN_FCC!$O$8</definedName>
    <definedName name="solver_lhs1" localSheetId="2" hidden="1">fit_1NN_HCP!$O$8</definedName>
    <definedName name="solver_lhs1" localSheetId="3" hidden="1">fit_1NN_SC!$O$8</definedName>
    <definedName name="solver_lhs2" localSheetId="1" hidden="1">fit_1NN_BCC!$O$4</definedName>
    <definedName name="solver_lhs2" localSheetId="0" hidden="1">fit_1NN_FCC!$O$4</definedName>
    <definedName name="solver_lhs2" localSheetId="2" hidden="1">fit_1NN_HCP!$O$4</definedName>
    <definedName name="solver_lhs2" localSheetId="3" hidden="1">fit_1NN_SC!$O$4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ip" localSheetId="3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ni" localSheetId="3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rt" localSheetId="3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msl" localSheetId="3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eg" localSheetId="3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od" localSheetId="3" hidden="1">2147483647</definedName>
    <definedName name="solver_num" localSheetId="1" hidden="1">0</definedName>
    <definedName name="solver_num" localSheetId="0" hidden="1">0</definedName>
    <definedName name="solver_num" localSheetId="2" hidden="1">0</definedName>
    <definedName name="solver_num" localSheetId="3" hidden="1">0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nwt" localSheetId="3" hidden="1">1</definedName>
    <definedName name="solver_opt" localSheetId="1" hidden="1">fit_1NN_BCC!$P$19</definedName>
    <definedName name="solver_opt" localSheetId="0" hidden="1">fit_1NN_FCC!$P$19</definedName>
    <definedName name="solver_opt" localSheetId="2" hidden="1">fit_1NN_HCP!$P$19</definedName>
    <definedName name="solver_opt" localSheetId="3" hidden="1">fit_1NN_SC!$P$19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pre" localSheetId="3" hidden="1">0.000001</definedName>
    <definedName name="solver_rbv" localSheetId="1" hidden="1">2</definedName>
    <definedName name="solver_rbv" localSheetId="0" hidden="1">2</definedName>
    <definedName name="solver_rbv" localSheetId="2" hidden="1">2</definedName>
    <definedName name="solver_rbv" localSheetId="3" hidden="1">2</definedName>
    <definedName name="solver_rel1" localSheetId="1" hidden="1">3</definedName>
    <definedName name="solver_rel1" localSheetId="0" hidden="1">3</definedName>
    <definedName name="solver_rel1" localSheetId="2" hidden="1">3</definedName>
    <definedName name="solver_rel1" localSheetId="3" hidden="1">3</definedName>
    <definedName name="solver_rel2" localSheetId="1" hidden="1">1</definedName>
    <definedName name="solver_rel2" localSheetId="0" hidden="1">1</definedName>
    <definedName name="solver_rel2" localSheetId="2" hidden="1">1</definedName>
    <definedName name="solver_rel2" localSheetId="3" hidden="1">1</definedName>
    <definedName name="solver_rhs1" localSheetId="1" hidden="1">10</definedName>
    <definedName name="solver_rhs1" localSheetId="0" hidden="1">10</definedName>
    <definedName name="solver_rhs1" localSheetId="2" hidden="1">10</definedName>
    <definedName name="solver_rhs1" localSheetId="3" hidden="1">10</definedName>
    <definedName name="solver_rhs2" localSheetId="1" hidden="1">0.4</definedName>
    <definedName name="solver_rhs2" localSheetId="0" hidden="1">0.4</definedName>
    <definedName name="solver_rhs2" localSheetId="2" hidden="1">0.4</definedName>
    <definedName name="solver_rhs2" localSheetId="3" hidden="1">0.4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lx" localSheetId="3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rsd" localSheetId="3" hidden="1">0</definedName>
    <definedName name="solver_scl" localSheetId="1" hidden="1">2</definedName>
    <definedName name="solver_scl" localSheetId="0" hidden="1">2</definedName>
    <definedName name="solver_scl" localSheetId="2" hidden="1">2</definedName>
    <definedName name="solver_scl" localSheetId="3" hidden="1">2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ho" localSheetId="3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ssz" localSheetId="3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im" localSheetId="3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ol" localSheetId="3" hidden="1">0.01</definedName>
    <definedName name="solver_typ" localSheetId="1" hidden="1">2</definedName>
    <definedName name="solver_typ" localSheetId="0" hidden="1">2</definedName>
    <definedName name="solver_typ" localSheetId="2" hidden="1">2</definedName>
    <definedName name="solver_typ" localSheetId="3" hidden="1">2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al" localSheetId="3" hidden="1">0</definedName>
    <definedName name="solver_ver" localSheetId="1" hidden="1">3</definedName>
    <definedName name="solver_ver" localSheetId="0" hidden="1">3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27" i="12" l="1"/>
  <c r="H330" i="12"/>
  <c r="H96" i="12"/>
  <c r="H90" i="12"/>
  <c r="H42" i="12"/>
  <c r="E32" i="12"/>
  <c r="L9" i="10" l="1"/>
  <c r="L9" i="5"/>
  <c r="L9" i="13"/>
  <c r="R4" i="13"/>
  <c r="R8" i="13"/>
  <c r="U5" i="13"/>
  <c r="U9" i="13"/>
  <c r="T9" i="13"/>
  <c r="R29" i="13"/>
  <c r="Y27" i="13"/>
  <c r="W25" i="13"/>
  <c r="W30" i="13" s="1"/>
  <c r="V24" i="13"/>
  <c r="E12" i="13"/>
  <c r="B12" i="13"/>
  <c r="B11" i="13"/>
  <c r="E11" i="13" s="1"/>
  <c r="X9" i="13"/>
  <c r="W9" i="13"/>
  <c r="S9" i="13"/>
  <c r="R9" i="13"/>
  <c r="O8" i="13"/>
  <c r="R24" i="13" s="1"/>
  <c r="O7" i="13"/>
  <c r="X5" i="13"/>
  <c r="W5" i="13"/>
  <c r="T5" i="13"/>
  <c r="S5" i="13"/>
  <c r="R5" i="13"/>
  <c r="L5" i="13"/>
  <c r="L7" i="13" s="1"/>
  <c r="L4" i="13"/>
  <c r="L6" i="13" s="1"/>
  <c r="N3" i="13"/>
  <c r="L3" i="13"/>
  <c r="O3" i="13" s="1"/>
  <c r="K3" i="13"/>
  <c r="E3" i="13"/>
  <c r="W24" i="13" s="1"/>
  <c r="D3" i="13"/>
  <c r="O7" i="5"/>
  <c r="O7" i="10"/>
  <c r="U5" i="10"/>
  <c r="R4" i="10"/>
  <c r="R8" i="10"/>
  <c r="U9" i="10"/>
  <c r="R4" i="11"/>
  <c r="U5" i="11"/>
  <c r="R8" i="11"/>
  <c r="U9" i="11"/>
  <c r="T9" i="11"/>
  <c r="H14" i="5"/>
  <c r="R25" i="13" l="1"/>
  <c r="R19" i="13"/>
  <c r="W28" i="13"/>
  <c r="W29" i="13" s="1"/>
  <c r="G464" i="13"/>
  <c r="K464" i="13" s="1"/>
  <c r="G444" i="13"/>
  <c r="M444" i="13" s="1"/>
  <c r="G424" i="13"/>
  <c r="G404" i="13"/>
  <c r="G384" i="13"/>
  <c r="G364" i="13"/>
  <c r="K364" i="13" s="1"/>
  <c r="G344" i="13"/>
  <c r="K344" i="13" s="1"/>
  <c r="G324" i="13"/>
  <c r="G304" i="13"/>
  <c r="M304" i="13" s="1"/>
  <c r="G284" i="13"/>
  <c r="G264" i="13"/>
  <c r="K264" i="13" s="1"/>
  <c r="G244" i="13"/>
  <c r="K244" i="13" s="1"/>
  <c r="G458" i="13"/>
  <c r="M458" i="13" s="1"/>
  <c r="G438" i="13"/>
  <c r="M438" i="13" s="1"/>
  <c r="G418" i="13"/>
  <c r="K418" i="13" s="1"/>
  <c r="G398" i="13"/>
  <c r="K398" i="13" s="1"/>
  <c r="G378" i="13"/>
  <c r="M378" i="13" s="1"/>
  <c r="G358" i="13"/>
  <c r="M358" i="13" s="1"/>
  <c r="G338" i="13"/>
  <c r="M338" i="13" s="1"/>
  <c r="G318" i="13"/>
  <c r="K318" i="13" s="1"/>
  <c r="G298" i="13"/>
  <c r="K298" i="13" s="1"/>
  <c r="G278" i="13"/>
  <c r="M278" i="13" s="1"/>
  <c r="G258" i="13"/>
  <c r="K258" i="13" s="1"/>
  <c r="G238" i="13"/>
  <c r="G463" i="13"/>
  <c r="G456" i="13"/>
  <c r="M456" i="13" s="1"/>
  <c r="G440" i="13"/>
  <c r="M440" i="13" s="1"/>
  <c r="G421" i="13"/>
  <c r="M421" i="13" s="1"/>
  <c r="G402" i="13"/>
  <c r="M402" i="13" s="1"/>
  <c r="G386" i="13"/>
  <c r="G348" i="13"/>
  <c r="K348" i="13" s="1"/>
  <c r="G332" i="13"/>
  <c r="K332" i="13" s="1"/>
  <c r="G310" i="13"/>
  <c r="M310" i="13" s="1"/>
  <c r="G294" i="13"/>
  <c r="M294" i="13" s="1"/>
  <c r="G256" i="13"/>
  <c r="M256" i="13" s="1"/>
  <c r="G240" i="13"/>
  <c r="K240" i="13" s="1"/>
  <c r="G459" i="13"/>
  <c r="K459" i="13" s="1"/>
  <c r="G443" i="13"/>
  <c r="M443" i="13" s="1"/>
  <c r="G405" i="13"/>
  <c r="K405" i="13" s="1"/>
  <c r="G389" i="13"/>
  <c r="K389" i="13" s="1"/>
  <c r="G367" i="13"/>
  <c r="M367" i="13" s="1"/>
  <c r="G351" i="13"/>
  <c r="K351" i="13" s="1"/>
  <c r="G335" i="13"/>
  <c r="M335" i="13" s="1"/>
  <c r="G313" i="13"/>
  <c r="G297" i="13"/>
  <c r="G259" i="13"/>
  <c r="M259" i="13" s="1"/>
  <c r="G243" i="13"/>
  <c r="M243" i="13" s="1"/>
  <c r="G213" i="13"/>
  <c r="M213" i="13" s="1"/>
  <c r="G468" i="13"/>
  <c r="M468" i="13" s="1"/>
  <c r="G439" i="13"/>
  <c r="M439" i="13" s="1"/>
  <c r="G423" i="13"/>
  <c r="M423" i="13" s="1"/>
  <c r="G385" i="13"/>
  <c r="K385" i="13" s="1"/>
  <c r="G369" i="13"/>
  <c r="M369" i="13" s="1"/>
  <c r="G469" i="13"/>
  <c r="K469" i="13" s="1"/>
  <c r="G465" i="13"/>
  <c r="K465" i="13" s="1"/>
  <c r="G461" i="13"/>
  <c r="K461" i="13" s="1"/>
  <c r="G450" i="13"/>
  <c r="K450" i="13" s="1"/>
  <c r="G360" i="13"/>
  <c r="K360" i="13" s="1"/>
  <c r="G349" i="13"/>
  <c r="M349" i="13" s="1"/>
  <c r="G307" i="13"/>
  <c r="M307" i="13" s="1"/>
  <c r="G303" i="13"/>
  <c r="M303" i="13" s="1"/>
  <c r="G289" i="13"/>
  <c r="G275" i="13"/>
  <c r="K275" i="13" s="1"/>
  <c r="G247" i="13"/>
  <c r="G229" i="13"/>
  <c r="G190" i="13"/>
  <c r="K190" i="13" s="1"/>
  <c r="G170" i="13"/>
  <c r="K170" i="13" s="1"/>
  <c r="G150" i="13"/>
  <c r="G457" i="13"/>
  <c r="K457" i="13" s="1"/>
  <c r="G442" i="13"/>
  <c r="M442" i="13" s="1"/>
  <c r="G431" i="13"/>
  <c r="K431" i="13" s="1"/>
  <c r="G416" i="13"/>
  <c r="K416" i="13" s="1"/>
  <c r="G401" i="13"/>
  <c r="K401" i="13" s="1"/>
  <c r="G390" i="13"/>
  <c r="M390" i="13" s="1"/>
  <c r="G342" i="13"/>
  <c r="M342" i="13" s="1"/>
  <c r="G296" i="13"/>
  <c r="K296" i="13" s="1"/>
  <c r="G282" i="13"/>
  <c r="K282" i="13" s="1"/>
  <c r="G236" i="13"/>
  <c r="K236" i="13" s="1"/>
  <c r="G187" i="13"/>
  <c r="K187" i="13" s="1"/>
  <c r="G167" i="13"/>
  <c r="M167" i="13" s="1"/>
  <c r="G147" i="13"/>
  <c r="M147" i="13" s="1"/>
  <c r="G127" i="13"/>
  <c r="K127" i="13" s="1"/>
  <c r="G449" i="13"/>
  <c r="M449" i="13" s="1"/>
  <c r="G408" i="13"/>
  <c r="G382" i="13"/>
  <c r="G352" i="13"/>
  <c r="M352" i="13" s="1"/>
  <c r="G306" i="13"/>
  <c r="M306" i="13" s="1"/>
  <c r="G292" i="13"/>
  <c r="M292" i="13" s="1"/>
  <c r="G250" i="13"/>
  <c r="M250" i="13" s="1"/>
  <c r="G246" i="13"/>
  <c r="G232" i="13"/>
  <c r="M232" i="13" s="1"/>
  <c r="G216" i="13"/>
  <c r="K216" i="13" s="1"/>
  <c r="G201" i="13"/>
  <c r="M201" i="13" s="1"/>
  <c r="G181" i="13"/>
  <c r="K181" i="13" s="1"/>
  <c r="G460" i="13"/>
  <c r="M460" i="13" s="1"/>
  <c r="G445" i="13"/>
  <c r="M445" i="13" s="1"/>
  <c r="G434" i="13"/>
  <c r="M434" i="13" s="1"/>
  <c r="G419" i="13"/>
  <c r="M419" i="13" s="1"/>
  <c r="G393" i="13"/>
  <c r="M393" i="13" s="1"/>
  <c r="G341" i="13"/>
  <c r="M341" i="13" s="1"/>
  <c r="G334" i="13"/>
  <c r="M334" i="13" s="1"/>
  <c r="G320" i="13"/>
  <c r="K320" i="13" s="1"/>
  <c r="G281" i="13"/>
  <c r="G274" i="13"/>
  <c r="G260" i="13"/>
  <c r="G222" i="13"/>
  <c r="K222" i="13" s="1"/>
  <c r="G392" i="13"/>
  <c r="M392" i="13" s="1"/>
  <c r="G381" i="13"/>
  <c r="M381" i="13" s="1"/>
  <c r="G433" i="13"/>
  <c r="M433" i="13" s="1"/>
  <c r="G403" i="13"/>
  <c r="G388" i="13"/>
  <c r="K388" i="13" s="1"/>
  <c r="G359" i="13"/>
  <c r="M359" i="13" s="1"/>
  <c r="G319" i="13"/>
  <c r="K319" i="13" s="1"/>
  <c r="G293" i="13"/>
  <c r="K293" i="13" s="1"/>
  <c r="G253" i="13"/>
  <c r="M253" i="13" s="1"/>
  <c r="G235" i="13"/>
  <c r="M235" i="13" s="1"/>
  <c r="G231" i="13"/>
  <c r="G223" i="13"/>
  <c r="K223" i="13" s="1"/>
  <c r="G215" i="13"/>
  <c r="M215" i="13" s="1"/>
  <c r="G191" i="13"/>
  <c r="M191" i="13" s="1"/>
  <c r="G171" i="13"/>
  <c r="K171" i="13" s="1"/>
  <c r="G155" i="13"/>
  <c r="G98" i="13"/>
  <c r="M98" i="13" s="1"/>
  <c r="G78" i="13"/>
  <c r="M78" i="13" s="1"/>
  <c r="G453" i="13"/>
  <c r="G373" i="13"/>
  <c r="K373" i="13" s="1"/>
  <c r="G350" i="13"/>
  <c r="K350" i="13" s="1"/>
  <c r="G328" i="13"/>
  <c r="M328" i="13" s="1"/>
  <c r="G288" i="13"/>
  <c r="K288" i="13" s="1"/>
  <c r="G266" i="13"/>
  <c r="G208" i="13"/>
  <c r="M208" i="13" s="1"/>
  <c r="G184" i="13"/>
  <c r="K184" i="13" s="1"/>
  <c r="G174" i="13"/>
  <c r="M174" i="13" s="1"/>
  <c r="G158" i="13"/>
  <c r="K158" i="13" s="1"/>
  <c r="G95" i="13"/>
  <c r="M95" i="13" s="1"/>
  <c r="G75" i="13"/>
  <c r="M75" i="13" s="1"/>
  <c r="G452" i="13"/>
  <c r="K452" i="13" s="1"/>
  <c r="G383" i="13"/>
  <c r="M383" i="13" s="1"/>
  <c r="G363" i="13"/>
  <c r="K363" i="13" s="1"/>
  <c r="G345" i="13"/>
  <c r="K345" i="13" s="1"/>
  <c r="G301" i="13"/>
  <c r="M301" i="13" s="1"/>
  <c r="G270" i="13"/>
  <c r="M270" i="13" s="1"/>
  <c r="G252" i="13"/>
  <c r="M252" i="13" s="1"/>
  <c r="G248" i="13"/>
  <c r="M248" i="13" s="1"/>
  <c r="G239" i="13"/>
  <c r="G218" i="13"/>
  <c r="G177" i="13"/>
  <c r="K177" i="13" s="1"/>
  <c r="G164" i="13"/>
  <c r="K164" i="13" s="1"/>
  <c r="G142" i="13"/>
  <c r="M142" i="13" s="1"/>
  <c r="G139" i="13"/>
  <c r="G136" i="13"/>
  <c r="M136" i="13" s="1"/>
  <c r="G133" i="13"/>
  <c r="M133" i="13" s="1"/>
  <c r="G130" i="13"/>
  <c r="M130" i="13" s="1"/>
  <c r="G109" i="13"/>
  <c r="K109" i="13" s="1"/>
  <c r="G89" i="13"/>
  <c r="M89" i="13" s="1"/>
  <c r="G437" i="13"/>
  <c r="K437" i="13" s="1"/>
  <c r="G432" i="13"/>
  <c r="M432" i="13" s="1"/>
  <c r="G422" i="13"/>
  <c r="K422" i="13" s="1"/>
  <c r="G407" i="13"/>
  <c r="M407" i="13" s="1"/>
  <c r="G368" i="13"/>
  <c r="M368" i="13" s="1"/>
  <c r="G327" i="13"/>
  <c r="K327" i="13" s="1"/>
  <c r="G309" i="13"/>
  <c r="M309" i="13" s="1"/>
  <c r="G305" i="13"/>
  <c r="K305" i="13" s="1"/>
  <c r="G283" i="13"/>
  <c r="G279" i="13"/>
  <c r="G211" i="13"/>
  <c r="G197" i="13"/>
  <c r="M197" i="13" s="1"/>
  <c r="G145" i="13"/>
  <c r="G462" i="13"/>
  <c r="K462" i="13" s="1"/>
  <c r="G427" i="13"/>
  <c r="K427" i="13" s="1"/>
  <c r="G417" i="13"/>
  <c r="M417" i="13" s="1"/>
  <c r="G412" i="13"/>
  <c r="M412" i="13" s="1"/>
  <c r="G397" i="13"/>
  <c r="M397" i="13" s="1"/>
  <c r="G377" i="13"/>
  <c r="M377" i="13" s="1"/>
  <c r="G372" i="13"/>
  <c r="M372" i="13" s="1"/>
  <c r="G340" i="13"/>
  <c r="M340" i="13" s="1"/>
  <c r="G336" i="13"/>
  <c r="M336" i="13" s="1"/>
  <c r="G314" i="13"/>
  <c r="M314" i="13" s="1"/>
  <c r="G261" i="13"/>
  <c r="K261" i="13" s="1"/>
  <c r="G230" i="13"/>
  <c r="M230" i="13" s="1"/>
  <c r="G226" i="13"/>
  <c r="M226" i="13" s="1"/>
  <c r="G207" i="13"/>
  <c r="G180" i="13"/>
  <c r="K180" i="13" s="1"/>
  <c r="G148" i="13"/>
  <c r="G426" i="13"/>
  <c r="G387" i="13"/>
  <c r="M387" i="13" s="1"/>
  <c r="G451" i="13"/>
  <c r="M451" i="13" s="1"/>
  <c r="G441" i="13"/>
  <c r="M441" i="13" s="1"/>
  <c r="G411" i="13"/>
  <c r="K411" i="13" s="1"/>
  <c r="G375" i="13"/>
  <c r="K375" i="13" s="1"/>
  <c r="G300" i="13"/>
  <c r="M300" i="13" s="1"/>
  <c r="G254" i="13"/>
  <c r="K254" i="13" s="1"/>
  <c r="G214" i="13"/>
  <c r="M214" i="13" s="1"/>
  <c r="G169" i="13"/>
  <c r="M169" i="13" s="1"/>
  <c r="G128" i="13"/>
  <c r="M128" i="13" s="1"/>
  <c r="G124" i="13"/>
  <c r="M124" i="13" s="1"/>
  <c r="G93" i="13"/>
  <c r="M93" i="13" s="1"/>
  <c r="G86" i="13"/>
  <c r="K86" i="13" s="1"/>
  <c r="G67" i="13"/>
  <c r="M67" i="13" s="1"/>
  <c r="G52" i="13"/>
  <c r="M52" i="13" s="1"/>
  <c r="G32" i="13"/>
  <c r="M32" i="13" s="1"/>
  <c r="G27" i="13"/>
  <c r="K27" i="13" s="1"/>
  <c r="G22" i="13"/>
  <c r="M22" i="13" s="1"/>
  <c r="G467" i="13"/>
  <c r="G361" i="13"/>
  <c r="G354" i="13"/>
  <c r="K354" i="13" s="1"/>
  <c r="G271" i="13"/>
  <c r="K271" i="13" s="1"/>
  <c r="G224" i="13"/>
  <c r="M224" i="13" s="1"/>
  <c r="G205" i="13"/>
  <c r="M205" i="13" s="1"/>
  <c r="G173" i="13"/>
  <c r="K173" i="13" s="1"/>
  <c r="G165" i="13"/>
  <c r="K165" i="13" s="1"/>
  <c r="G120" i="13"/>
  <c r="M120" i="13" s="1"/>
  <c r="G106" i="13"/>
  <c r="K106" i="13" s="1"/>
  <c r="G70" i="13"/>
  <c r="M70" i="13" s="1"/>
  <c r="G49" i="13"/>
  <c r="K49" i="13" s="1"/>
  <c r="G466" i="13"/>
  <c r="K466" i="13" s="1"/>
  <c r="G435" i="13"/>
  <c r="K435" i="13" s="1"/>
  <c r="G428" i="13"/>
  <c r="M428" i="13" s="1"/>
  <c r="G420" i="13"/>
  <c r="M420" i="13" s="1"/>
  <c r="G396" i="13"/>
  <c r="M396" i="13" s="1"/>
  <c r="G374" i="13"/>
  <c r="K374" i="13" s="1"/>
  <c r="G366" i="13"/>
  <c r="M366" i="13" s="1"/>
  <c r="G353" i="13"/>
  <c r="M353" i="13" s="1"/>
  <c r="G347" i="13"/>
  <c r="M347" i="13" s="1"/>
  <c r="G323" i="13"/>
  <c r="G317" i="13"/>
  <c r="K317" i="13" s="1"/>
  <c r="G241" i="13"/>
  <c r="K241" i="13" s="1"/>
  <c r="G204" i="13"/>
  <c r="M204" i="13" s="1"/>
  <c r="G195" i="13"/>
  <c r="M195" i="13" s="1"/>
  <c r="G156" i="13"/>
  <c r="M156" i="13" s="1"/>
  <c r="G76" i="13"/>
  <c r="M76" i="13" s="1"/>
  <c r="G43" i="13"/>
  <c r="M43" i="13" s="1"/>
  <c r="G329" i="13"/>
  <c r="K329" i="13" s="1"/>
  <c r="G299" i="13"/>
  <c r="K299" i="13" s="1"/>
  <c r="G287" i="13"/>
  <c r="M287" i="13" s="1"/>
  <c r="G151" i="13"/>
  <c r="K151" i="13" s="1"/>
  <c r="G143" i="13"/>
  <c r="K143" i="13" s="1"/>
  <c r="G131" i="13"/>
  <c r="K131" i="13" s="1"/>
  <c r="G99" i="13"/>
  <c r="M99" i="13" s="1"/>
  <c r="G79" i="13"/>
  <c r="K79" i="13" s="1"/>
  <c r="G40" i="13"/>
  <c r="M40" i="13" s="1"/>
  <c r="G29" i="13"/>
  <c r="M29" i="13" s="1"/>
  <c r="E4" i="13"/>
  <c r="O12" i="13" s="1"/>
  <c r="G322" i="13"/>
  <c r="G276" i="13"/>
  <c r="G234" i="13"/>
  <c r="K234" i="13" s="1"/>
  <c r="G123" i="13"/>
  <c r="K123" i="13" s="1"/>
  <c r="G116" i="13"/>
  <c r="K116" i="13" s="1"/>
  <c r="G92" i="13"/>
  <c r="M92" i="13" s="1"/>
  <c r="G82" i="13"/>
  <c r="G66" i="13"/>
  <c r="K66" i="13" s="1"/>
  <c r="G63" i="13"/>
  <c r="K63" i="13" s="1"/>
  <c r="G60" i="13"/>
  <c r="K60" i="13" s="1"/>
  <c r="G57" i="13"/>
  <c r="M57" i="13" s="1"/>
  <c r="G380" i="13"/>
  <c r="M380" i="13" s="1"/>
  <c r="G263" i="13"/>
  <c r="K263" i="13" s="1"/>
  <c r="G410" i="13"/>
  <c r="M410" i="13" s="1"/>
  <c r="G346" i="13"/>
  <c r="M346" i="13" s="1"/>
  <c r="G455" i="13"/>
  <c r="K455" i="13" s="1"/>
  <c r="G425" i="13"/>
  <c r="K425" i="13" s="1"/>
  <c r="G400" i="13"/>
  <c r="M400" i="13" s="1"/>
  <c r="G355" i="13"/>
  <c r="K355" i="13" s="1"/>
  <c r="G308" i="13"/>
  <c r="K308" i="13" s="1"/>
  <c r="G209" i="13"/>
  <c r="M209" i="13" s="1"/>
  <c r="G179" i="13"/>
  <c r="G162" i="13"/>
  <c r="K162" i="13" s="1"/>
  <c r="G114" i="13"/>
  <c r="M114" i="13" s="1"/>
  <c r="G96" i="13"/>
  <c r="M96" i="13" s="1"/>
  <c r="G74" i="13"/>
  <c r="M74" i="13" s="1"/>
  <c r="G46" i="13"/>
  <c r="M46" i="13" s="1"/>
  <c r="G202" i="13"/>
  <c r="M202" i="13" s="1"/>
  <c r="G436" i="13"/>
  <c r="K436" i="13" s="1"/>
  <c r="G414" i="13"/>
  <c r="K414" i="13" s="1"/>
  <c r="G316" i="13"/>
  <c r="K316" i="13" s="1"/>
  <c r="G290" i="13"/>
  <c r="K290" i="13" s="1"/>
  <c r="G280" i="13"/>
  <c r="M280" i="13" s="1"/>
  <c r="G245" i="13"/>
  <c r="M245" i="13" s="1"/>
  <c r="G228" i="13"/>
  <c r="K228" i="13" s="1"/>
  <c r="G221" i="13"/>
  <c r="K221" i="13" s="1"/>
  <c r="G172" i="13"/>
  <c r="M172" i="13" s="1"/>
  <c r="G91" i="13"/>
  <c r="M91" i="13" s="1"/>
  <c r="G87" i="13"/>
  <c r="M87" i="13" s="1"/>
  <c r="G69" i="13"/>
  <c r="M69" i="13" s="1"/>
  <c r="G42" i="13"/>
  <c r="M42" i="13" s="1"/>
  <c r="G19" i="13"/>
  <c r="K19" i="13" s="1"/>
  <c r="G343" i="13"/>
  <c r="M343" i="13" s="1"/>
  <c r="G237" i="13"/>
  <c r="M237" i="13" s="1"/>
  <c r="G161" i="13"/>
  <c r="G28" i="13"/>
  <c r="M28" i="13" s="1"/>
  <c r="G272" i="13"/>
  <c r="M272" i="13" s="1"/>
  <c r="G262" i="13"/>
  <c r="K262" i="13" s="1"/>
  <c r="G144" i="13"/>
  <c r="M144" i="13" s="1"/>
  <c r="G138" i="13"/>
  <c r="K138" i="13" s="1"/>
  <c r="G118" i="13"/>
  <c r="K118" i="13" s="1"/>
  <c r="G100" i="13"/>
  <c r="M100" i="13" s="1"/>
  <c r="G65" i="13"/>
  <c r="M65" i="13" s="1"/>
  <c r="G35" i="13"/>
  <c r="M35" i="13" s="1"/>
  <c r="G31" i="13"/>
  <c r="M31" i="13" s="1"/>
  <c r="G413" i="13"/>
  <c r="M413" i="13" s="1"/>
  <c r="G53" i="13"/>
  <c r="M53" i="13" s="1"/>
  <c r="G25" i="13"/>
  <c r="M25" i="13" s="1"/>
  <c r="G362" i="13"/>
  <c r="M362" i="13" s="1"/>
  <c r="G325" i="13"/>
  <c r="K325" i="13" s="1"/>
  <c r="G315" i="13"/>
  <c r="G196" i="13"/>
  <c r="G189" i="13"/>
  <c r="G178" i="13"/>
  <c r="K178" i="13" s="1"/>
  <c r="G166" i="13"/>
  <c r="K166" i="13" s="1"/>
  <c r="G61" i="13"/>
  <c r="M61" i="13" s="1"/>
  <c r="G45" i="13"/>
  <c r="M45" i="13" s="1"/>
  <c r="G399" i="13"/>
  <c r="K399" i="13" s="1"/>
  <c r="G251" i="13"/>
  <c r="K251" i="13" s="1"/>
  <c r="G149" i="13"/>
  <c r="M149" i="13" s="1"/>
  <c r="G448" i="13"/>
  <c r="M448" i="13" s="1"/>
  <c r="G371" i="13"/>
  <c r="M371" i="13" s="1"/>
  <c r="G333" i="13"/>
  <c r="K333" i="13" s="1"/>
  <c r="G269" i="13"/>
  <c r="M269" i="13" s="1"/>
  <c r="G183" i="13"/>
  <c r="M183" i="13" s="1"/>
  <c r="G160" i="13"/>
  <c r="K160" i="13" s="1"/>
  <c r="G154" i="13"/>
  <c r="M154" i="13" s="1"/>
  <c r="G113" i="13"/>
  <c r="M113" i="13" s="1"/>
  <c r="G108" i="13"/>
  <c r="M108" i="13" s="1"/>
  <c r="G104" i="13"/>
  <c r="K104" i="13" s="1"/>
  <c r="G73" i="13"/>
  <c r="M73" i="13" s="1"/>
  <c r="G38" i="13"/>
  <c r="G34" i="13"/>
  <c r="M34" i="13" s="1"/>
  <c r="G227" i="13"/>
  <c r="K227" i="13" s="1"/>
  <c r="G447" i="13"/>
  <c r="M447" i="13" s="1"/>
  <c r="G286" i="13"/>
  <c r="M286" i="13" s="1"/>
  <c r="G132" i="13"/>
  <c r="K132" i="13" s="1"/>
  <c r="G122" i="13"/>
  <c r="M122" i="13" s="1"/>
  <c r="G85" i="13"/>
  <c r="M85" i="13" s="1"/>
  <c r="G81" i="13"/>
  <c r="M81" i="13" s="1"/>
  <c r="G72" i="13"/>
  <c r="K72" i="13" s="1"/>
  <c r="G56" i="13"/>
  <c r="M56" i="13" s="1"/>
  <c r="G446" i="13"/>
  <c r="K446" i="13" s="1"/>
  <c r="G409" i="13"/>
  <c r="M409" i="13" s="1"/>
  <c r="G395" i="13"/>
  <c r="M395" i="13" s="1"/>
  <c r="G370" i="13"/>
  <c r="M370" i="13" s="1"/>
  <c r="G331" i="13"/>
  <c r="M331" i="13" s="1"/>
  <c r="G295" i="13"/>
  <c r="K295" i="13" s="1"/>
  <c r="G268" i="13"/>
  <c r="K268" i="13" s="1"/>
  <c r="G220" i="13"/>
  <c r="K220" i="13" s="1"/>
  <c r="G194" i="13"/>
  <c r="M194" i="13" s="1"/>
  <c r="G176" i="13"/>
  <c r="G117" i="13"/>
  <c r="K117" i="13" s="1"/>
  <c r="G94" i="13"/>
  <c r="K94" i="13" s="1"/>
  <c r="G90" i="13"/>
  <c r="K90" i="13" s="1"/>
  <c r="G68" i="13"/>
  <c r="K68" i="13" s="1"/>
  <c r="G48" i="13"/>
  <c r="K48" i="13" s="1"/>
  <c r="G41" i="13"/>
  <c r="M41" i="13" s="1"/>
  <c r="G37" i="13"/>
  <c r="K37" i="13" s="1"/>
  <c r="G277" i="13"/>
  <c r="M277" i="13" s="1"/>
  <c r="G291" i="13"/>
  <c r="M291" i="13" s="1"/>
  <c r="G265" i="13"/>
  <c r="K265" i="13" s="1"/>
  <c r="G210" i="13"/>
  <c r="M210" i="13" s="1"/>
  <c r="G203" i="13"/>
  <c r="M203" i="13" s="1"/>
  <c r="G192" i="13"/>
  <c r="M192" i="13" s="1"/>
  <c r="G157" i="13"/>
  <c r="M157" i="13" s="1"/>
  <c r="G125" i="13"/>
  <c r="M125" i="13" s="1"/>
  <c r="G54" i="13"/>
  <c r="M54" i="13" s="1"/>
  <c r="G23" i="13"/>
  <c r="M23" i="13" s="1"/>
  <c r="G20" i="13"/>
  <c r="M20" i="13" s="1"/>
  <c r="G454" i="13"/>
  <c r="M454" i="13" s="1"/>
  <c r="G365" i="13"/>
  <c r="K365" i="13" s="1"/>
  <c r="G429" i="13"/>
  <c r="K429" i="13" s="1"/>
  <c r="G415" i="13"/>
  <c r="K415" i="13" s="1"/>
  <c r="G356" i="13"/>
  <c r="M356" i="13" s="1"/>
  <c r="G337" i="13"/>
  <c r="M337" i="13" s="1"/>
  <c r="G273" i="13"/>
  <c r="M273" i="13" s="1"/>
  <c r="G255" i="13"/>
  <c r="M255" i="13" s="1"/>
  <c r="G168" i="13"/>
  <c r="K168" i="13" s="1"/>
  <c r="G62" i="13"/>
  <c r="M62" i="13" s="1"/>
  <c r="G430" i="13"/>
  <c r="K430" i="13" s="1"/>
  <c r="G312" i="13"/>
  <c r="K312" i="13" s="1"/>
  <c r="G199" i="13"/>
  <c r="M199" i="13" s="1"/>
  <c r="G391" i="13"/>
  <c r="M391" i="13" s="1"/>
  <c r="G311" i="13"/>
  <c r="M311" i="13" s="1"/>
  <c r="G186" i="13"/>
  <c r="K186" i="13" s="1"/>
  <c r="G379" i="13"/>
  <c r="M379" i="13" s="1"/>
  <c r="G141" i="13"/>
  <c r="M141" i="13" s="1"/>
  <c r="G59" i="13"/>
  <c r="M59" i="13" s="1"/>
  <c r="G394" i="13"/>
  <c r="M394" i="13" s="1"/>
  <c r="G188" i="13"/>
  <c r="G357" i="13"/>
  <c r="M357" i="13" s="1"/>
  <c r="G212" i="13"/>
  <c r="M212" i="13" s="1"/>
  <c r="G159" i="13"/>
  <c r="M159" i="13" s="1"/>
  <c r="G107" i="13"/>
  <c r="G80" i="13"/>
  <c r="G33" i="13"/>
  <c r="G21" i="13"/>
  <c r="M21" i="13" s="1"/>
  <c r="G119" i="13"/>
  <c r="K119" i="13" s="1"/>
  <c r="G267" i="13"/>
  <c r="M267" i="13" s="1"/>
  <c r="G285" i="13"/>
  <c r="M285" i="13" s="1"/>
  <c r="G115" i="13"/>
  <c r="M115" i="13" s="1"/>
  <c r="G88" i="13"/>
  <c r="K88" i="13" s="1"/>
  <c r="G71" i="13"/>
  <c r="M71" i="13" s="1"/>
  <c r="G55" i="13"/>
  <c r="M55" i="13" s="1"/>
  <c r="G39" i="13"/>
  <c r="M39" i="13" s="1"/>
  <c r="G219" i="13"/>
  <c r="M219" i="13" s="1"/>
  <c r="G24" i="13"/>
  <c r="M24" i="13" s="1"/>
  <c r="G129" i="13"/>
  <c r="M129" i="13" s="1"/>
  <c r="G83" i="13"/>
  <c r="M83" i="13" s="1"/>
  <c r="G140" i="13"/>
  <c r="M140" i="13" s="1"/>
  <c r="G249" i="13"/>
  <c r="G242" i="13"/>
  <c r="M242" i="13" s="1"/>
  <c r="G225" i="13"/>
  <c r="M225" i="13" s="1"/>
  <c r="G198" i="13"/>
  <c r="G185" i="13"/>
  <c r="M185" i="13" s="1"/>
  <c r="G135" i="13"/>
  <c r="M135" i="13" s="1"/>
  <c r="G97" i="13"/>
  <c r="K97" i="13" s="1"/>
  <c r="G47" i="13"/>
  <c r="M47" i="13" s="1"/>
  <c r="G26" i="13"/>
  <c r="M26" i="13" s="1"/>
  <c r="G326" i="13"/>
  <c r="M326" i="13" s="1"/>
  <c r="G206" i="13"/>
  <c r="M206" i="13" s="1"/>
  <c r="G51" i="13"/>
  <c r="M51" i="13" s="1"/>
  <c r="G101" i="13"/>
  <c r="M101" i="13" s="1"/>
  <c r="G110" i="13"/>
  <c r="M110" i="13" s="1"/>
  <c r="G64" i="13"/>
  <c r="K64" i="13" s="1"/>
  <c r="G330" i="13"/>
  <c r="K330" i="13" s="1"/>
  <c r="G146" i="13"/>
  <c r="M146" i="13" s="1"/>
  <c r="G105" i="13"/>
  <c r="G182" i="13"/>
  <c r="M182" i="13" s="1"/>
  <c r="G134" i="13"/>
  <c r="G77" i="13"/>
  <c r="K77" i="13" s="1"/>
  <c r="G102" i="13"/>
  <c r="M102" i="13" s="1"/>
  <c r="G44" i="13"/>
  <c r="M44" i="13" s="1"/>
  <c r="G233" i="13"/>
  <c r="K233" i="13" s="1"/>
  <c r="G137" i="13"/>
  <c r="K137" i="13" s="1"/>
  <c r="G103" i="13"/>
  <c r="M103" i="13" s="1"/>
  <c r="G217" i="13"/>
  <c r="M217" i="13" s="1"/>
  <c r="G112" i="13"/>
  <c r="K112" i="13" s="1"/>
  <c r="G30" i="13"/>
  <c r="M30" i="13" s="1"/>
  <c r="G406" i="13"/>
  <c r="K406" i="13" s="1"/>
  <c r="G36" i="13"/>
  <c r="M36" i="13" s="1"/>
  <c r="G163" i="13"/>
  <c r="M163" i="13" s="1"/>
  <c r="G58" i="13"/>
  <c r="M58" i="13" s="1"/>
  <c r="G175" i="13"/>
  <c r="K175" i="13" s="1"/>
  <c r="G200" i="13"/>
  <c r="K200" i="13" s="1"/>
  <c r="G126" i="13"/>
  <c r="K126" i="13" s="1"/>
  <c r="G257" i="13"/>
  <c r="K257" i="13" s="1"/>
  <c r="G84" i="13"/>
  <c r="M84" i="13" s="1"/>
  <c r="G50" i="13"/>
  <c r="M50" i="13" s="1"/>
  <c r="G376" i="13"/>
  <c r="G302" i="13"/>
  <c r="G193" i="13"/>
  <c r="K193" i="13" s="1"/>
  <c r="G121" i="13"/>
  <c r="M121" i="13" s="1"/>
  <c r="G321" i="13"/>
  <c r="K321" i="13" s="1"/>
  <c r="G111" i="13"/>
  <c r="M111" i="13" s="1"/>
  <c r="G153" i="13"/>
  <c r="M153" i="13" s="1"/>
  <c r="G339" i="13"/>
  <c r="M339" i="13" s="1"/>
  <c r="G152" i="13"/>
  <c r="M152" i="13" s="1"/>
  <c r="K238" i="13"/>
  <c r="K209" i="13"/>
  <c r="K302" i="13"/>
  <c r="K73" i="13"/>
  <c r="K384" i="13"/>
  <c r="K242" i="13"/>
  <c r="K194" i="13"/>
  <c r="K361" i="13"/>
  <c r="K188" i="13"/>
  <c r="K148" i="13"/>
  <c r="K403" i="13"/>
  <c r="K140" i="13"/>
  <c r="K134" i="13"/>
  <c r="K179" i="13"/>
  <c r="K273" i="13"/>
  <c r="B14" i="13"/>
  <c r="E13" i="13"/>
  <c r="K46" i="13"/>
  <c r="K454" i="13"/>
  <c r="K23" i="13"/>
  <c r="K439" i="13"/>
  <c r="K70" i="13"/>
  <c r="K78" i="13"/>
  <c r="K87" i="13"/>
  <c r="K259" i="13"/>
  <c r="R21" i="13"/>
  <c r="R17" i="13"/>
  <c r="K42" i="13"/>
  <c r="K266" i="13"/>
  <c r="K276" i="13"/>
  <c r="M247" i="13"/>
  <c r="M264" i="13"/>
  <c r="M162" i="13"/>
  <c r="M179" i="13"/>
  <c r="M27" i="13"/>
  <c r="M188" i="13"/>
  <c r="M313" i="13"/>
  <c r="M323" i="13"/>
  <c r="M361" i="13"/>
  <c r="K278" i="13"/>
  <c r="M384" i="13"/>
  <c r="M227" i="13"/>
  <c r="K260" i="13"/>
  <c r="K297" i="13"/>
  <c r="K424" i="13"/>
  <c r="K335" i="13"/>
  <c r="K315" i="13"/>
  <c r="M426" i="13"/>
  <c r="M386" i="13"/>
  <c r="K369" i="13"/>
  <c r="K289" i="13"/>
  <c r="M266" i="13"/>
  <c r="K249" i="13"/>
  <c r="M246" i="13"/>
  <c r="K229" i="13"/>
  <c r="M376" i="13"/>
  <c r="M322" i="13"/>
  <c r="M284" i="13"/>
  <c r="K281" i="13"/>
  <c r="M268" i="13"/>
  <c r="M249" i="13"/>
  <c r="K376" i="13"/>
  <c r="K322" i="13"/>
  <c r="K306" i="13"/>
  <c r="K284" i="13"/>
  <c r="M375" i="13"/>
  <c r="M453" i="13"/>
  <c r="M427" i="13"/>
  <c r="K382" i="13"/>
  <c r="M345" i="13"/>
  <c r="K324" i="13"/>
  <c r="K310" i="13"/>
  <c r="M299" i="13"/>
  <c r="M239" i="13"/>
  <c r="K207" i="13"/>
  <c r="M198" i="13"/>
  <c r="K161" i="13"/>
  <c r="K453" i="13"/>
  <c r="M408" i="13"/>
  <c r="M320" i="13"/>
  <c r="M274" i="13"/>
  <c r="M260" i="13"/>
  <c r="K239" i="13"/>
  <c r="K232" i="13"/>
  <c r="M222" i="13"/>
  <c r="K198" i="13"/>
  <c r="M155" i="13"/>
  <c r="K404" i="13"/>
  <c r="K313" i="13"/>
  <c r="M302" i="13"/>
  <c r="M189" i="13"/>
  <c r="K456" i="13"/>
  <c r="K441" i="13"/>
  <c r="M411" i="13"/>
  <c r="M355" i="13"/>
  <c r="K323" i="13"/>
  <c r="M218" i="13"/>
  <c r="K467" i="13"/>
  <c r="K463" i="13"/>
  <c r="K408" i="13"/>
  <c r="M305" i="13"/>
  <c r="M283" i="13"/>
  <c r="M279" i="13"/>
  <c r="M275" i="13"/>
  <c r="K270" i="13"/>
  <c r="K248" i="13"/>
  <c r="K218" i="13"/>
  <c r="M211" i="13"/>
  <c r="M161" i="13"/>
  <c r="M145" i="13"/>
  <c r="K139" i="13"/>
  <c r="K69" i="13"/>
  <c r="K283" i="13"/>
  <c r="K279" i="13"/>
  <c r="K211" i="13"/>
  <c r="M180" i="13"/>
  <c r="M164" i="13"/>
  <c r="M148" i="13"/>
  <c r="K145" i="13"/>
  <c r="M467" i="13"/>
  <c r="K442" i="13"/>
  <c r="K387" i="13"/>
  <c r="M382" i="13"/>
  <c r="M207" i="13"/>
  <c r="M173" i="13"/>
  <c r="M238" i="13"/>
  <c r="K421" i="13"/>
  <c r="K367" i="13"/>
  <c r="K347" i="13"/>
  <c r="M324" i="13"/>
  <c r="K294" i="13"/>
  <c r="K247" i="13"/>
  <c r="M229" i="13"/>
  <c r="K156" i="13"/>
  <c r="K76" i="13"/>
  <c r="M317" i="13"/>
  <c r="M276" i="13"/>
  <c r="M82" i="13"/>
  <c r="M60" i="13"/>
  <c r="K29" i="13"/>
  <c r="M404" i="13"/>
  <c r="K334" i="13"/>
  <c r="M258" i="13"/>
  <c r="K246" i="13"/>
  <c r="T21" i="13"/>
  <c r="K426" i="13"/>
  <c r="M281" i="13"/>
  <c r="M176" i="13"/>
  <c r="M105" i="13"/>
  <c r="M48" i="13"/>
  <c r="M403" i="13"/>
  <c r="M365" i="13"/>
  <c r="K176" i="13"/>
  <c r="K155" i="13"/>
  <c r="M134" i="13"/>
  <c r="K105" i="13"/>
  <c r="K440" i="13"/>
  <c r="M351" i="13"/>
  <c r="K339" i="13"/>
  <c r="K274" i="13"/>
  <c r="K386" i="13"/>
  <c r="K38" i="13"/>
  <c r="M77" i="13"/>
  <c r="K128" i="13"/>
  <c r="M315" i="13"/>
  <c r="M399" i="13"/>
  <c r="M289" i="13"/>
  <c r="M424" i="13"/>
  <c r="M38" i="13"/>
  <c r="K189" i="13"/>
  <c r="K196" i="13"/>
  <c r="M364" i="13"/>
  <c r="M463" i="13"/>
  <c r="M297" i="13"/>
  <c r="O9" i="13"/>
  <c r="O10" i="13" s="1"/>
  <c r="E5" i="13" s="1"/>
  <c r="K57" i="13"/>
  <c r="K82" i="13"/>
  <c r="M139" i="13"/>
  <c r="M166" i="13"/>
  <c r="M196" i="13"/>
  <c r="M262" i="13"/>
  <c r="K272" i="13"/>
  <c r="B11" i="11"/>
  <c r="E11" i="11" s="1"/>
  <c r="T9" i="5"/>
  <c r="S9" i="5"/>
  <c r="R9" i="5"/>
  <c r="S5" i="5"/>
  <c r="R5" i="5"/>
  <c r="S9" i="11"/>
  <c r="R9" i="11"/>
  <c r="S5" i="11"/>
  <c r="R5" i="11"/>
  <c r="L5" i="5"/>
  <c r="L7" i="5" s="1"/>
  <c r="L4" i="5"/>
  <c r="O8" i="5"/>
  <c r="T9" i="10"/>
  <c r="S9" i="10"/>
  <c r="R9" i="10"/>
  <c r="V21" i="13" l="1"/>
  <c r="K146" i="13"/>
  <c r="K252" i="13"/>
  <c r="K84" i="13"/>
  <c r="K22" i="13"/>
  <c r="M116" i="13"/>
  <c r="K451" i="13"/>
  <c r="K204" i="13"/>
  <c r="M68" i="13"/>
  <c r="K444" i="13"/>
  <c r="K381" i="13"/>
  <c r="K25" i="13"/>
  <c r="K362" i="13"/>
  <c r="K394" i="13"/>
  <c r="M90" i="13"/>
  <c r="K92" i="13"/>
  <c r="M123" i="13"/>
  <c r="K292" i="13"/>
  <c r="K224" i="13"/>
  <c r="K185" i="13"/>
  <c r="K328" i="13"/>
  <c r="M233" i="13"/>
  <c r="K20" i="13"/>
  <c r="M321" i="13"/>
  <c r="M271" i="13"/>
  <c r="K366" i="13"/>
  <c r="K309" i="13"/>
  <c r="K142" i="13"/>
  <c r="K98" i="13"/>
  <c r="K182" i="13"/>
  <c r="M325" i="13"/>
  <c r="K402" i="13"/>
  <c r="K226" i="13"/>
  <c r="M104" i="13"/>
  <c r="M241" i="13"/>
  <c r="M170" i="13"/>
  <c r="K213" i="13"/>
  <c r="K449" i="13"/>
  <c r="K45" i="13"/>
  <c r="K447" i="13"/>
  <c r="M465" i="13"/>
  <c r="M308" i="13"/>
  <c r="M464" i="13"/>
  <c r="M462" i="13"/>
  <c r="M257" i="13"/>
  <c r="K212" i="13"/>
  <c r="M37" i="13"/>
  <c r="K125" i="13"/>
  <c r="K356" i="13"/>
  <c r="M19" i="13"/>
  <c r="K147" i="13"/>
  <c r="K108" i="13"/>
  <c r="M220" i="13"/>
  <c r="K152" i="13"/>
  <c r="K40" i="13"/>
  <c r="M171" i="13"/>
  <c r="K28" i="13"/>
  <c r="K243" i="13"/>
  <c r="M117" i="13"/>
  <c r="K129" i="13"/>
  <c r="K83" i="13"/>
  <c r="K153" i="13"/>
  <c r="M422" i="13"/>
  <c r="M49" i="13"/>
  <c r="K397" i="13"/>
  <c r="K390" i="13"/>
  <c r="K255" i="13"/>
  <c r="K24" i="13"/>
  <c r="M97" i="13"/>
  <c r="K301" i="13"/>
  <c r="M228" i="13"/>
  <c r="M295" i="13"/>
  <c r="K208" i="13"/>
  <c r="K417" i="13"/>
  <c r="M373" i="13"/>
  <c r="K34" i="13"/>
  <c r="K195" i="13"/>
  <c r="M354" i="13"/>
  <c r="K352" i="13"/>
  <c r="K357" i="13"/>
  <c r="M388" i="13"/>
  <c r="K54" i="13"/>
  <c r="K396" i="13"/>
  <c r="M234" i="13"/>
  <c r="M86" i="13"/>
  <c r="M221" i="13"/>
  <c r="M165" i="13"/>
  <c r="K135" i="13"/>
  <c r="K32" i="13"/>
  <c r="K81" i="13"/>
  <c r="M282" i="13"/>
  <c r="K303" i="13"/>
  <c r="K89" i="13"/>
  <c r="K113" i="13"/>
  <c r="M327" i="13"/>
  <c r="K102" i="13"/>
  <c r="M431" i="13"/>
  <c r="M106" i="13"/>
  <c r="K122" i="13"/>
  <c r="K343" i="13"/>
  <c r="M127" i="13"/>
  <c r="M374" i="13"/>
  <c r="M132" i="13"/>
  <c r="K121" i="13"/>
  <c r="M429" i="13"/>
  <c r="K349" i="13"/>
  <c r="K115" i="13"/>
  <c r="K163" i="13"/>
  <c r="K287" i="13"/>
  <c r="K58" i="13"/>
  <c r="M425" i="13"/>
  <c r="K230" i="13"/>
  <c r="K59" i="13"/>
  <c r="M298" i="13"/>
  <c r="M457" i="13"/>
  <c r="M151" i="13"/>
  <c r="M178" i="13"/>
  <c r="K36" i="13"/>
  <c r="K419" i="13"/>
  <c r="K26" i="13"/>
  <c r="K400" i="13"/>
  <c r="M319" i="13"/>
  <c r="K141" i="13"/>
  <c r="K174" i="13"/>
  <c r="K358" i="13"/>
  <c r="K31" i="13"/>
  <c r="M131" i="13"/>
  <c r="K91" i="13"/>
  <c r="K304" i="13"/>
  <c r="K159" i="13"/>
  <c r="M455" i="13"/>
  <c r="K157" i="13"/>
  <c r="K110" i="13"/>
  <c r="K314" i="13"/>
  <c r="M360" i="13"/>
  <c r="M244" i="13"/>
  <c r="M160" i="13"/>
  <c r="M406" i="13"/>
  <c r="M236" i="13"/>
  <c r="K55" i="13"/>
  <c r="K99" i="13"/>
  <c r="K192" i="13"/>
  <c r="K428" i="13"/>
  <c r="M193" i="13"/>
  <c r="K136" i="13"/>
  <c r="K468" i="13"/>
  <c r="K225" i="13"/>
  <c r="K250" i="13"/>
  <c r="K392" i="13"/>
  <c r="K205" i="13"/>
  <c r="K286" i="13"/>
  <c r="M190" i="13"/>
  <c r="K197" i="13"/>
  <c r="M288" i="13"/>
  <c r="M430" i="13"/>
  <c r="K300" i="13"/>
  <c r="M187" i="13"/>
  <c r="K237" i="13"/>
  <c r="M223" i="13"/>
  <c r="K217" i="13"/>
  <c r="K377" i="13"/>
  <c r="M348" i="13"/>
  <c r="M177" i="13"/>
  <c r="M415" i="13"/>
  <c r="M168" i="13"/>
  <c r="M332" i="13"/>
  <c r="M118" i="13"/>
  <c r="M251" i="13"/>
  <c r="K413" i="13"/>
  <c r="K183" i="13"/>
  <c r="M344" i="13"/>
  <c r="K359" i="13"/>
  <c r="M137" i="13"/>
  <c r="K311" i="13"/>
  <c r="K74" i="13"/>
  <c r="K30" i="13"/>
  <c r="M200" i="13"/>
  <c r="K412" i="13"/>
  <c r="K433" i="13"/>
  <c r="M263" i="13"/>
  <c r="K407" i="13"/>
  <c r="M385" i="13"/>
  <c r="K438" i="13"/>
  <c r="K370" i="13"/>
  <c r="K62" i="13"/>
  <c r="M436" i="13"/>
  <c r="K144" i="13"/>
  <c r="K420" i="13"/>
  <c r="K423" i="13"/>
  <c r="K61" i="13"/>
  <c r="K280" i="13"/>
  <c r="K346" i="13"/>
  <c r="K395" i="13"/>
  <c r="K103" i="13"/>
  <c r="M405" i="13"/>
  <c r="M293" i="13"/>
  <c r="K443" i="13"/>
  <c r="K43" i="13"/>
  <c r="M416" i="13"/>
  <c r="M66" i="13"/>
  <c r="M158" i="13"/>
  <c r="M350" i="13"/>
  <c r="K101" i="13"/>
  <c r="K434" i="13"/>
  <c r="M296" i="13"/>
  <c r="K368" i="13"/>
  <c r="K341" i="13"/>
  <c r="K307" i="13"/>
  <c r="K169" i="13"/>
  <c r="K56" i="13"/>
  <c r="M109" i="13"/>
  <c r="M333" i="13"/>
  <c r="M181" i="13"/>
  <c r="K154" i="13"/>
  <c r="K372" i="13"/>
  <c r="M318" i="13"/>
  <c r="M418" i="13"/>
  <c r="K219" i="13"/>
  <c r="M414" i="13"/>
  <c r="M312" i="13"/>
  <c r="M64" i="13"/>
  <c r="K245" i="13"/>
  <c r="K52" i="13"/>
  <c r="M459" i="13"/>
  <c r="K65" i="13"/>
  <c r="K95" i="13"/>
  <c r="M389" i="13"/>
  <c r="K51" i="13"/>
  <c r="K85" i="13"/>
  <c r="M216" i="13"/>
  <c r="M435" i="13"/>
  <c r="M398" i="13"/>
  <c r="E15" i="13"/>
  <c r="E16" i="13" s="1"/>
  <c r="E14" i="13"/>
  <c r="K124" i="13"/>
  <c r="E467" i="13"/>
  <c r="H461" i="13"/>
  <c r="I461" i="13" s="1"/>
  <c r="E447" i="13"/>
  <c r="H441" i="13"/>
  <c r="I441" i="13" s="1"/>
  <c r="E427" i="13"/>
  <c r="H421" i="13"/>
  <c r="I421" i="13" s="1"/>
  <c r="E407" i="13"/>
  <c r="H401" i="13"/>
  <c r="I401" i="13" s="1"/>
  <c r="E387" i="13"/>
  <c r="H381" i="13"/>
  <c r="I381" i="13" s="1"/>
  <c r="E367" i="13"/>
  <c r="H361" i="13"/>
  <c r="I361" i="13" s="1"/>
  <c r="E347" i="13"/>
  <c r="H341" i="13"/>
  <c r="I341" i="13" s="1"/>
  <c r="E327" i="13"/>
  <c r="H321" i="13"/>
  <c r="I321" i="13" s="1"/>
  <c r="E307" i="13"/>
  <c r="H301" i="13"/>
  <c r="I301" i="13" s="1"/>
  <c r="E287" i="13"/>
  <c r="H281" i="13"/>
  <c r="I281" i="13" s="1"/>
  <c r="E267" i="13"/>
  <c r="H261" i="13"/>
  <c r="I261" i="13" s="1"/>
  <c r="E247" i="13"/>
  <c r="H241" i="13"/>
  <c r="I241" i="13" s="1"/>
  <c r="E461" i="13"/>
  <c r="H455" i="13"/>
  <c r="I455" i="13" s="1"/>
  <c r="E441" i="13"/>
  <c r="H435" i="13"/>
  <c r="I435" i="13" s="1"/>
  <c r="E421" i="13"/>
  <c r="H415" i="13"/>
  <c r="I415" i="13" s="1"/>
  <c r="E401" i="13"/>
  <c r="H395" i="13"/>
  <c r="I395" i="13" s="1"/>
  <c r="E381" i="13"/>
  <c r="H375" i="13"/>
  <c r="I375" i="13" s="1"/>
  <c r="E361" i="13"/>
  <c r="H355" i="13"/>
  <c r="I355" i="13" s="1"/>
  <c r="E341" i="13"/>
  <c r="H335" i="13"/>
  <c r="I335" i="13" s="1"/>
  <c r="E321" i="13"/>
  <c r="H315" i="13"/>
  <c r="I315" i="13" s="1"/>
  <c r="E301" i="13"/>
  <c r="H295" i="13"/>
  <c r="I295" i="13" s="1"/>
  <c r="E281" i="13"/>
  <c r="H275" i="13"/>
  <c r="I275" i="13" s="1"/>
  <c r="E261" i="13"/>
  <c r="H255" i="13"/>
  <c r="I255" i="13" s="1"/>
  <c r="E241" i="13"/>
  <c r="H235" i="13"/>
  <c r="I235" i="13" s="1"/>
  <c r="E466" i="13"/>
  <c r="H460" i="13"/>
  <c r="I460" i="13" s="1"/>
  <c r="H459" i="13"/>
  <c r="I459" i="13" s="1"/>
  <c r="E453" i="13"/>
  <c r="H443" i="13"/>
  <c r="I443" i="13" s="1"/>
  <c r="E437" i="13"/>
  <c r="H405" i="13"/>
  <c r="I405" i="13" s="1"/>
  <c r="E399" i="13"/>
  <c r="H389" i="13"/>
  <c r="I389" i="13" s="1"/>
  <c r="E383" i="13"/>
  <c r="H367" i="13"/>
  <c r="I367" i="13" s="1"/>
  <c r="E364" i="13"/>
  <c r="H351" i="13"/>
  <c r="I351" i="13" s="1"/>
  <c r="E345" i="13"/>
  <c r="E329" i="13"/>
  <c r="H313" i="13"/>
  <c r="I313" i="13" s="1"/>
  <c r="H297" i="13"/>
  <c r="I297" i="13" s="1"/>
  <c r="E291" i="13"/>
  <c r="H278" i="13"/>
  <c r="I278" i="13" s="1"/>
  <c r="E275" i="13"/>
  <c r="H259" i="13"/>
  <c r="I259" i="13" s="1"/>
  <c r="E253" i="13"/>
  <c r="H243" i="13"/>
  <c r="I243" i="13" s="1"/>
  <c r="E237" i="13"/>
  <c r="E219" i="13"/>
  <c r="H469" i="13"/>
  <c r="I469" i="13" s="1"/>
  <c r="E456" i="13"/>
  <c r="H446" i="13"/>
  <c r="I446" i="13" s="1"/>
  <c r="E440" i="13"/>
  <c r="H424" i="13"/>
  <c r="I424" i="13" s="1"/>
  <c r="H408" i="13"/>
  <c r="I408" i="13" s="1"/>
  <c r="E402" i="13"/>
  <c r="H392" i="13"/>
  <c r="I392" i="13" s="1"/>
  <c r="E386" i="13"/>
  <c r="H370" i="13"/>
  <c r="I370" i="13" s="1"/>
  <c r="H354" i="13"/>
  <c r="I354" i="13" s="1"/>
  <c r="E348" i="13"/>
  <c r="E332" i="13"/>
  <c r="H316" i="13"/>
  <c r="I316" i="13" s="1"/>
  <c r="E310" i="13"/>
  <c r="H300" i="13"/>
  <c r="I300" i="13" s="1"/>
  <c r="E294" i="13"/>
  <c r="E278" i="13"/>
  <c r="H262" i="13"/>
  <c r="I262" i="13" s="1"/>
  <c r="E256" i="13"/>
  <c r="H246" i="13"/>
  <c r="I246" i="13" s="1"/>
  <c r="E240" i="13"/>
  <c r="E216" i="13"/>
  <c r="H210" i="13"/>
  <c r="I210" i="13" s="1"/>
  <c r="E458" i="13"/>
  <c r="H442" i="13"/>
  <c r="I442" i="13" s="1"/>
  <c r="E436" i="13"/>
  <c r="H426" i="13"/>
  <c r="I426" i="13" s="1"/>
  <c r="E420" i="13"/>
  <c r="H404" i="13"/>
  <c r="I404" i="13" s="1"/>
  <c r="H388" i="13"/>
  <c r="I388" i="13" s="1"/>
  <c r="E382" i="13"/>
  <c r="H372" i="13"/>
  <c r="I372" i="13" s="1"/>
  <c r="E366" i="13"/>
  <c r="H457" i="13"/>
  <c r="I457" i="13" s="1"/>
  <c r="E446" i="13"/>
  <c r="H431" i="13"/>
  <c r="I431" i="13" s="1"/>
  <c r="H416" i="13"/>
  <c r="I416" i="13" s="1"/>
  <c r="E405" i="13"/>
  <c r="H390" i="13"/>
  <c r="I390" i="13" s="1"/>
  <c r="E379" i="13"/>
  <c r="E375" i="13"/>
  <c r="H364" i="13"/>
  <c r="I364" i="13" s="1"/>
  <c r="H342" i="13"/>
  <c r="I342" i="13" s="1"/>
  <c r="E328" i="13"/>
  <c r="E314" i="13"/>
  <c r="H296" i="13"/>
  <c r="I296" i="13" s="1"/>
  <c r="H282" i="13"/>
  <c r="I282" i="13" s="1"/>
  <c r="E268" i="13"/>
  <c r="E254" i="13"/>
  <c r="H236" i="13"/>
  <c r="I236" i="13" s="1"/>
  <c r="E226" i="13"/>
  <c r="E193" i="13"/>
  <c r="H187" i="13"/>
  <c r="I187" i="13" s="1"/>
  <c r="E173" i="13"/>
  <c r="H167" i="13"/>
  <c r="I167" i="13" s="1"/>
  <c r="E153" i="13"/>
  <c r="H147" i="13"/>
  <c r="I147" i="13" s="1"/>
  <c r="E469" i="13"/>
  <c r="E465" i="13"/>
  <c r="E450" i="13"/>
  <c r="H427" i="13"/>
  <c r="I427" i="13" s="1"/>
  <c r="H412" i="13"/>
  <c r="I412" i="13" s="1"/>
  <c r="H397" i="13"/>
  <c r="I397" i="13" s="1"/>
  <c r="H386" i="13"/>
  <c r="I386" i="13" s="1"/>
  <c r="H371" i="13"/>
  <c r="I371" i="13" s="1"/>
  <c r="E360" i="13"/>
  <c r="H356" i="13"/>
  <c r="I356" i="13" s="1"/>
  <c r="E349" i="13"/>
  <c r="H338" i="13"/>
  <c r="I338" i="13" s="1"/>
  <c r="H331" i="13"/>
  <c r="I331" i="13" s="1"/>
  <c r="H317" i="13"/>
  <c r="I317" i="13" s="1"/>
  <c r="E303" i="13"/>
  <c r="E289" i="13"/>
  <c r="H271" i="13"/>
  <c r="I271" i="13" s="1"/>
  <c r="H257" i="13"/>
  <c r="I257" i="13" s="1"/>
  <c r="E243" i="13"/>
  <c r="E229" i="13"/>
  <c r="H207" i="13"/>
  <c r="I207" i="13" s="1"/>
  <c r="H204" i="13"/>
  <c r="I204" i="13" s="1"/>
  <c r="E190" i="13"/>
  <c r="H184" i="13"/>
  <c r="I184" i="13" s="1"/>
  <c r="E170" i="13"/>
  <c r="H164" i="13"/>
  <c r="I164" i="13" s="1"/>
  <c r="E150" i="13"/>
  <c r="H144" i="13"/>
  <c r="I144" i="13" s="1"/>
  <c r="E130" i="13"/>
  <c r="H124" i="13"/>
  <c r="I124" i="13" s="1"/>
  <c r="H453" i="13"/>
  <c r="I453" i="13" s="1"/>
  <c r="E438" i="13"/>
  <c r="E423" i="13"/>
  <c r="E412" i="13"/>
  <c r="E397" i="13"/>
  <c r="H378" i="13"/>
  <c r="I378" i="13" s="1"/>
  <c r="E371" i="13"/>
  <c r="H363" i="13"/>
  <c r="I363" i="13" s="1"/>
  <c r="E356" i="13"/>
  <c r="H345" i="13"/>
  <c r="I345" i="13" s="1"/>
  <c r="E331" i="13"/>
  <c r="E324" i="13"/>
  <c r="E317" i="13"/>
  <c r="H299" i="13"/>
  <c r="I299" i="13" s="1"/>
  <c r="H285" i="13"/>
  <c r="I285" i="13" s="1"/>
  <c r="E271" i="13"/>
  <c r="E264" i="13"/>
  <c r="E257" i="13"/>
  <c r="H239" i="13"/>
  <c r="I239" i="13" s="1"/>
  <c r="H219" i="13"/>
  <c r="I219" i="13" s="1"/>
  <c r="E213" i="13"/>
  <c r="E210" i="13"/>
  <c r="E207" i="13"/>
  <c r="E204" i="13"/>
  <c r="H198" i="13"/>
  <c r="I198" i="13" s="1"/>
  <c r="E184" i="13"/>
  <c r="H178" i="13"/>
  <c r="I178" i="13" s="1"/>
  <c r="E468" i="13"/>
  <c r="H464" i="13"/>
  <c r="I464" i="13" s="1"/>
  <c r="H430" i="13"/>
  <c r="I430" i="13" s="1"/>
  <c r="E404" i="13"/>
  <c r="H400" i="13"/>
  <c r="I400" i="13" s="1"/>
  <c r="E389" i="13"/>
  <c r="H374" i="13"/>
  <c r="I374" i="13" s="1"/>
  <c r="E363" i="13"/>
  <c r="H359" i="13"/>
  <c r="I359" i="13" s="1"/>
  <c r="H327" i="13"/>
  <c r="I327" i="13" s="1"/>
  <c r="E313" i="13"/>
  <c r="H309" i="13"/>
  <c r="I309" i="13" s="1"/>
  <c r="E299" i="13"/>
  <c r="E285" i="13"/>
  <c r="H267" i="13"/>
  <c r="I267" i="13" s="1"/>
  <c r="H253" i="13"/>
  <c r="I253" i="13" s="1"/>
  <c r="H249" i="13"/>
  <c r="I249" i="13" s="1"/>
  <c r="E239" i="13"/>
  <c r="H225" i="13"/>
  <c r="I225" i="13" s="1"/>
  <c r="E452" i="13"/>
  <c r="H448" i="13"/>
  <c r="I448" i="13" s="1"/>
  <c r="H437" i="13"/>
  <c r="I437" i="13" s="1"/>
  <c r="H422" i="13"/>
  <c r="I422" i="13" s="1"/>
  <c r="E411" i="13"/>
  <c r="H407" i="13"/>
  <c r="I407" i="13" s="1"/>
  <c r="H396" i="13"/>
  <c r="I396" i="13" s="1"/>
  <c r="H463" i="13"/>
  <c r="I463" i="13" s="1"/>
  <c r="H458" i="13"/>
  <c r="I458" i="13" s="1"/>
  <c r="E448" i="13"/>
  <c r="H438" i="13"/>
  <c r="I438" i="13" s="1"/>
  <c r="H423" i="13"/>
  <c r="I423" i="13" s="1"/>
  <c r="H418" i="13"/>
  <c r="I418" i="13" s="1"/>
  <c r="H373" i="13"/>
  <c r="I373" i="13" s="1"/>
  <c r="H350" i="13"/>
  <c r="I350" i="13" s="1"/>
  <c r="E346" i="13"/>
  <c r="H328" i="13"/>
  <c r="I328" i="13" s="1"/>
  <c r="H288" i="13"/>
  <c r="I288" i="13" s="1"/>
  <c r="H266" i="13"/>
  <c r="I266" i="13" s="1"/>
  <c r="E262" i="13"/>
  <c r="H240" i="13"/>
  <c r="I240" i="13" s="1"/>
  <c r="H208" i="13"/>
  <c r="I208" i="13" s="1"/>
  <c r="E201" i="13"/>
  <c r="H174" i="13"/>
  <c r="I174" i="13" s="1"/>
  <c r="E168" i="13"/>
  <c r="H158" i="13"/>
  <c r="I158" i="13" s="1"/>
  <c r="E152" i="13"/>
  <c r="E101" i="13"/>
  <c r="H95" i="13"/>
  <c r="I95" i="13" s="1"/>
  <c r="E81" i="13"/>
  <c r="H75" i="13"/>
  <c r="I75" i="13" s="1"/>
  <c r="H468" i="13"/>
  <c r="I468" i="13" s="1"/>
  <c r="E463" i="13"/>
  <c r="E443" i="13"/>
  <c r="E433" i="13"/>
  <c r="H428" i="13"/>
  <c r="I428" i="13" s="1"/>
  <c r="E418" i="13"/>
  <c r="H413" i="13"/>
  <c r="I413" i="13" s="1"/>
  <c r="E408" i="13"/>
  <c r="E403" i="13"/>
  <c r="H398" i="13"/>
  <c r="I398" i="13" s="1"/>
  <c r="H393" i="13"/>
  <c r="I393" i="13" s="1"/>
  <c r="E388" i="13"/>
  <c r="E378" i="13"/>
  <c r="E359" i="13"/>
  <c r="H323" i="13"/>
  <c r="I323" i="13" s="1"/>
  <c r="E319" i="13"/>
  <c r="E297" i="13"/>
  <c r="E293" i="13"/>
  <c r="E235" i="13"/>
  <c r="E231" i="13"/>
  <c r="E223" i="13"/>
  <c r="E215" i="13"/>
  <c r="H194" i="13"/>
  <c r="I194" i="13" s="1"/>
  <c r="E191" i="13"/>
  <c r="E171" i="13"/>
  <c r="H161" i="13"/>
  <c r="I161" i="13" s="1"/>
  <c r="E155" i="13"/>
  <c r="H121" i="13"/>
  <c r="I121" i="13" s="1"/>
  <c r="H118" i="13"/>
  <c r="I118" i="13" s="1"/>
  <c r="H115" i="13"/>
  <c r="I115" i="13" s="1"/>
  <c r="H112" i="13"/>
  <c r="I112" i="13" s="1"/>
  <c r="E98" i="13"/>
  <c r="H92" i="13"/>
  <c r="I92" i="13" s="1"/>
  <c r="E78" i="13"/>
  <c r="H72" i="13"/>
  <c r="I72" i="13" s="1"/>
  <c r="E58" i="13"/>
  <c r="H432" i="13"/>
  <c r="I432" i="13" s="1"/>
  <c r="E428" i="13"/>
  <c r="E413" i="13"/>
  <c r="H368" i="13"/>
  <c r="I368" i="13" s="1"/>
  <c r="E354" i="13"/>
  <c r="E323" i="13"/>
  <c r="H305" i="13"/>
  <c r="I305" i="13" s="1"/>
  <c r="E292" i="13"/>
  <c r="H283" i="13"/>
  <c r="I283" i="13" s="1"/>
  <c r="H279" i="13"/>
  <c r="I279" i="13" s="1"/>
  <c r="H274" i="13"/>
  <c r="I274" i="13" s="1"/>
  <c r="E244" i="13"/>
  <c r="H222" i="13"/>
  <c r="I222" i="13" s="1"/>
  <c r="H211" i="13"/>
  <c r="I211" i="13" s="1"/>
  <c r="H197" i="13"/>
  <c r="I197" i="13" s="1"/>
  <c r="E194" i="13"/>
  <c r="E161" i="13"/>
  <c r="H145" i="13"/>
  <c r="I145" i="13" s="1"/>
  <c r="E127" i="13"/>
  <c r="E124" i="13"/>
  <c r="E121" i="13"/>
  <c r="E118" i="13"/>
  <c r="E115" i="13"/>
  <c r="E112" i="13"/>
  <c r="H106" i="13"/>
  <c r="I106" i="13" s="1"/>
  <c r="E92" i="13"/>
  <c r="H86" i="13"/>
  <c r="I86" i="13" s="1"/>
  <c r="H462" i="13"/>
  <c r="I462" i="13" s="1"/>
  <c r="H417" i="13"/>
  <c r="I417" i="13" s="1"/>
  <c r="E392" i="13"/>
  <c r="H377" i="13"/>
  <c r="I377" i="13" s="1"/>
  <c r="H340" i="13"/>
  <c r="I340" i="13" s="1"/>
  <c r="H336" i="13"/>
  <c r="I336" i="13" s="1"/>
  <c r="H314" i="13"/>
  <c r="I314" i="13" s="1"/>
  <c r="E274" i="13"/>
  <c r="E270" i="13"/>
  <c r="E252" i="13"/>
  <c r="E248" i="13"/>
  <c r="H230" i="13"/>
  <c r="I230" i="13" s="1"/>
  <c r="H226" i="13"/>
  <c r="I226" i="13" s="1"/>
  <c r="E222" i="13"/>
  <c r="E218" i="13"/>
  <c r="E187" i="13"/>
  <c r="H180" i="13"/>
  <c r="I180" i="13" s="1"/>
  <c r="E177" i="13"/>
  <c r="E164" i="13"/>
  <c r="H148" i="13"/>
  <c r="I148" i="13" s="1"/>
  <c r="E142" i="13"/>
  <c r="E139" i="13"/>
  <c r="E136" i="13"/>
  <c r="E133" i="13"/>
  <c r="H467" i="13"/>
  <c r="I467" i="13" s="1"/>
  <c r="E457" i="13"/>
  <c r="H447" i="13"/>
  <c r="I447" i="13" s="1"/>
  <c r="E442" i="13"/>
  <c r="E432" i="13"/>
  <c r="E422" i="13"/>
  <c r="H382" i="13"/>
  <c r="I382" i="13" s="1"/>
  <c r="E368" i="13"/>
  <c r="H358" i="13"/>
  <c r="I358" i="13" s="1"/>
  <c r="H349" i="13"/>
  <c r="I349" i="13" s="1"/>
  <c r="H318" i="13"/>
  <c r="I318" i="13" s="1"/>
  <c r="E309" i="13"/>
  <c r="E305" i="13"/>
  <c r="H287" i="13"/>
  <c r="I287" i="13" s="1"/>
  <c r="E283" i="13"/>
  <c r="E279" i="13"/>
  <c r="H265" i="13"/>
  <c r="I265" i="13" s="1"/>
  <c r="E211" i="13"/>
  <c r="H200" i="13"/>
  <c r="I200" i="13" s="1"/>
  <c r="E197" i="13"/>
  <c r="E167" i="13"/>
  <c r="H151" i="13"/>
  <c r="I151" i="13" s="1"/>
  <c r="E145" i="13"/>
  <c r="H451" i="13"/>
  <c r="I451" i="13" s="1"/>
  <c r="H411" i="13"/>
  <c r="I411" i="13" s="1"/>
  <c r="H362" i="13"/>
  <c r="I362" i="13" s="1"/>
  <c r="H353" i="13"/>
  <c r="I353" i="13" s="1"/>
  <c r="E344" i="13"/>
  <c r="H456" i="13"/>
  <c r="I456" i="13" s="1"/>
  <c r="H436" i="13"/>
  <c r="I436" i="13" s="1"/>
  <c r="E426" i="13"/>
  <c r="H406" i="13"/>
  <c r="I406" i="13" s="1"/>
  <c r="H391" i="13"/>
  <c r="I391" i="13" s="1"/>
  <c r="E451" i="13"/>
  <c r="H444" i="13"/>
  <c r="I444" i="13" s="1"/>
  <c r="H383" i="13"/>
  <c r="I383" i="13" s="1"/>
  <c r="E330" i="13"/>
  <c r="E312" i="13"/>
  <c r="H307" i="13"/>
  <c r="I307" i="13" s="1"/>
  <c r="H289" i="13"/>
  <c r="I289" i="13" s="1"/>
  <c r="E265" i="13"/>
  <c r="H224" i="13"/>
  <c r="I224" i="13" s="1"/>
  <c r="H205" i="13"/>
  <c r="I205" i="13" s="1"/>
  <c r="E200" i="13"/>
  <c r="E196" i="13"/>
  <c r="E178" i="13"/>
  <c r="H173" i="13"/>
  <c r="I173" i="13" s="1"/>
  <c r="H165" i="13"/>
  <c r="I165" i="13" s="1"/>
  <c r="E140" i="13"/>
  <c r="H120" i="13"/>
  <c r="I120" i="13" s="1"/>
  <c r="E110" i="13"/>
  <c r="E103" i="13"/>
  <c r="H70" i="13"/>
  <c r="I70" i="13" s="1"/>
  <c r="E64" i="13"/>
  <c r="E61" i="13"/>
  <c r="E55" i="13"/>
  <c r="H49" i="13"/>
  <c r="I49" i="13" s="1"/>
  <c r="E35" i="13"/>
  <c r="E459" i="13"/>
  <c r="E444" i="13"/>
  <c r="E398" i="13"/>
  <c r="E342" i="13"/>
  <c r="H324" i="13"/>
  <c r="I324" i="13" s="1"/>
  <c r="H306" i="13"/>
  <c r="I306" i="13" s="1"/>
  <c r="E300" i="13"/>
  <c r="E259" i="13"/>
  <c r="E236" i="13"/>
  <c r="E214" i="13"/>
  <c r="H209" i="13"/>
  <c r="I209" i="13" s="1"/>
  <c r="H186" i="13"/>
  <c r="I186" i="13" s="1"/>
  <c r="H182" i="13"/>
  <c r="I182" i="13" s="1"/>
  <c r="E169" i="13"/>
  <c r="H160" i="13"/>
  <c r="I160" i="13" s="1"/>
  <c r="H152" i="13"/>
  <c r="I152" i="13" s="1"/>
  <c r="H135" i="13"/>
  <c r="I135" i="13" s="1"/>
  <c r="E128" i="13"/>
  <c r="H113" i="13"/>
  <c r="I113" i="13" s="1"/>
  <c r="H96" i="13"/>
  <c r="I96" i="13" s="1"/>
  <c r="E93" i="13"/>
  <c r="E86" i="13"/>
  <c r="H73" i="13"/>
  <c r="I73" i="13" s="1"/>
  <c r="E67" i="13"/>
  <c r="E52" i="13"/>
  <c r="H46" i="13"/>
  <c r="I46" i="13" s="1"/>
  <c r="E32" i="13"/>
  <c r="E27" i="13"/>
  <c r="E22" i="13"/>
  <c r="H329" i="13"/>
  <c r="I329" i="13" s="1"/>
  <c r="E288" i="13"/>
  <c r="E282" i="13"/>
  <c r="H270" i="13"/>
  <c r="I270" i="13" s="1"/>
  <c r="H264" i="13"/>
  <c r="I264" i="13" s="1"/>
  <c r="H252" i="13"/>
  <c r="I252" i="13" s="1"/>
  <c r="H218" i="13"/>
  <c r="I218" i="13" s="1"/>
  <c r="E209" i="13"/>
  <c r="E186" i="13"/>
  <c r="E182" i="13"/>
  <c r="H177" i="13"/>
  <c r="I177" i="13" s="1"/>
  <c r="E160" i="13"/>
  <c r="H143" i="13"/>
  <c r="I143" i="13" s="1"/>
  <c r="H139" i="13"/>
  <c r="I139" i="13" s="1"/>
  <c r="E135" i="13"/>
  <c r="H131" i="13"/>
  <c r="I131" i="13" s="1"/>
  <c r="E113" i="13"/>
  <c r="H109" i="13"/>
  <c r="I109" i="13" s="1"/>
  <c r="H99" i="13"/>
  <c r="I99" i="13" s="1"/>
  <c r="E96" i="13"/>
  <c r="E89" i="13"/>
  <c r="H79" i="13"/>
  <c r="I79" i="13" s="1"/>
  <c r="E73" i="13"/>
  <c r="E46" i="13"/>
  <c r="H40" i="13"/>
  <c r="I40" i="13" s="1"/>
  <c r="H29" i="13"/>
  <c r="I29" i="13" s="1"/>
  <c r="E435" i="13"/>
  <c r="E396" i="13"/>
  <c r="E374" i="13"/>
  <c r="H360" i="13"/>
  <c r="I360" i="13" s="1"/>
  <c r="E353" i="13"/>
  <c r="E340" i="13"/>
  <c r="H334" i="13"/>
  <c r="I334" i="13" s="1"/>
  <c r="H322" i="13"/>
  <c r="I322" i="13" s="1"/>
  <c r="H276" i="13"/>
  <c r="I276" i="13" s="1"/>
  <c r="E246" i="13"/>
  <c r="H234" i="13"/>
  <c r="I234" i="13" s="1"/>
  <c r="H213" i="13"/>
  <c r="I213" i="13" s="1"/>
  <c r="E195" i="13"/>
  <c r="H190" i="13"/>
  <c r="I190" i="13" s="1"/>
  <c r="E156" i="13"/>
  <c r="E147" i="13"/>
  <c r="H127" i="13"/>
  <c r="I127" i="13" s="1"/>
  <c r="H123" i="13"/>
  <c r="I123" i="13" s="1"/>
  <c r="H116" i="13"/>
  <c r="I116" i="13" s="1"/>
  <c r="E109" i="13"/>
  <c r="H82" i="13"/>
  <c r="I82" i="13" s="1"/>
  <c r="E76" i="13"/>
  <c r="H66" i="13"/>
  <c r="I66" i="13" s="1"/>
  <c r="H63" i="13"/>
  <c r="I63" i="13" s="1"/>
  <c r="H60" i="13"/>
  <c r="I60" i="13" s="1"/>
  <c r="H57" i="13"/>
  <c r="I57" i="13" s="1"/>
  <c r="E43" i="13"/>
  <c r="H37" i="13"/>
  <c r="I37" i="13" s="1"/>
  <c r="H450" i="13"/>
  <c r="I450" i="13" s="1"/>
  <c r="H419" i="13"/>
  <c r="I419" i="13" s="1"/>
  <c r="H352" i="13"/>
  <c r="I352" i="13" s="1"/>
  <c r="E334" i="13"/>
  <c r="H311" i="13"/>
  <c r="I311" i="13" s="1"/>
  <c r="H269" i="13"/>
  <c r="I269" i="13" s="1"/>
  <c r="H258" i="13"/>
  <c r="I258" i="13" s="1"/>
  <c r="H228" i="13"/>
  <c r="I228" i="13" s="1"/>
  <c r="H203" i="13"/>
  <c r="I203" i="13" s="1"/>
  <c r="H199" i="13"/>
  <c r="I199" i="13" s="1"/>
  <c r="H172" i="13"/>
  <c r="I172" i="13" s="1"/>
  <c r="E151" i="13"/>
  <c r="E143" i="13"/>
  <c r="E131" i="13"/>
  <c r="H102" i="13"/>
  <c r="I102" i="13" s="1"/>
  <c r="E99" i="13"/>
  <c r="E79" i="13"/>
  <c r="H69" i="13"/>
  <c r="I69" i="13" s="1"/>
  <c r="H54" i="13"/>
  <c r="I54" i="13" s="1"/>
  <c r="E449" i="13"/>
  <c r="E434" i="13"/>
  <c r="H410" i="13"/>
  <c r="I410" i="13" s="1"/>
  <c r="H403" i="13"/>
  <c r="I403" i="13" s="1"/>
  <c r="E395" i="13"/>
  <c r="E372" i="13"/>
  <c r="H346" i="13"/>
  <c r="I346" i="13" s="1"/>
  <c r="E316" i="13"/>
  <c r="E311" i="13"/>
  <c r="H293" i="13"/>
  <c r="I293" i="13" s="1"/>
  <c r="E269" i="13"/>
  <c r="H251" i="13"/>
  <c r="I251" i="13" s="1"/>
  <c r="H425" i="13"/>
  <c r="I425" i="13" s="1"/>
  <c r="H387" i="13"/>
  <c r="I387" i="13" s="1"/>
  <c r="E380" i="13"/>
  <c r="H365" i="13"/>
  <c r="I365" i="13" s="1"/>
  <c r="E358" i="13"/>
  <c r="H310" i="13"/>
  <c r="I310" i="13" s="1"/>
  <c r="H304" i="13"/>
  <c r="I304" i="13" s="1"/>
  <c r="H298" i="13"/>
  <c r="I298" i="13" s="1"/>
  <c r="H292" i="13"/>
  <c r="I292" i="13" s="1"/>
  <c r="H286" i="13"/>
  <c r="I286" i="13" s="1"/>
  <c r="E263" i="13"/>
  <c r="E464" i="13"/>
  <c r="H440" i="13"/>
  <c r="I440" i="13" s="1"/>
  <c r="H433" i="13"/>
  <c r="I433" i="13" s="1"/>
  <c r="E410" i="13"/>
  <c r="H402" i="13"/>
  <c r="I402" i="13" s="1"/>
  <c r="H465" i="13"/>
  <c r="I465" i="13" s="1"/>
  <c r="H414" i="13"/>
  <c r="I414" i="13" s="1"/>
  <c r="E376" i="13"/>
  <c r="E336" i="13"/>
  <c r="E326" i="13"/>
  <c r="H290" i="13"/>
  <c r="I290" i="13" s="1"/>
  <c r="H280" i="13"/>
  <c r="I280" i="13" s="1"/>
  <c r="H245" i="13"/>
  <c r="I245" i="13" s="1"/>
  <c r="H229" i="13"/>
  <c r="I229" i="13" s="1"/>
  <c r="H221" i="13"/>
  <c r="I221" i="13" s="1"/>
  <c r="H191" i="13"/>
  <c r="I191" i="13" s="1"/>
  <c r="E185" i="13"/>
  <c r="H156" i="13"/>
  <c r="I156" i="13" s="1"/>
  <c r="H150" i="13"/>
  <c r="I150" i="13" s="1"/>
  <c r="E134" i="13"/>
  <c r="H91" i="13"/>
  <c r="I91" i="13" s="1"/>
  <c r="H87" i="13"/>
  <c r="I87" i="13" s="1"/>
  <c r="H78" i="13"/>
  <c r="I78" i="13" s="1"/>
  <c r="E70" i="13"/>
  <c r="E50" i="13"/>
  <c r="H42" i="13"/>
  <c r="I42" i="13" s="1"/>
  <c r="H19" i="13"/>
  <c r="I19" i="13" s="1"/>
  <c r="H325" i="13"/>
  <c r="I325" i="13" s="1"/>
  <c r="E272" i="13"/>
  <c r="H166" i="13"/>
  <c r="I166" i="13" s="1"/>
  <c r="H133" i="13"/>
  <c r="I133" i="13" s="1"/>
  <c r="E31" i="13"/>
  <c r="E154" i="13"/>
  <c r="H452" i="13"/>
  <c r="I452" i="13" s="1"/>
  <c r="H439" i="13"/>
  <c r="I439" i="13" s="1"/>
  <c r="E425" i="13"/>
  <c r="E400" i="13"/>
  <c r="E355" i="13"/>
  <c r="E335" i="13"/>
  <c r="E308" i="13"/>
  <c r="E298" i="13"/>
  <c r="H272" i="13"/>
  <c r="I272" i="13" s="1"/>
  <c r="E179" i="13"/>
  <c r="E162" i="13"/>
  <c r="H138" i="13"/>
  <c r="I138" i="13" s="1"/>
  <c r="E123" i="13"/>
  <c r="E114" i="13"/>
  <c r="H100" i="13"/>
  <c r="I100" i="13" s="1"/>
  <c r="E82" i="13"/>
  <c r="E74" i="13"/>
  <c r="H65" i="13"/>
  <c r="I65" i="13" s="1"/>
  <c r="E57" i="13"/>
  <c r="H35" i="13"/>
  <c r="I35" i="13" s="1"/>
  <c r="H31" i="13"/>
  <c r="I31" i="13" s="1"/>
  <c r="H385" i="13"/>
  <c r="I385" i="13" s="1"/>
  <c r="H196" i="13"/>
  <c r="I196" i="13" s="1"/>
  <c r="E144" i="13"/>
  <c r="E100" i="13"/>
  <c r="E183" i="13"/>
  <c r="E439" i="13"/>
  <c r="E414" i="13"/>
  <c r="H343" i="13"/>
  <c r="I343" i="13" s="1"/>
  <c r="E290" i="13"/>
  <c r="E280" i="13"/>
  <c r="E245" i="13"/>
  <c r="H237" i="13"/>
  <c r="I237" i="13" s="1"/>
  <c r="E228" i="13"/>
  <c r="E221" i="13"/>
  <c r="H215" i="13"/>
  <c r="I215" i="13" s="1"/>
  <c r="H202" i="13"/>
  <c r="I202" i="13" s="1"/>
  <c r="E172" i="13"/>
  <c r="H155" i="13"/>
  <c r="I155" i="13" s="1"/>
  <c r="E91" i="13"/>
  <c r="E87" i="13"/>
  <c r="E69" i="13"/>
  <c r="H53" i="13"/>
  <c r="I53" i="13" s="1"/>
  <c r="E42" i="13"/>
  <c r="H28" i="13"/>
  <c r="I28" i="13" s="1"/>
  <c r="H25" i="13"/>
  <c r="I25" i="13" s="1"/>
  <c r="H22" i="13"/>
  <c r="I22" i="13" s="1"/>
  <c r="E19" i="13"/>
  <c r="E352" i="13"/>
  <c r="H254" i="13"/>
  <c r="I254" i="13" s="1"/>
  <c r="E208" i="13"/>
  <c r="H189" i="13"/>
  <c r="I189" i="13" s="1"/>
  <c r="E138" i="13"/>
  <c r="E95" i="13"/>
  <c r="E65" i="13"/>
  <c r="H61" i="13"/>
  <c r="I61" i="13" s="1"/>
  <c r="H45" i="13"/>
  <c r="I45" i="13" s="1"/>
  <c r="E462" i="13"/>
  <c r="H449" i="13"/>
  <c r="I449" i="13" s="1"/>
  <c r="E385" i="13"/>
  <c r="E373" i="13"/>
  <c r="E343" i="13"/>
  <c r="H333" i="13"/>
  <c r="I333" i="13" s="1"/>
  <c r="H214" i="13"/>
  <c r="I214" i="13" s="1"/>
  <c r="E202" i="13"/>
  <c r="H183" i="13"/>
  <c r="I183" i="13" s="1"/>
  <c r="H154" i="13"/>
  <c r="I154" i="13" s="1"/>
  <c r="H128" i="13"/>
  <c r="I128" i="13" s="1"/>
  <c r="H108" i="13"/>
  <c r="I108" i="13" s="1"/>
  <c r="H104" i="13"/>
  <c r="I104" i="13" s="1"/>
  <c r="E53" i="13"/>
  <c r="H38" i="13"/>
  <c r="I38" i="13" s="1"/>
  <c r="H34" i="13"/>
  <c r="I34" i="13" s="1"/>
  <c r="E28" i="13"/>
  <c r="E25" i="13"/>
  <c r="E306" i="13"/>
  <c r="E424" i="13"/>
  <c r="H399" i="13"/>
  <c r="I399" i="13" s="1"/>
  <c r="E362" i="13"/>
  <c r="E351" i="13"/>
  <c r="E325" i="13"/>
  <c r="E315" i="13"/>
  <c r="H260" i="13"/>
  <c r="I260" i="13" s="1"/>
  <c r="H244" i="13"/>
  <c r="I244" i="13" s="1"/>
  <c r="H227" i="13"/>
  <c r="I227" i="13" s="1"/>
  <c r="H195" i="13"/>
  <c r="I195" i="13" s="1"/>
  <c r="E189" i="13"/>
  <c r="E166" i="13"/>
  <c r="H149" i="13"/>
  <c r="I149" i="13" s="1"/>
  <c r="H77" i="13"/>
  <c r="I77" i="13" s="1"/>
  <c r="E49" i="13"/>
  <c r="E45" i="13"/>
  <c r="E333" i="13"/>
  <c r="E296" i="13"/>
  <c r="E260" i="13"/>
  <c r="H409" i="13"/>
  <c r="I409" i="13" s="1"/>
  <c r="H332" i="13"/>
  <c r="I332" i="13" s="1"/>
  <c r="H268" i="13"/>
  <c r="I268" i="13" s="1"/>
  <c r="E251" i="13"/>
  <c r="E234" i="13"/>
  <c r="E227" i="13"/>
  <c r="H220" i="13"/>
  <c r="I220" i="13" s="1"/>
  <c r="H201" i="13"/>
  <c r="I201" i="13" s="1"/>
  <c r="H176" i="13"/>
  <c r="I176" i="13" s="1"/>
  <c r="H171" i="13"/>
  <c r="I171" i="13" s="1"/>
  <c r="E149" i="13"/>
  <c r="H117" i="13"/>
  <c r="I117" i="13" s="1"/>
  <c r="H94" i="13"/>
  <c r="I94" i="13" s="1"/>
  <c r="H90" i="13"/>
  <c r="I90" i="13" s="1"/>
  <c r="E77" i="13"/>
  <c r="H68" i="13"/>
  <c r="I68" i="13" s="1"/>
  <c r="H48" i="13"/>
  <c r="I48" i="13" s="1"/>
  <c r="H41" i="13"/>
  <c r="I41" i="13" s="1"/>
  <c r="H159" i="13"/>
  <c r="I159" i="13" s="1"/>
  <c r="E460" i="13"/>
  <c r="H434" i="13"/>
  <c r="I434" i="13" s="1"/>
  <c r="H384" i="13"/>
  <c r="I384" i="13" s="1"/>
  <c r="E322" i="13"/>
  <c r="E304" i="13"/>
  <c r="E286" i="13"/>
  <c r="H277" i="13"/>
  <c r="I277" i="13" s="1"/>
  <c r="H242" i="13"/>
  <c r="I242" i="13" s="1"/>
  <c r="H206" i="13"/>
  <c r="I206" i="13" s="1"/>
  <c r="H142" i="13"/>
  <c r="I142" i="13" s="1"/>
  <c r="H137" i="13"/>
  <c r="I137" i="13" s="1"/>
  <c r="E132" i="13"/>
  <c r="H126" i="13"/>
  <c r="I126" i="13" s="1"/>
  <c r="E122" i="13"/>
  <c r="H103" i="13"/>
  <c r="I103" i="13" s="1"/>
  <c r="E85" i="13"/>
  <c r="E72" i="13"/>
  <c r="H64" i="13"/>
  <c r="I64" i="13" s="1"/>
  <c r="E56" i="13"/>
  <c r="H24" i="13"/>
  <c r="I24" i="13" s="1"/>
  <c r="H21" i="13"/>
  <c r="I21" i="13" s="1"/>
  <c r="E409" i="13"/>
  <c r="E384" i="13"/>
  <c r="E370" i="13"/>
  <c r="E295" i="13"/>
  <c r="H429" i="13"/>
  <c r="I429" i="13" s="1"/>
  <c r="E391" i="13"/>
  <c r="H366" i="13"/>
  <c r="I366" i="13" s="1"/>
  <c r="H337" i="13"/>
  <c r="I337" i="13" s="1"/>
  <c r="H273" i="13"/>
  <c r="I273" i="13" s="1"/>
  <c r="H248" i="13"/>
  <c r="I248" i="13" s="1"/>
  <c r="H238" i="13"/>
  <c r="I238" i="13" s="1"/>
  <c r="E198" i="13"/>
  <c r="H168" i="13"/>
  <c r="I168" i="13" s="1"/>
  <c r="E146" i="13"/>
  <c r="E97" i="13"/>
  <c r="E66" i="13"/>
  <c r="H62" i="13"/>
  <c r="I62" i="13" s="1"/>
  <c r="E47" i="13"/>
  <c r="E36" i="13"/>
  <c r="E29" i="13"/>
  <c r="E20" i="13"/>
  <c r="E429" i="13"/>
  <c r="E415" i="13"/>
  <c r="H376" i="13"/>
  <c r="I376" i="13" s="1"/>
  <c r="H454" i="13"/>
  <c r="I454" i="13" s="1"/>
  <c r="E377" i="13"/>
  <c r="H319" i="13"/>
  <c r="I319" i="13" s="1"/>
  <c r="E238" i="13"/>
  <c r="H231" i="13"/>
  <c r="I231" i="13" s="1"/>
  <c r="H223" i="13"/>
  <c r="I223" i="13" s="1"/>
  <c r="H216" i="13"/>
  <c r="I216" i="13" s="1"/>
  <c r="E203" i="13"/>
  <c r="E192" i="13"/>
  <c r="E157" i="13"/>
  <c r="H129" i="13"/>
  <c r="I129" i="13" s="1"/>
  <c r="E125" i="13"/>
  <c r="H119" i="13"/>
  <c r="I119" i="13" s="1"/>
  <c r="H105" i="13"/>
  <c r="I105" i="13" s="1"/>
  <c r="H101" i="13"/>
  <c r="I101" i="13" s="1"/>
  <c r="H83" i="13"/>
  <c r="I83" i="13" s="1"/>
  <c r="E54" i="13"/>
  <c r="H39" i="13"/>
  <c r="I39" i="13" s="1"/>
  <c r="E23" i="13"/>
  <c r="H466" i="13"/>
  <c r="I466" i="13" s="1"/>
  <c r="E393" i="13"/>
  <c r="H357" i="13"/>
  <c r="I357" i="13" s="1"/>
  <c r="E337" i="13"/>
  <c r="H212" i="13"/>
  <c r="I212" i="13" s="1"/>
  <c r="H162" i="13"/>
  <c r="I162" i="13" s="1"/>
  <c r="E116" i="13"/>
  <c r="H107" i="13"/>
  <c r="I107" i="13" s="1"/>
  <c r="H80" i="13"/>
  <c r="I80" i="13" s="1"/>
  <c r="E63" i="13"/>
  <c r="H33" i="13"/>
  <c r="I33" i="13" s="1"/>
  <c r="E357" i="13"/>
  <c r="H247" i="13"/>
  <c r="I247" i="13" s="1"/>
  <c r="E212" i="13"/>
  <c r="H88" i="13"/>
  <c r="I88" i="13" s="1"/>
  <c r="H71" i="13"/>
  <c r="I71" i="13" s="1"/>
  <c r="H55" i="13"/>
  <c r="I55" i="13" s="1"/>
  <c r="E94" i="13"/>
  <c r="E37" i="13"/>
  <c r="H59" i="13"/>
  <c r="I59" i="13" s="1"/>
  <c r="H153" i="13"/>
  <c r="I153" i="13" s="1"/>
  <c r="H84" i="13"/>
  <c r="I84" i="13" s="1"/>
  <c r="E406" i="13"/>
  <c r="H233" i="13"/>
  <c r="I233" i="13" s="1"/>
  <c r="H110" i="13"/>
  <c r="I110" i="13" s="1"/>
  <c r="H175" i="13"/>
  <c r="I175" i="13" s="1"/>
  <c r="E41" i="13"/>
  <c r="E394" i="13"/>
  <c r="E249" i="13"/>
  <c r="E148" i="13"/>
  <c r="E430" i="13"/>
  <c r="E230" i="13"/>
  <c r="E199" i="13"/>
  <c r="E174" i="13"/>
  <c r="E40" i="13"/>
  <c r="H27" i="13"/>
  <c r="I27" i="13" s="1"/>
  <c r="E159" i="13"/>
  <c r="H136" i="13"/>
  <c r="I136" i="13" s="1"/>
  <c r="E107" i="13"/>
  <c r="E80" i="13"/>
  <c r="E33" i="13"/>
  <c r="E445" i="13"/>
  <c r="E165" i="13"/>
  <c r="H93" i="13"/>
  <c r="I93" i="13" s="1"/>
  <c r="H36" i="13"/>
  <c r="I36" i="13" s="1"/>
  <c r="E108" i="13"/>
  <c r="E117" i="13"/>
  <c r="E390" i="13"/>
  <c r="E266" i="13"/>
  <c r="H185" i="13"/>
  <c r="I185" i="13" s="1"/>
  <c r="H170" i="13"/>
  <c r="I170" i="13" s="1"/>
  <c r="H97" i="13"/>
  <c r="I97" i="13" s="1"/>
  <c r="H47" i="13"/>
  <c r="I47" i="13" s="1"/>
  <c r="E21" i="13"/>
  <c r="H114" i="13"/>
  <c r="I114" i="13" s="1"/>
  <c r="E104" i="13"/>
  <c r="E60" i="13"/>
  <c r="H30" i="13"/>
  <c r="I30" i="13" s="1"/>
  <c r="H44" i="13"/>
  <c r="I44" i="13" s="1"/>
  <c r="E141" i="13"/>
  <c r="E111" i="13"/>
  <c r="H192" i="13"/>
  <c r="I192" i="13" s="1"/>
  <c r="E205" i="13"/>
  <c r="E273" i="13"/>
  <c r="E83" i="13"/>
  <c r="E34" i="13"/>
  <c r="E90" i="13"/>
  <c r="E48" i="13"/>
  <c r="E455" i="13"/>
  <c r="H420" i="13"/>
  <c r="I420" i="13" s="1"/>
  <c r="H330" i="13"/>
  <c r="I330" i="13" s="1"/>
  <c r="H263" i="13"/>
  <c r="I263" i="13" s="1"/>
  <c r="H146" i="13"/>
  <c r="I146" i="13" s="1"/>
  <c r="H125" i="13"/>
  <c r="I125" i="13" s="1"/>
  <c r="E106" i="13"/>
  <c r="E88" i="13"/>
  <c r="E71" i="13"/>
  <c r="H26" i="13"/>
  <c r="I26" i="13" s="1"/>
  <c r="E39" i="13"/>
  <c r="H85" i="13"/>
  <c r="I85" i="13" s="1"/>
  <c r="H111" i="13"/>
  <c r="I111" i="13" s="1"/>
  <c r="E30" i="13"/>
  <c r="E220" i="13"/>
  <c r="E320" i="13"/>
  <c r="H294" i="13"/>
  <c r="I294" i="13" s="1"/>
  <c r="E365" i="13"/>
  <c r="H188" i="13"/>
  <c r="I188" i="13" s="1"/>
  <c r="H312" i="13"/>
  <c r="I312" i="13" s="1"/>
  <c r="E137" i="13"/>
  <c r="H89" i="13"/>
  <c r="I89" i="13" s="1"/>
  <c r="E419" i="13"/>
  <c r="H308" i="13"/>
  <c r="I308" i="13" s="1"/>
  <c r="E242" i="13"/>
  <c r="E225" i="13"/>
  <c r="E158" i="13"/>
  <c r="H134" i="13"/>
  <c r="I134" i="13" s="1"/>
  <c r="E62" i="13"/>
  <c r="H32" i="13"/>
  <c r="I32" i="13" s="1"/>
  <c r="E105" i="13"/>
  <c r="E26" i="13"/>
  <c r="E38" i="13"/>
  <c r="H52" i="13"/>
  <c r="I52" i="13" s="1"/>
  <c r="H193" i="13"/>
  <c r="I193" i="13" s="1"/>
  <c r="H76" i="13"/>
  <c r="I76" i="13" s="1"/>
  <c r="H347" i="13"/>
  <c r="I347" i="13" s="1"/>
  <c r="E102" i="13"/>
  <c r="E59" i="13"/>
  <c r="H369" i="13"/>
  <c r="I369" i="13" s="1"/>
  <c r="E176" i="13"/>
  <c r="E120" i="13"/>
  <c r="E84" i="13"/>
  <c r="H43" i="13"/>
  <c r="I43" i="13" s="1"/>
  <c r="H163" i="13"/>
  <c r="I163" i="13" s="1"/>
  <c r="H250" i="13"/>
  <c r="I250" i="13" s="1"/>
  <c r="E129" i="13"/>
  <c r="H394" i="13"/>
  <c r="I394" i="13" s="1"/>
  <c r="E175" i="13"/>
  <c r="H98" i="13"/>
  <c r="I98" i="13" s="1"/>
  <c r="E417" i="13"/>
  <c r="H380" i="13"/>
  <c r="I380" i="13" s="1"/>
  <c r="E350" i="13"/>
  <c r="H303" i="13"/>
  <c r="I303" i="13" s="1"/>
  <c r="H284" i="13"/>
  <c r="I284" i="13" s="1"/>
  <c r="H302" i="13"/>
  <c r="I302" i="13" s="1"/>
  <c r="H51" i="13"/>
  <c r="I51" i="13" s="1"/>
  <c r="E276" i="13"/>
  <c r="H232" i="13"/>
  <c r="I232" i="13" s="1"/>
  <c r="H23" i="13"/>
  <c r="I23" i="13" s="1"/>
  <c r="E188" i="13"/>
  <c r="E454" i="13"/>
  <c r="E284" i="13"/>
  <c r="H181" i="13"/>
  <c r="I181" i="13" s="1"/>
  <c r="H157" i="13"/>
  <c r="I157" i="13" s="1"/>
  <c r="H132" i="13"/>
  <c r="I132" i="13" s="1"/>
  <c r="H122" i="13"/>
  <c r="I122" i="13" s="1"/>
  <c r="H20" i="13"/>
  <c r="I20" i="13" s="1"/>
  <c r="E255" i="13"/>
  <c r="H67" i="13"/>
  <c r="I67" i="13" s="1"/>
  <c r="H217" i="13"/>
  <c r="I217" i="13" s="1"/>
  <c r="E217" i="13"/>
  <c r="E232" i="13"/>
  <c r="H445" i="13"/>
  <c r="I445" i="13" s="1"/>
  <c r="E416" i="13"/>
  <c r="H379" i="13"/>
  <c r="I379" i="13" s="1"/>
  <c r="H348" i="13"/>
  <c r="I348" i="13" s="1"/>
  <c r="H326" i="13"/>
  <c r="I326" i="13" s="1"/>
  <c r="E258" i="13"/>
  <c r="E224" i="13"/>
  <c r="E181" i="13"/>
  <c r="H169" i="13"/>
  <c r="I169" i="13" s="1"/>
  <c r="E68" i="13"/>
  <c r="E75" i="13"/>
  <c r="E233" i="13"/>
  <c r="H50" i="13"/>
  <c r="I50" i="13" s="1"/>
  <c r="E250" i="13"/>
  <c r="H81" i="13"/>
  <c r="I81" i="13" s="1"/>
  <c r="H56" i="13"/>
  <c r="I56" i="13" s="1"/>
  <c r="E431" i="13"/>
  <c r="E126" i="13"/>
  <c r="E302" i="13"/>
  <c r="E44" i="13"/>
  <c r="H344" i="13"/>
  <c r="I344" i="13" s="1"/>
  <c r="H130" i="13"/>
  <c r="I130" i="13" s="1"/>
  <c r="E51" i="13"/>
  <c r="H179" i="13"/>
  <c r="I179" i="13" s="1"/>
  <c r="E369" i="13"/>
  <c r="E339" i="13"/>
  <c r="E119" i="13"/>
  <c r="E338" i="13"/>
  <c r="H291" i="13"/>
  <c r="I291" i="13" s="1"/>
  <c r="E277" i="13"/>
  <c r="H256" i="13"/>
  <c r="I256" i="13" s="1"/>
  <c r="E206" i="13"/>
  <c r="E180" i="13"/>
  <c r="H141" i="13"/>
  <c r="I141" i="13" s="1"/>
  <c r="H320" i="13"/>
  <c r="I320" i="13" s="1"/>
  <c r="E24" i="13"/>
  <c r="H339" i="13"/>
  <c r="I339" i="13" s="1"/>
  <c r="H140" i="13"/>
  <c r="I140" i="13" s="1"/>
  <c r="H58" i="13"/>
  <c r="I58" i="13" s="1"/>
  <c r="H74" i="13"/>
  <c r="I74" i="13" s="1"/>
  <c r="E318" i="13"/>
  <c r="E163" i="13"/>
  <c r="M72" i="13"/>
  <c r="M79" i="13"/>
  <c r="M401" i="13"/>
  <c r="K203" i="13"/>
  <c r="K214" i="13"/>
  <c r="K460" i="13"/>
  <c r="K201" i="13"/>
  <c r="M446" i="13"/>
  <c r="M94" i="13"/>
  <c r="K67" i="13"/>
  <c r="K432" i="13"/>
  <c r="K149" i="13"/>
  <c r="M33" i="13"/>
  <c r="K33" i="13"/>
  <c r="K336" i="13"/>
  <c r="K35" i="13"/>
  <c r="K41" i="13"/>
  <c r="M80" i="13"/>
  <c r="K80" i="13"/>
  <c r="N205" i="13"/>
  <c r="K133" i="13"/>
  <c r="K277" i="13"/>
  <c r="K210" i="13"/>
  <c r="K338" i="13"/>
  <c r="M466" i="13"/>
  <c r="M290" i="13"/>
  <c r="K39" i="13"/>
  <c r="K114" i="13"/>
  <c r="K44" i="13"/>
  <c r="M107" i="13"/>
  <c r="K107" i="13"/>
  <c r="M150" i="13"/>
  <c r="K150" i="13"/>
  <c r="M437" i="13"/>
  <c r="K380" i="13"/>
  <c r="M240" i="13"/>
  <c r="M316" i="13"/>
  <c r="K53" i="13"/>
  <c r="K409" i="13"/>
  <c r="K285" i="13"/>
  <c r="K130" i="13"/>
  <c r="M261" i="13"/>
  <c r="M112" i="13"/>
  <c r="M119" i="13"/>
  <c r="K340" i="13"/>
  <c r="M143" i="13"/>
  <c r="K256" i="13"/>
  <c r="K269" i="13"/>
  <c r="M265" i="13"/>
  <c r="M63" i="13"/>
  <c r="K253" i="13"/>
  <c r="M231" i="13"/>
  <c r="K231" i="13"/>
  <c r="M469" i="13"/>
  <c r="K342" i="13"/>
  <c r="K93" i="13"/>
  <c r="K326" i="13"/>
  <c r="M186" i="13"/>
  <c r="K215" i="13"/>
  <c r="M138" i="13"/>
  <c r="K202" i="13"/>
  <c r="K353" i="13"/>
  <c r="K371" i="13"/>
  <c r="K191" i="13"/>
  <c r="M461" i="13"/>
  <c r="K291" i="13"/>
  <c r="K378" i="13"/>
  <c r="M330" i="13"/>
  <c r="K267" i="13"/>
  <c r="K410" i="13"/>
  <c r="M363" i="13"/>
  <c r="K235" i="13"/>
  <c r="K47" i="13"/>
  <c r="K96" i="13"/>
  <c r="K379" i="13"/>
  <c r="K199" i="13"/>
  <c r="K100" i="13"/>
  <c r="M254" i="13"/>
  <c r="K167" i="13"/>
  <c r="M126" i="13"/>
  <c r="K383" i="13"/>
  <c r="K337" i="13"/>
  <c r="M452" i="13"/>
  <c r="K21" i="13"/>
  <c r="K120" i="13"/>
  <c r="K172" i="13"/>
  <c r="K458" i="13"/>
  <c r="M88" i="13"/>
  <c r="M184" i="13"/>
  <c r="K331" i="13"/>
  <c r="K393" i="13"/>
  <c r="K448" i="13"/>
  <c r="M175" i="13"/>
  <c r="M450" i="13"/>
  <c r="K111" i="13"/>
  <c r="K206" i="13"/>
  <c r="K445" i="13"/>
  <c r="K75" i="13"/>
  <c r="M329" i="13"/>
  <c r="K391" i="13"/>
  <c r="K71" i="13"/>
  <c r="K50" i="13"/>
  <c r="T5" i="11"/>
  <c r="T5" i="5"/>
  <c r="L6" i="5"/>
  <c r="T5" i="10"/>
  <c r="S5" i="10"/>
  <c r="R5" i="10"/>
  <c r="O8" i="10"/>
  <c r="L5" i="10"/>
  <c r="L4" i="10"/>
  <c r="L4" i="11"/>
  <c r="L5" i="11"/>
  <c r="O7" i="11"/>
  <c r="O8" i="11"/>
  <c r="O9" i="5"/>
  <c r="B11" i="5"/>
  <c r="R29" i="5"/>
  <c r="L3" i="11"/>
  <c r="O3" i="11" s="1"/>
  <c r="H11" i="5"/>
  <c r="G3" i="5"/>
  <c r="R29" i="11"/>
  <c r="Y27" i="11"/>
  <c r="W25" i="11"/>
  <c r="W30" i="11" s="1"/>
  <c r="T21" i="11"/>
  <c r="E12" i="11"/>
  <c r="B14" i="11" s="1"/>
  <c r="B12" i="11"/>
  <c r="E4" i="11"/>
  <c r="O12" i="11" s="1"/>
  <c r="X9" i="11"/>
  <c r="W9" i="11"/>
  <c r="L9" i="11"/>
  <c r="E8" i="11"/>
  <c r="X5" i="11"/>
  <c r="W5" i="11"/>
  <c r="N3" i="11"/>
  <c r="K3" i="11"/>
  <c r="E3" i="11"/>
  <c r="W24" i="11" s="1"/>
  <c r="D3" i="11"/>
  <c r="V24" i="11" s="1"/>
  <c r="R29" i="10"/>
  <c r="Y27" i="10"/>
  <c r="W25" i="10"/>
  <c r="V24" i="10"/>
  <c r="E12" i="10"/>
  <c r="B12" i="10"/>
  <c r="B11" i="10"/>
  <c r="X9" i="10"/>
  <c r="W9" i="10"/>
  <c r="E8" i="10"/>
  <c r="X5" i="10"/>
  <c r="W5" i="10"/>
  <c r="N3" i="10"/>
  <c r="L3" i="10"/>
  <c r="O3" i="10" s="1"/>
  <c r="K3" i="10"/>
  <c r="E3" i="10"/>
  <c r="W24" i="10" s="1"/>
  <c r="D3" i="10"/>
  <c r="AD4" i="3"/>
  <c r="N129" i="13" l="1"/>
  <c r="N276" i="13"/>
  <c r="N187" i="13"/>
  <c r="N164" i="13"/>
  <c r="N406" i="13"/>
  <c r="N400" i="13"/>
  <c r="N318" i="13"/>
  <c r="N337" i="13"/>
  <c r="N161" i="13"/>
  <c r="N212" i="13"/>
  <c r="N347" i="13"/>
  <c r="N142" i="13"/>
  <c r="N239" i="13"/>
  <c r="N385" i="13"/>
  <c r="N319" i="13"/>
  <c r="N439" i="13"/>
  <c r="N96" i="13"/>
  <c r="N299" i="13"/>
  <c r="N417" i="13"/>
  <c r="N404" i="13"/>
  <c r="N196" i="13"/>
  <c r="N175" i="13"/>
  <c r="N391" i="13"/>
  <c r="N274" i="13"/>
  <c r="N74" i="13"/>
  <c r="N388" i="13"/>
  <c r="N132" i="13"/>
  <c r="N289" i="13"/>
  <c r="N449" i="13"/>
  <c r="N315" i="13"/>
  <c r="N143" i="13"/>
  <c r="N176" i="13"/>
  <c r="N399" i="13"/>
  <c r="N283" i="13"/>
  <c r="N261" i="13"/>
  <c r="N302" i="13"/>
  <c r="N356" i="13"/>
  <c r="N294" i="13"/>
  <c r="N281" i="13"/>
  <c r="N48" i="13"/>
  <c r="N295" i="13"/>
  <c r="N56" i="13"/>
  <c r="N75" i="13"/>
  <c r="N386" i="13"/>
  <c r="N119" i="13"/>
  <c r="N270" i="13"/>
  <c r="N32" i="13"/>
  <c r="N423" i="13"/>
  <c r="N58" i="13"/>
  <c r="N446" i="13"/>
  <c r="N210" i="13"/>
  <c r="N367" i="13"/>
  <c r="N40" i="13"/>
  <c r="N229" i="13"/>
  <c r="N246" i="13"/>
  <c r="N425" i="13"/>
  <c r="N389" i="13"/>
  <c r="N301" i="13"/>
  <c r="N106" i="13"/>
  <c r="N442" i="13"/>
  <c r="N88" i="13"/>
  <c r="N334" i="13"/>
  <c r="N180" i="13"/>
  <c r="N197" i="13"/>
  <c r="N102" i="13"/>
  <c r="N349" i="13"/>
  <c r="N323" i="13"/>
  <c r="N130" i="13"/>
  <c r="N297" i="13"/>
  <c r="N172" i="13"/>
  <c r="N177" i="13"/>
  <c r="N158" i="13"/>
  <c r="N126" i="13"/>
  <c r="N112" i="13"/>
  <c r="N66" i="13"/>
  <c r="N168" i="13"/>
  <c r="N293" i="13"/>
  <c r="N151" i="13"/>
  <c r="N54" i="13"/>
  <c r="N450" i="13"/>
  <c r="N199" i="13"/>
  <c r="N226" i="13"/>
  <c r="N325" i="13"/>
  <c r="N327" i="13"/>
  <c r="N113" i="13"/>
  <c r="N141" i="13"/>
  <c r="N456" i="13"/>
  <c r="N298" i="13"/>
  <c r="N355" i="13"/>
  <c r="N34" i="13"/>
  <c r="N321" i="13"/>
  <c r="N258" i="13"/>
  <c r="N201" i="13"/>
  <c r="N91" i="13"/>
  <c r="N182" i="13"/>
  <c r="N317" i="13"/>
  <c r="N138" i="13"/>
  <c r="N62" i="13"/>
  <c r="N267" i="13"/>
  <c r="N383" i="13"/>
  <c r="N282" i="13"/>
  <c r="N228" i="13"/>
  <c r="N375" i="13"/>
  <c r="N42" i="13"/>
  <c r="N50" i="13"/>
  <c r="N320" i="13"/>
  <c r="N209" i="13"/>
  <c r="N329" i="13"/>
  <c r="N335" i="13"/>
  <c r="N165" i="13"/>
  <c r="N237" i="13"/>
  <c r="N46" i="13"/>
  <c r="N460" i="13"/>
  <c r="N364" i="13"/>
  <c r="N189" i="13"/>
  <c r="N273" i="13"/>
  <c r="N463" i="13"/>
  <c r="N402" i="13"/>
  <c r="N105" i="13"/>
  <c r="N262" i="13"/>
  <c r="N390" i="13"/>
  <c r="N380" i="13"/>
  <c r="N332" i="13"/>
  <c r="N221" i="13"/>
  <c r="N257" i="13"/>
  <c r="N259" i="13"/>
  <c r="N271" i="13"/>
  <c r="N462" i="13"/>
  <c r="N412" i="13"/>
  <c r="N358" i="13"/>
  <c r="N396" i="13"/>
  <c r="N20" i="13"/>
  <c r="N405" i="13"/>
  <c r="N287" i="13"/>
  <c r="N353" i="13"/>
  <c r="N269" i="13"/>
  <c r="N365" i="13"/>
  <c r="N68" i="13"/>
  <c r="N83" i="13"/>
  <c r="N207" i="13"/>
  <c r="N368" i="13"/>
  <c r="N438" i="13"/>
  <c r="N47" i="13"/>
  <c r="N342" i="13"/>
  <c r="N127" i="13"/>
  <c r="N272" i="13"/>
  <c r="N95" i="13"/>
  <c r="N145" i="13"/>
  <c r="N101" i="13"/>
  <c r="N411" i="13"/>
  <c r="N111" i="13"/>
  <c r="N41" i="13"/>
  <c r="N395" i="13"/>
  <c r="N173" i="13"/>
  <c r="N146" i="13"/>
  <c r="N373" i="13"/>
  <c r="N382" i="13"/>
  <c r="N157" i="13"/>
  <c r="N285" i="13"/>
  <c r="N19" i="13"/>
  <c r="N437" i="13"/>
  <c r="N434" i="13"/>
  <c r="N134" i="13"/>
  <c r="N84" i="13"/>
  <c r="N184" i="13"/>
  <c r="N343" i="13"/>
  <c r="N351" i="13"/>
  <c r="N443" i="13"/>
  <c r="N300" i="13"/>
  <c r="N24" i="13"/>
  <c r="N465" i="13"/>
  <c r="N55" i="13"/>
  <c r="N163" i="13"/>
  <c r="N432" i="13"/>
  <c r="N427" i="13"/>
  <c r="N309" i="13"/>
  <c r="N454" i="13"/>
  <c r="N123" i="13"/>
  <c r="N45" i="13"/>
  <c r="N160" i="13"/>
  <c r="N136" i="13"/>
  <c r="N159" i="13"/>
  <c r="N27" i="13"/>
  <c r="N361" i="13"/>
  <c r="N140" i="13"/>
  <c r="N186" i="13"/>
  <c r="N445" i="13"/>
  <c r="N70" i="13"/>
  <c r="N202" i="13"/>
  <c r="N135" i="13"/>
  <c r="N247" i="13"/>
  <c r="N120" i="13"/>
  <c r="N234" i="13"/>
  <c r="N426" i="13"/>
  <c r="N86" i="13"/>
  <c r="N29" i="13"/>
  <c r="N65" i="13"/>
  <c r="N79" i="13"/>
  <c r="N458" i="13"/>
  <c r="N125" i="13"/>
  <c r="N372" i="13"/>
  <c r="N194" i="13"/>
  <c r="N49" i="13"/>
  <c r="N208" i="13"/>
  <c r="N100" i="13"/>
  <c r="N403" i="13"/>
  <c r="N384" i="13"/>
  <c r="N114" i="13"/>
  <c r="N71" i="13"/>
  <c r="N440" i="13"/>
  <c r="N72" i="13"/>
  <c r="N152" i="13"/>
  <c r="N418" i="13"/>
  <c r="N203" i="13"/>
  <c r="N190" i="13"/>
  <c r="N61" i="13"/>
  <c r="N346" i="13"/>
  <c r="N35" i="13"/>
  <c r="N303" i="13"/>
  <c r="N116" i="13"/>
  <c r="N166" i="13"/>
  <c r="N394" i="13"/>
  <c r="N204" i="13"/>
  <c r="N461" i="13"/>
  <c r="N469" i="13"/>
  <c r="N264" i="13"/>
  <c r="N408" i="13"/>
  <c r="N250" i="13"/>
  <c r="N424" i="13"/>
  <c r="N81" i="13"/>
  <c r="N149" i="13"/>
  <c r="N78" i="13"/>
  <c r="N224" i="13"/>
  <c r="N422" i="13"/>
  <c r="N435" i="13"/>
  <c r="N137" i="13"/>
  <c r="N154" i="13"/>
  <c r="N241" i="13"/>
  <c r="N457" i="13"/>
  <c r="N248" i="13"/>
  <c r="N330" i="13"/>
  <c r="N28" i="13"/>
  <c r="N97" i="13"/>
  <c r="N82" i="13"/>
  <c r="N200" i="13"/>
  <c r="N451" i="13"/>
  <c r="N89" i="13"/>
  <c r="N232" i="13"/>
  <c r="N419" i="13"/>
  <c r="N222" i="13"/>
  <c r="N25" i="13"/>
  <c r="N73" i="13"/>
  <c r="N121" i="13"/>
  <c r="N235" i="13"/>
  <c r="N147" i="13"/>
  <c r="N431" i="13"/>
  <c r="N354" i="13"/>
  <c r="N156" i="13"/>
  <c r="N118" i="13"/>
  <c r="N192" i="13"/>
  <c r="N421" i="13"/>
  <c r="N381" i="13"/>
  <c r="N98" i="13"/>
  <c r="N253" i="13"/>
  <c r="N306" i="13"/>
  <c r="N80" i="13"/>
  <c r="N76" i="13"/>
  <c r="N377" i="13"/>
  <c r="N110" i="13"/>
  <c r="N441" i="13"/>
  <c r="N148" i="13"/>
  <c r="N214" i="13"/>
  <c r="N410" i="13"/>
  <c r="N144" i="13"/>
  <c r="N379" i="13"/>
  <c r="N263" i="13"/>
  <c r="N243" i="13"/>
  <c r="N198" i="13"/>
  <c r="N181" i="13"/>
  <c r="N296" i="13"/>
  <c r="N26" i="13"/>
  <c r="N219" i="13"/>
  <c r="N314" i="13"/>
  <c r="N122" i="13"/>
  <c r="N233" i="13"/>
  <c r="N333" i="13"/>
  <c r="N362" i="13"/>
  <c r="N128" i="13"/>
  <c r="N44" i="13"/>
  <c r="N326" i="13"/>
  <c r="N31" i="13"/>
  <c r="N185" i="13"/>
  <c r="N255" i="13"/>
  <c r="N345" i="13"/>
  <c r="N153" i="13"/>
  <c r="N109" i="13"/>
  <c r="N416" i="13"/>
  <c r="N115" i="13"/>
  <c r="N217" i="13"/>
  <c r="N206" i="13"/>
  <c r="N183" i="13"/>
  <c r="N401" i="13"/>
  <c r="N430" i="13"/>
  <c r="N324" i="13"/>
  <c r="N93" i="13"/>
  <c r="N455" i="13"/>
  <c r="N33" i="13"/>
  <c r="N275" i="13"/>
  <c r="N22" i="13"/>
  <c r="N452" i="13"/>
  <c r="N227" i="13"/>
  <c r="N63" i="13"/>
  <c r="N308" i="13"/>
  <c r="N278" i="13"/>
  <c r="N284" i="13"/>
  <c r="N38" i="13"/>
  <c r="N21" i="13"/>
  <c r="N436" i="13"/>
  <c r="N64" i="13"/>
  <c r="N215" i="13"/>
  <c r="N374" i="13"/>
  <c r="N51" i="13"/>
  <c r="N85" i="13"/>
  <c r="N409" i="13"/>
  <c r="N195" i="13"/>
  <c r="N316" i="13"/>
  <c r="N171" i="13"/>
  <c r="N304" i="13"/>
  <c r="N69" i="13"/>
  <c r="N236" i="13"/>
  <c r="N464" i="13"/>
  <c r="N387" i="13"/>
  <c r="N339" i="13"/>
  <c r="N459" i="13"/>
  <c r="N312" i="13"/>
  <c r="N407" i="13"/>
  <c r="N251" i="13"/>
  <c r="N336" i="13"/>
  <c r="N310" i="13"/>
  <c r="N331" i="13"/>
  <c r="N338" i="13"/>
  <c r="N211" i="13"/>
  <c r="N467" i="13"/>
  <c r="N447" i="13"/>
  <c r="N162" i="13"/>
  <c r="N322" i="13"/>
  <c r="N277" i="13"/>
  <c r="N444" i="13"/>
  <c r="N193" i="13"/>
  <c r="N174" i="13"/>
  <c r="N155" i="13"/>
  <c r="N357" i="13"/>
  <c r="N249" i="13"/>
  <c r="N290" i="13"/>
  <c r="N94" i="13"/>
  <c r="N216" i="13"/>
  <c r="N124" i="13"/>
  <c r="N366" i="13"/>
  <c r="N67" i="13"/>
  <c r="N252" i="13"/>
  <c r="N448" i="13"/>
  <c r="N133" i="13"/>
  <c r="N393" i="13"/>
  <c r="N36" i="13"/>
  <c r="N131" i="13"/>
  <c r="N178" i="13"/>
  <c r="N139" i="13"/>
  <c r="N429" i="13"/>
  <c r="N288" i="13"/>
  <c r="N279" i="13"/>
  <c r="N170" i="13"/>
  <c r="N244" i="13"/>
  <c r="N225" i="13"/>
  <c r="N188" i="13"/>
  <c r="N305" i="13"/>
  <c r="N392" i="13"/>
  <c r="N468" i="13"/>
  <c r="N313" i="13"/>
  <c r="N108" i="13"/>
  <c r="N414" i="13"/>
  <c r="N420" i="13"/>
  <c r="N167" i="13"/>
  <c r="N103" i="13"/>
  <c r="N256" i="13"/>
  <c r="N378" i="13"/>
  <c r="N99" i="13"/>
  <c r="N43" i="13"/>
  <c r="N107" i="13"/>
  <c r="N265" i="13"/>
  <c r="N220" i="13"/>
  <c r="N223" i="13"/>
  <c r="N104" i="13"/>
  <c r="N213" i="13"/>
  <c r="N328" i="13"/>
  <c r="N428" i="13"/>
  <c r="N350" i="13"/>
  <c r="N240" i="13"/>
  <c r="N169" i="13"/>
  <c r="N117" i="13"/>
  <c r="N77" i="13"/>
  <c r="N433" i="13"/>
  <c r="N39" i="13"/>
  <c r="N191" i="13"/>
  <c r="N397" i="13"/>
  <c r="N371" i="13"/>
  <c r="N286" i="13"/>
  <c r="N413" i="13"/>
  <c r="N90" i="13"/>
  <c r="N376" i="13"/>
  <c r="N179" i="13"/>
  <c r="N360" i="13"/>
  <c r="N87" i="13"/>
  <c r="N60" i="13"/>
  <c r="N23" i="13"/>
  <c r="N344" i="13"/>
  <c r="N280" i="13"/>
  <c r="N292" i="13"/>
  <c r="N30" i="13"/>
  <c r="N260" i="13"/>
  <c r="N466" i="13"/>
  <c r="N218" i="13"/>
  <c r="N352" i="13"/>
  <c r="N268" i="13"/>
  <c r="N37" i="13"/>
  <c r="N52" i="13"/>
  <c r="N57" i="13"/>
  <c r="N245" i="13"/>
  <c r="N340" i="13"/>
  <c r="N307" i="13"/>
  <c r="N150" i="13"/>
  <c r="N311" i="13"/>
  <c r="N92" i="13"/>
  <c r="N254" i="13"/>
  <c r="N59" i="13"/>
  <c r="N415" i="13"/>
  <c r="N370" i="13"/>
  <c r="N363" i="13"/>
  <c r="N238" i="13"/>
  <c r="N231" i="13"/>
  <c r="N242" i="13"/>
  <c r="N266" i="13"/>
  <c r="N398" i="13"/>
  <c r="N453" i="13"/>
  <c r="N369" i="13"/>
  <c r="N348" i="13"/>
  <c r="N53" i="13"/>
  <c r="N291" i="13"/>
  <c r="N230" i="13"/>
  <c r="N359" i="13"/>
  <c r="N341" i="13"/>
  <c r="H13" i="5"/>
  <c r="I13" i="5" s="1"/>
  <c r="O9" i="10"/>
  <c r="O10" i="10" s="1"/>
  <c r="L7" i="10"/>
  <c r="L6" i="10"/>
  <c r="L6" i="11"/>
  <c r="L7" i="11"/>
  <c r="O9" i="11"/>
  <c r="O10" i="11" s="1"/>
  <c r="E5" i="11" s="1"/>
  <c r="O10" i="5"/>
  <c r="E5" i="5" s="1"/>
  <c r="B12" i="5"/>
  <c r="W28" i="11"/>
  <c r="W29" i="11" s="1"/>
  <c r="E11" i="10"/>
  <c r="B14" i="10"/>
  <c r="H12" i="5"/>
  <c r="G461" i="11"/>
  <c r="M461" i="11" s="1"/>
  <c r="G441" i="11"/>
  <c r="M441" i="11" s="1"/>
  <c r="G421" i="11"/>
  <c r="M421" i="11" s="1"/>
  <c r="G401" i="11"/>
  <c r="M401" i="11" s="1"/>
  <c r="G381" i="11"/>
  <c r="M381" i="11" s="1"/>
  <c r="G361" i="11"/>
  <c r="M361" i="11" s="1"/>
  <c r="G341" i="11"/>
  <c r="M341" i="11" s="1"/>
  <c r="G321" i="11"/>
  <c r="M321" i="11" s="1"/>
  <c r="G301" i="11"/>
  <c r="M301" i="11" s="1"/>
  <c r="G281" i="11"/>
  <c r="M281" i="11" s="1"/>
  <c r="G261" i="11"/>
  <c r="M261" i="11" s="1"/>
  <c r="G241" i="11"/>
  <c r="M241" i="11" s="1"/>
  <c r="G221" i="11"/>
  <c r="M221" i="11" s="1"/>
  <c r="G201" i="11"/>
  <c r="M201" i="11" s="1"/>
  <c r="G181" i="11"/>
  <c r="M181" i="11" s="1"/>
  <c r="G161" i="11"/>
  <c r="M161" i="11" s="1"/>
  <c r="G141" i="11"/>
  <c r="M141" i="11" s="1"/>
  <c r="G457" i="11"/>
  <c r="M457" i="11" s="1"/>
  <c r="G466" i="11"/>
  <c r="M466" i="11" s="1"/>
  <c r="G463" i="11"/>
  <c r="M463" i="11" s="1"/>
  <c r="G442" i="11"/>
  <c r="M442" i="11" s="1"/>
  <c r="G439" i="11"/>
  <c r="M439" i="11" s="1"/>
  <c r="G362" i="11"/>
  <c r="M362" i="11" s="1"/>
  <c r="G359" i="11"/>
  <c r="M359" i="11" s="1"/>
  <c r="G282" i="11"/>
  <c r="M282" i="11" s="1"/>
  <c r="G279" i="11"/>
  <c r="M279" i="11" s="1"/>
  <c r="G202" i="11"/>
  <c r="M202" i="11" s="1"/>
  <c r="G199" i="11"/>
  <c r="M199" i="11" s="1"/>
  <c r="G128" i="11"/>
  <c r="M128" i="11" s="1"/>
  <c r="G108" i="11"/>
  <c r="M108" i="11" s="1"/>
  <c r="G88" i="11"/>
  <c r="M88" i="11" s="1"/>
  <c r="G68" i="11"/>
  <c r="M68" i="11" s="1"/>
  <c r="G465" i="11"/>
  <c r="M465" i="11" s="1"/>
  <c r="G462" i="11"/>
  <c r="M462" i="11" s="1"/>
  <c r="G459" i="11"/>
  <c r="M459" i="11" s="1"/>
  <c r="G456" i="11"/>
  <c r="M456" i="11" s="1"/>
  <c r="G453" i="11"/>
  <c r="M453" i="11" s="1"/>
  <c r="G450" i="11"/>
  <c r="M450" i="11" s="1"/>
  <c r="G447" i="11"/>
  <c r="M447" i="11" s="1"/>
  <c r="G444" i="11"/>
  <c r="M444" i="11" s="1"/>
  <c r="G409" i="11"/>
  <c r="M409" i="11" s="1"/>
  <c r="G387" i="11"/>
  <c r="M387" i="11" s="1"/>
  <c r="G320" i="11"/>
  <c r="M320" i="11" s="1"/>
  <c r="G317" i="11"/>
  <c r="M317" i="11" s="1"/>
  <c r="G247" i="11"/>
  <c r="M247" i="11" s="1"/>
  <c r="G225" i="11"/>
  <c r="M225" i="11" s="1"/>
  <c r="G222" i="11"/>
  <c r="M222" i="11" s="1"/>
  <c r="G216" i="11"/>
  <c r="M216" i="11" s="1"/>
  <c r="G213" i="11"/>
  <c r="M213" i="11" s="1"/>
  <c r="G210" i="11"/>
  <c r="M210" i="11" s="1"/>
  <c r="G207" i="11"/>
  <c r="M207" i="11" s="1"/>
  <c r="G204" i="11"/>
  <c r="M204" i="11" s="1"/>
  <c r="G183" i="11"/>
  <c r="M183" i="11" s="1"/>
  <c r="G177" i="11"/>
  <c r="M177" i="11" s="1"/>
  <c r="G152" i="11"/>
  <c r="M152" i="11" s="1"/>
  <c r="G104" i="11"/>
  <c r="M104" i="11" s="1"/>
  <c r="G101" i="11"/>
  <c r="M101" i="11" s="1"/>
  <c r="G98" i="11"/>
  <c r="M98" i="11" s="1"/>
  <c r="G95" i="11"/>
  <c r="M95" i="11" s="1"/>
  <c r="G92" i="11"/>
  <c r="M92" i="11" s="1"/>
  <c r="G48" i="11"/>
  <c r="M48" i="11" s="1"/>
  <c r="G440" i="11"/>
  <c r="M440" i="11" s="1"/>
  <c r="G437" i="11"/>
  <c r="M437" i="11" s="1"/>
  <c r="G434" i="11"/>
  <c r="M434" i="11" s="1"/>
  <c r="G431" i="11"/>
  <c r="M431" i="11" s="1"/>
  <c r="G428" i="11"/>
  <c r="M428" i="11" s="1"/>
  <c r="G425" i="11"/>
  <c r="M425" i="11" s="1"/>
  <c r="G422" i="11"/>
  <c r="M422" i="11" s="1"/>
  <c r="G390" i="11"/>
  <c r="M390" i="11" s="1"/>
  <c r="G326" i="11"/>
  <c r="M326" i="11" s="1"/>
  <c r="G323" i="11"/>
  <c r="M323" i="11" s="1"/>
  <c r="G250" i="11"/>
  <c r="M250" i="11" s="1"/>
  <c r="G228" i="11"/>
  <c r="M228" i="11" s="1"/>
  <c r="G155" i="11"/>
  <c r="M155" i="11" s="1"/>
  <c r="G89" i="11"/>
  <c r="M89" i="11" s="1"/>
  <c r="G86" i="11"/>
  <c r="M86" i="11" s="1"/>
  <c r="G45" i="11"/>
  <c r="M45" i="11" s="1"/>
  <c r="G449" i="11"/>
  <c r="M449" i="11" s="1"/>
  <c r="G399" i="11"/>
  <c r="M399" i="11" s="1"/>
  <c r="G396" i="11"/>
  <c r="M396" i="11" s="1"/>
  <c r="G332" i="11"/>
  <c r="M332" i="11" s="1"/>
  <c r="G304" i="11"/>
  <c r="M304" i="11" s="1"/>
  <c r="G283" i="11"/>
  <c r="M283" i="11" s="1"/>
  <c r="G262" i="11"/>
  <c r="M262" i="11" s="1"/>
  <c r="G256" i="11"/>
  <c r="M256" i="11" s="1"/>
  <c r="G234" i="11"/>
  <c r="M234" i="11" s="1"/>
  <c r="G164" i="11"/>
  <c r="M164" i="11" s="1"/>
  <c r="G139" i="11"/>
  <c r="M139" i="11" s="1"/>
  <c r="G468" i="11"/>
  <c r="M468" i="11" s="1"/>
  <c r="G458" i="11"/>
  <c r="M458" i="11" s="1"/>
  <c r="G389" i="11"/>
  <c r="M389" i="11" s="1"/>
  <c r="G319" i="11"/>
  <c r="M319" i="11" s="1"/>
  <c r="G316" i="11"/>
  <c r="M316" i="11" s="1"/>
  <c r="G252" i="11"/>
  <c r="M252" i="11" s="1"/>
  <c r="G224" i="11"/>
  <c r="M224" i="11" s="1"/>
  <c r="G203" i="11"/>
  <c r="M203" i="11" s="1"/>
  <c r="G182" i="11"/>
  <c r="M182" i="11" s="1"/>
  <c r="G176" i="11"/>
  <c r="M176" i="11" s="1"/>
  <c r="G154" i="11"/>
  <c r="M154" i="11" s="1"/>
  <c r="G103" i="11"/>
  <c r="M103" i="11" s="1"/>
  <c r="G100" i="11"/>
  <c r="M100" i="11" s="1"/>
  <c r="G97" i="11"/>
  <c r="M97" i="11" s="1"/>
  <c r="G94" i="11"/>
  <c r="M94" i="11" s="1"/>
  <c r="G91" i="11"/>
  <c r="M91" i="11" s="1"/>
  <c r="G454" i="11"/>
  <c r="M454" i="11" s="1"/>
  <c r="G405" i="11"/>
  <c r="M405" i="11" s="1"/>
  <c r="G347" i="11"/>
  <c r="M347" i="11" s="1"/>
  <c r="G329" i="11"/>
  <c r="M329" i="11" s="1"/>
  <c r="G315" i="11"/>
  <c r="M315" i="11" s="1"/>
  <c r="G300" i="11"/>
  <c r="M300" i="11" s="1"/>
  <c r="G193" i="11"/>
  <c r="M193" i="11" s="1"/>
  <c r="G165" i="11"/>
  <c r="M165" i="11" s="1"/>
  <c r="G158" i="11"/>
  <c r="M158" i="11" s="1"/>
  <c r="G119" i="11"/>
  <c r="M119" i="11" s="1"/>
  <c r="G99" i="11"/>
  <c r="M99" i="11" s="1"/>
  <c r="G61" i="11"/>
  <c r="M61" i="11" s="1"/>
  <c r="G39" i="11"/>
  <c r="M39" i="11" s="1"/>
  <c r="G22" i="11"/>
  <c r="M22" i="11" s="1"/>
  <c r="G469" i="11"/>
  <c r="M469" i="11" s="1"/>
  <c r="G433" i="11"/>
  <c r="M433" i="11" s="1"/>
  <c r="G423" i="11"/>
  <c r="M423" i="11" s="1"/>
  <c r="G376" i="11"/>
  <c r="M376" i="11" s="1"/>
  <c r="G354" i="11"/>
  <c r="M354" i="11" s="1"/>
  <c r="G333" i="11"/>
  <c r="M333" i="11" s="1"/>
  <c r="G322" i="11"/>
  <c r="M322" i="11" s="1"/>
  <c r="G284" i="11"/>
  <c r="M284" i="11" s="1"/>
  <c r="G255" i="11"/>
  <c r="M255" i="11" s="1"/>
  <c r="G140" i="11"/>
  <c r="M140" i="11" s="1"/>
  <c r="G83" i="11"/>
  <c r="M83" i="11" s="1"/>
  <c r="G80" i="11"/>
  <c r="M80" i="11" s="1"/>
  <c r="G77" i="11"/>
  <c r="M77" i="11" s="1"/>
  <c r="G74" i="11"/>
  <c r="M74" i="11" s="1"/>
  <c r="G71" i="11"/>
  <c r="M71" i="11" s="1"/>
  <c r="G51" i="11"/>
  <c r="M51" i="11" s="1"/>
  <c r="G42" i="11"/>
  <c r="M42" i="11" s="1"/>
  <c r="G443" i="11"/>
  <c r="M443" i="11" s="1"/>
  <c r="G416" i="11"/>
  <c r="M416" i="11" s="1"/>
  <c r="G412" i="11"/>
  <c r="M412" i="11" s="1"/>
  <c r="G287" i="11"/>
  <c r="M287" i="11" s="1"/>
  <c r="G277" i="11"/>
  <c r="M277" i="11" s="1"/>
  <c r="G274" i="11"/>
  <c r="M274" i="11" s="1"/>
  <c r="G271" i="11"/>
  <c r="M271" i="11" s="1"/>
  <c r="G268" i="11"/>
  <c r="M268" i="11" s="1"/>
  <c r="G265" i="11"/>
  <c r="M265" i="11" s="1"/>
  <c r="G230" i="11"/>
  <c r="M230" i="11" s="1"/>
  <c r="G223" i="11"/>
  <c r="M223" i="11" s="1"/>
  <c r="G206" i="11"/>
  <c r="M206" i="11" s="1"/>
  <c r="G196" i="11"/>
  <c r="M196" i="11" s="1"/>
  <c r="G186" i="11"/>
  <c r="M186" i="11" s="1"/>
  <c r="G179" i="11"/>
  <c r="M179" i="11" s="1"/>
  <c r="G172" i="11"/>
  <c r="M172" i="11" s="1"/>
  <c r="G147" i="11"/>
  <c r="M147" i="11" s="1"/>
  <c r="G136" i="11"/>
  <c r="M136" i="11" s="1"/>
  <c r="G129" i="11"/>
  <c r="M129" i="11" s="1"/>
  <c r="G115" i="11"/>
  <c r="M115" i="11" s="1"/>
  <c r="G102" i="11"/>
  <c r="M102" i="11" s="1"/>
  <c r="G54" i="11"/>
  <c r="M54" i="11" s="1"/>
  <c r="G27" i="11"/>
  <c r="M27" i="11" s="1"/>
  <c r="G446" i="11"/>
  <c r="M446" i="11" s="1"/>
  <c r="G436" i="11"/>
  <c r="M436" i="11" s="1"/>
  <c r="G426" i="11"/>
  <c r="M426" i="11" s="1"/>
  <c r="G383" i="11"/>
  <c r="M383" i="11" s="1"/>
  <c r="G372" i="11"/>
  <c r="M372" i="11" s="1"/>
  <c r="G368" i="11"/>
  <c r="M368" i="11" s="1"/>
  <c r="G350" i="11"/>
  <c r="M350" i="11" s="1"/>
  <c r="G343" i="11"/>
  <c r="M343" i="11" s="1"/>
  <c r="G325" i="11"/>
  <c r="M325" i="11" s="1"/>
  <c r="G311" i="11"/>
  <c r="M311" i="11" s="1"/>
  <c r="G307" i="11"/>
  <c r="M307" i="11" s="1"/>
  <c r="G290" i="11"/>
  <c r="M290" i="11" s="1"/>
  <c r="G280" i="11"/>
  <c r="M280" i="11" s="1"/>
  <c r="G248" i="11"/>
  <c r="M248" i="11" s="1"/>
  <c r="G237" i="11"/>
  <c r="M237" i="11" s="1"/>
  <c r="G122" i="11"/>
  <c r="M122" i="11" s="1"/>
  <c r="G64" i="11"/>
  <c r="M64" i="11" s="1"/>
  <c r="G419" i="11"/>
  <c r="M419" i="11" s="1"/>
  <c r="G408" i="11"/>
  <c r="M408" i="11" s="1"/>
  <c r="G397" i="11"/>
  <c r="M397" i="11" s="1"/>
  <c r="G379" i="11"/>
  <c r="M379" i="11" s="1"/>
  <c r="G357" i="11"/>
  <c r="M357" i="11" s="1"/>
  <c r="G336" i="11"/>
  <c r="M336" i="11" s="1"/>
  <c r="G318" i="11"/>
  <c r="M318" i="11" s="1"/>
  <c r="G303" i="11"/>
  <c r="M303" i="11" s="1"/>
  <c r="G293" i="11"/>
  <c r="M293" i="11" s="1"/>
  <c r="G233" i="11"/>
  <c r="M233" i="11" s="1"/>
  <c r="G209" i="11"/>
  <c r="M209" i="11" s="1"/>
  <c r="G189" i="11"/>
  <c r="M189" i="11" s="1"/>
  <c r="G168" i="11"/>
  <c r="M168" i="11" s="1"/>
  <c r="G132" i="11"/>
  <c r="M132" i="11" s="1"/>
  <c r="G105" i="11"/>
  <c r="M105" i="11" s="1"/>
  <c r="G67" i="11"/>
  <c r="M67" i="11" s="1"/>
  <c r="G57" i="11"/>
  <c r="M57" i="11" s="1"/>
  <c r="G464" i="11"/>
  <c r="M464" i="11" s="1"/>
  <c r="G429" i="11"/>
  <c r="M429" i="11" s="1"/>
  <c r="G386" i="11"/>
  <c r="M386" i="11" s="1"/>
  <c r="G364" i="11"/>
  <c r="M364" i="11" s="1"/>
  <c r="G346" i="11"/>
  <c r="M346" i="11" s="1"/>
  <c r="G258" i="11"/>
  <c r="M258" i="11" s="1"/>
  <c r="G226" i="11"/>
  <c r="M226" i="11" s="1"/>
  <c r="G219" i="11"/>
  <c r="M219" i="11" s="1"/>
  <c r="G175" i="11"/>
  <c r="M175" i="11" s="1"/>
  <c r="G143" i="11"/>
  <c r="M143" i="11" s="1"/>
  <c r="G118" i="11"/>
  <c r="M118" i="11" s="1"/>
  <c r="G111" i="11"/>
  <c r="M111" i="11" s="1"/>
  <c r="G415" i="11"/>
  <c r="M415" i="11" s="1"/>
  <c r="G404" i="11"/>
  <c r="M404" i="11" s="1"/>
  <c r="G393" i="11"/>
  <c r="M393" i="11" s="1"/>
  <c r="G353" i="11"/>
  <c r="M353" i="11" s="1"/>
  <c r="G339" i="11"/>
  <c r="M339" i="11" s="1"/>
  <c r="G328" i="11"/>
  <c r="M328" i="11" s="1"/>
  <c r="G314" i="11"/>
  <c r="M314" i="11" s="1"/>
  <c r="G299" i="11"/>
  <c r="M299" i="11" s="1"/>
  <c r="G296" i="11"/>
  <c r="M296" i="11" s="1"/>
  <c r="G251" i="11"/>
  <c r="M251" i="11" s="1"/>
  <c r="G244" i="11"/>
  <c r="M244" i="11" s="1"/>
  <c r="G240" i="11"/>
  <c r="M240" i="11" s="1"/>
  <c r="G212" i="11"/>
  <c r="M212" i="11" s="1"/>
  <c r="G192" i="11"/>
  <c r="M192" i="11" s="1"/>
  <c r="G160" i="11"/>
  <c r="M160" i="11" s="1"/>
  <c r="G157" i="11"/>
  <c r="M157" i="11" s="1"/>
  <c r="G150" i="11"/>
  <c r="M150" i="11" s="1"/>
  <c r="G125" i="11"/>
  <c r="M125" i="11" s="1"/>
  <c r="G411" i="11"/>
  <c r="M411" i="11" s="1"/>
  <c r="G400" i="11"/>
  <c r="M400" i="11" s="1"/>
  <c r="G360" i="11"/>
  <c r="M360" i="11" s="1"/>
  <c r="G349" i="11"/>
  <c r="M349" i="11" s="1"/>
  <c r="G335" i="11"/>
  <c r="M335" i="11" s="1"/>
  <c r="G306" i="11"/>
  <c r="M306" i="11" s="1"/>
  <c r="G286" i="11"/>
  <c r="M286" i="11" s="1"/>
  <c r="G254" i="11"/>
  <c r="M254" i="11" s="1"/>
  <c r="G229" i="11"/>
  <c r="M229" i="11" s="1"/>
  <c r="G215" i="11"/>
  <c r="M215" i="11" s="1"/>
  <c r="G195" i="11"/>
  <c r="M195" i="11" s="1"/>
  <c r="G432" i="11"/>
  <c r="M432" i="11" s="1"/>
  <c r="G424" i="11"/>
  <c r="M424" i="11" s="1"/>
  <c r="G367" i="11"/>
  <c r="M367" i="11" s="1"/>
  <c r="G334" i="11"/>
  <c r="M334" i="11" s="1"/>
  <c r="G295" i="11"/>
  <c r="M295" i="11" s="1"/>
  <c r="G291" i="11"/>
  <c r="M291" i="11" s="1"/>
  <c r="G267" i="11"/>
  <c r="M267" i="11" s="1"/>
  <c r="G208" i="11"/>
  <c r="M208" i="11" s="1"/>
  <c r="G82" i="11"/>
  <c r="M82" i="11" s="1"/>
  <c r="G47" i="11"/>
  <c r="M47" i="11" s="1"/>
  <c r="G344" i="11"/>
  <c r="M344" i="11" s="1"/>
  <c r="G305" i="11"/>
  <c r="M305" i="11" s="1"/>
  <c r="G259" i="11"/>
  <c r="M259" i="11" s="1"/>
  <c r="G217" i="11"/>
  <c r="M217" i="11" s="1"/>
  <c r="G173" i="11"/>
  <c r="M173" i="11" s="1"/>
  <c r="G114" i="11"/>
  <c r="M114" i="11" s="1"/>
  <c r="G75" i="11"/>
  <c r="M75" i="11" s="1"/>
  <c r="G32" i="11"/>
  <c r="M32" i="11" s="1"/>
  <c r="G26" i="11"/>
  <c r="M26" i="11" s="1"/>
  <c r="G23" i="11"/>
  <c r="M23" i="11" s="1"/>
  <c r="G410" i="11"/>
  <c r="M410" i="11" s="1"/>
  <c r="G371" i="11"/>
  <c r="M371" i="11" s="1"/>
  <c r="G324" i="11"/>
  <c r="M324" i="11" s="1"/>
  <c r="G278" i="11"/>
  <c r="M278" i="11" s="1"/>
  <c r="G249" i="11"/>
  <c r="M249" i="11" s="1"/>
  <c r="G239" i="11"/>
  <c r="M239" i="11" s="1"/>
  <c r="G235" i="11"/>
  <c r="M235" i="11" s="1"/>
  <c r="G190" i="11"/>
  <c r="M190" i="11" s="1"/>
  <c r="G127" i="11"/>
  <c r="M127" i="11" s="1"/>
  <c r="G123" i="11"/>
  <c r="M123" i="11" s="1"/>
  <c r="G110" i="11"/>
  <c r="M110" i="11" s="1"/>
  <c r="G63" i="11"/>
  <c r="M63" i="11" s="1"/>
  <c r="G40" i="11"/>
  <c r="M40" i="11" s="1"/>
  <c r="G36" i="11"/>
  <c r="M36" i="11" s="1"/>
  <c r="G29" i="11"/>
  <c r="M29" i="11" s="1"/>
  <c r="G20" i="11"/>
  <c r="M20" i="11" s="1"/>
  <c r="G448" i="11"/>
  <c r="M448" i="11" s="1"/>
  <c r="G414" i="11"/>
  <c r="M414" i="11" s="1"/>
  <c r="G348" i="11"/>
  <c r="M348" i="11" s="1"/>
  <c r="G338" i="11"/>
  <c r="M338" i="11" s="1"/>
  <c r="G263" i="11"/>
  <c r="M263" i="11" s="1"/>
  <c r="G194" i="11"/>
  <c r="M194" i="11" s="1"/>
  <c r="G185" i="11"/>
  <c r="M185" i="11" s="1"/>
  <c r="G167" i="11"/>
  <c r="M167" i="11" s="1"/>
  <c r="G149" i="11"/>
  <c r="M149" i="11" s="1"/>
  <c r="G106" i="11"/>
  <c r="M106" i="11" s="1"/>
  <c r="G50" i="11"/>
  <c r="M50" i="11" s="1"/>
  <c r="G394" i="11"/>
  <c r="M394" i="11" s="1"/>
  <c r="G385" i="11"/>
  <c r="M385" i="11" s="1"/>
  <c r="G352" i="11"/>
  <c r="M352" i="11" s="1"/>
  <c r="G309" i="11"/>
  <c r="M309" i="11" s="1"/>
  <c r="G270" i="11"/>
  <c r="M270" i="11" s="1"/>
  <c r="G243" i="11"/>
  <c r="M243" i="11" s="1"/>
  <c r="G135" i="11"/>
  <c r="M135" i="11" s="1"/>
  <c r="G131" i="11"/>
  <c r="M131" i="11" s="1"/>
  <c r="G93" i="11"/>
  <c r="M93" i="11" s="1"/>
  <c r="G85" i="11"/>
  <c r="M85" i="11" s="1"/>
  <c r="G78" i="11"/>
  <c r="M78" i="11" s="1"/>
  <c r="G58" i="11"/>
  <c r="M58" i="11" s="1"/>
  <c r="G43" i="11"/>
  <c r="M43" i="11" s="1"/>
  <c r="G435" i="11"/>
  <c r="M435" i="11" s="1"/>
  <c r="G418" i="11"/>
  <c r="M418" i="11" s="1"/>
  <c r="G198" i="11"/>
  <c r="M198" i="11" s="1"/>
  <c r="G153" i="11"/>
  <c r="M153" i="11" s="1"/>
  <c r="G144" i="11"/>
  <c r="M144" i="11" s="1"/>
  <c r="G35" i="11"/>
  <c r="M35" i="11" s="1"/>
  <c r="G452" i="11"/>
  <c r="M452" i="11" s="1"/>
  <c r="G427" i="11"/>
  <c r="M427" i="11" s="1"/>
  <c r="G375" i="11"/>
  <c r="M375" i="11" s="1"/>
  <c r="G366" i="11"/>
  <c r="M366" i="11" s="1"/>
  <c r="G356" i="11"/>
  <c r="M356" i="11" s="1"/>
  <c r="G294" i="11"/>
  <c r="M294" i="11" s="1"/>
  <c r="G266" i="11"/>
  <c r="M266" i="11" s="1"/>
  <c r="G220" i="11"/>
  <c r="M220" i="11" s="1"/>
  <c r="G162" i="11"/>
  <c r="M162" i="11" s="1"/>
  <c r="G62" i="11"/>
  <c r="M62" i="11" s="1"/>
  <c r="G467" i="11"/>
  <c r="M467" i="11" s="1"/>
  <c r="G380" i="11"/>
  <c r="M380" i="11" s="1"/>
  <c r="G313" i="11"/>
  <c r="M313" i="11" s="1"/>
  <c r="G253" i="11"/>
  <c r="M253" i="11" s="1"/>
  <c r="G211" i="11"/>
  <c r="M211" i="11" s="1"/>
  <c r="G166" i="11"/>
  <c r="M166" i="11" s="1"/>
  <c r="G148" i="11"/>
  <c r="M148" i="11" s="1"/>
  <c r="G113" i="11"/>
  <c r="M113" i="11" s="1"/>
  <c r="G218" i="11"/>
  <c r="M218" i="11" s="1"/>
  <c r="G159" i="11"/>
  <c r="M159" i="11" s="1"/>
  <c r="G142" i="11"/>
  <c r="M142" i="11" s="1"/>
  <c r="G90" i="11"/>
  <c r="M90" i="11" s="1"/>
  <c r="G81" i="11"/>
  <c r="M81" i="11" s="1"/>
  <c r="G52" i="11"/>
  <c r="M52" i="11" s="1"/>
  <c r="G38" i="11"/>
  <c r="M38" i="11" s="1"/>
  <c r="G370" i="11"/>
  <c r="M370" i="11" s="1"/>
  <c r="G391" i="11"/>
  <c r="M391" i="11" s="1"/>
  <c r="G351" i="11"/>
  <c r="M351" i="11" s="1"/>
  <c r="G340" i="11"/>
  <c r="M340" i="11" s="1"/>
  <c r="G298" i="11"/>
  <c r="M298" i="11" s="1"/>
  <c r="G246" i="11"/>
  <c r="M246" i="11" s="1"/>
  <c r="G187" i="11"/>
  <c r="M187" i="11" s="1"/>
  <c r="G170" i="11"/>
  <c r="M170" i="11" s="1"/>
  <c r="G126" i="11"/>
  <c r="M126" i="11" s="1"/>
  <c r="G116" i="11"/>
  <c r="M116" i="11" s="1"/>
  <c r="G56" i="11"/>
  <c r="M56" i="11" s="1"/>
  <c r="G308" i="11"/>
  <c r="M308" i="11" s="1"/>
  <c r="G227" i="11"/>
  <c r="M227" i="11" s="1"/>
  <c r="G59" i="11"/>
  <c r="M59" i="11" s="1"/>
  <c r="G19" i="11"/>
  <c r="M19" i="11" s="1"/>
  <c r="G382" i="11"/>
  <c r="M382" i="11" s="1"/>
  <c r="G289" i="11"/>
  <c r="M289" i="11" s="1"/>
  <c r="G260" i="11"/>
  <c r="M260" i="11" s="1"/>
  <c r="G178" i="11"/>
  <c r="M178" i="11" s="1"/>
  <c r="G53" i="11"/>
  <c r="M53" i="11" s="1"/>
  <c r="G398" i="11"/>
  <c r="M398" i="11" s="1"/>
  <c r="G392" i="11"/>
  <c r="M392" i="11" s="1"/>
  <c r="G358" i="11"/>
  <c r="M358" i="11" s="1"/>
  <c r="G330" i="11"/>
  <c r="M330" i="11" s="1"/>
  <c r="G242" i="11"/>
  <c r="M242" i="11" s="1"/>
  <c r="G138" i="11"/>
  <c r="M138" i="11" s="1"/>
  <c r="G117" i="11"/>
  <c r="M117" i="11" s="1"/>
  <c r="G112" i="11"/>
  <c r="M112" i="11" s="1"/>
  <c r="G69" i="11"/>
  <c r="M69" i="11" s="1"/>
  <c r="G214" i="11"/>
  <c r="M214" i="11" s="1"/>
  <c r="G96" i="11"/>
  <c r="M96" i="11" s="1"/>
  <c r="G374" i="11"/>
  <c r="M374" i="11" s="1"/>
  <c r="G369" i="11"/>
  <c r="M369" i="11" s="1"/>
  <c r="G273" i="11"/>
  <c r="M273" i="11" s="1"/>
  <c r="G133" i="11"/>
  <c r="M133" i="11" s="1"/>
  <c r="G121" i="11"/>
  <c r="M121" i="11" s="1"/>
  <c r="E13" i="11"/>
  <c r="G403" i="11"/>
  <c r="M403" i="11" s="1"/>
  <c r="G34" i="11"/>
  <c r="M34" i="11" s="1"/>
  <c r="G420" i="11"/>
  <c r="M420" i="11" s="1"/>
  <c r="G310" i="11"/>
  <c r="M310" i="11" s="1"/>
  <c r="G292" i="11"/>
  <c r="M292" i="11" s="1"/>
  <c r="G197" i="11"/>
  <c r="M197" i="11" s="1"/>
  <c r="G191" i="11"/>
  <c r="M191" i="11" s="1"/>
  <c r="G137" i="11"/>
  <c r="M137" i="11" s="1"/>
  <c r="G76" i="11"/>
  <c r="M76" i="11" s="1"/>
  <c r="G72" i="11"/>
  <c r="M72" i="11" s="1"/>
  <c r="G460" i="11"/>
  <c r="M460" i="11" s="1"/>
  <c r="G60" i="11"/>
  <c r="M60" i="11" s="1"/>
  <c r="G377" i="11"/>
  <c r="M377" i="11" s="1"/>
  <c r="G337" i="11"/>
  <c r="M337" i="11" s="1"/>
  <c r="G238" i="11"/>
  <c r="M238" i="11" s="1"/>
  <c r="G41" i="11"/>
  <c r="M41" i="11" s="1"/>
  <c r="G134" i="11"/>
  <c r="M134" i="11" s="1"/>
  <c r="G87" i="11"/>
  <c r="M87" i="11" s="1"/>
  <c r="G49" i="11"/>
  <c r="M49" i="11" s="1"/>
  <c r="G231" i="11"/>
  <c r="M231" i="11" s="1"/>
  <c r="G188" i="11"/>
  <c r="M188" i="11" s="1"/>
  <c r="G107" i="11"/>
  <c r="M107" i="11" s="1"/>
  <c r="G73" i="11"/>
  <c r="M73" i="11" s="1"/>
  <c r="G312" i="11"/>
  <c r="M312" i="11" s="1"/>
  <c r="G236" i="11"/>
  <c r="M236" i="11" s="1"/>
  <c r="G44" i="11"/>
  <c r="M44" i="11" s="1"/>
  <c r="G269" i="11"/>
  <c r="M269" i="11" s="1"/>
  <c r="G171" i="11"/>
  <c r="M171" i="11" s="1"/>
  <c r="G30" i="11"/>
  <c r="M30" i="11" s="1"/>
  <c r="G363" i="11"/>
  <c r="M363" i="11" s="1"/>
  <c r="G288" i="11"/>
  <c r="M288" i="11" s="1"/>
  <c r="G264" i="11"/>
  <c r="M264" i="11" s="1"/>
  <c r="G451" i="11"/>
  <c r="M451" i="11" s="1"/>
  <c r="G445" i="11"/>
  <c r="M445" i="11" s="1"/>
  <c r="G430" i="11"/>
  <c r="M430" i="11" s="1"/>
  <c r="G345" i="11"/>
  <c r="M345" i="11" s="1"/>
  <c r="G327" i="11"/>
  <c r="M327" i="11" s="1"/>
  <c r="G438" i="11"/>
  <c r="M438" i="11" s="1"/>
  <c r="G124" i="11"/>
  <c r="M124" i="11" s="1"/>
  <c r="G402" i="11"/>
  <c r="M402" i="11" s="1"/>
  <c r="G373" i="11"/>
  <c r="M373" i="11" s="1"/>
  <c r="G272" i="11"/>
  <c r="M272" i="11" s="1"/>
  <c r="G120" i="11"/>
  <c r="M120" i="11" s="1"/>
  <c r="G33" i="11"/>
  <c r="M33" i="11" s="1"/>
  <c r="G25" i="11"/>
  <c r="M25" i="11" s="1"/>
  <c r="G21" i="11"/>
  <c r="M21" i="11" s="1"/>
  <c r="G395" i="11"/>
  <c r="M395" i="11" s="1"/>
  <c r="G378" i="11"/>
  <c r="M378" i="11" s="1"/>
  <c r="G355" i="11"/>
  <c r="M355" i="11" s="1"/>
  <c r="G276" i="11"/>
  <c r="M276" i="11" s="1"/>
  <c r="G180" i="11"/>
  <c r="M180" i="11" s="1"/>
  <c r="G169" i="11"/>
  <c r="M169" i="11" s="1"/>
  <c r="G163" i="11"/>
  <c r="M163" i="11" s="1"/>
  <c r="G66" i="11"/>
  <c r="M66" i="11" s="1"/>
  <c r="G407" i="11"/>
  <c r="M407" i="11" s="1"/>
  <c r="G302" i="11"/>
  <c r="M302" i="11" s="1"/>
  <c r="G257" i="11"/>
  <c r="M257" i="11" s="1"/>
  <c r="G130" i="11"/>
  <c r="M130" i="11" s="1"/>
  <c r="G109" i="11"/>
  <c r="M109" i="11" s="1"/>
  <c r="G46" i="11"/>
  <c r="M46" i="11" s="1"/>
  <c r="G28" i="11"/>
  <c r="M28" i="11" s="1"/>
  <c r="G455" i="11"/>
  <c r="M455" i="11" s="1"/>
  <c r="G413" i="11"/>
  <c r="M413" i="11" s="1"/>
  <c r="G384" i="11"/>
  <c r="M384" i="11" s="1"/>
  <c r="G297" i="11"/>
  <c r="M297" i="11" s="1"/>
  <c r="G245" i="11"/>
  <c r="M245" i="11" s="1"/>
  <c r="G174" i="11"/>
  <c r="M174" i="11" s="1"/>
  <c r="G146" i="11"/>
  <c r="M146" i="11" s="1"/>
  <c r="G55" i="11"/>
  <c r="M55" i="11" s="1"/>
  <c r="G37" i="11"/>
  <c r="M37" i="11" s="1"/>
  <c r="G331" i="11"/>
  <c r="M331" i="11" s="1"/>
  <c r="G232" i="11"/>
  <c r="M232" i="11" s="1"/>
  <c r="G84" i="11"/>
  <c r="M84" i="11" s="1"/>
  <c r="G70" i="11"/>
  <c r="M70" i="11" s="1"/>
  <c r="G365" i="11"/>
  <c r="M365" i="11" s="1"/>
  <c r="G79" i="11"/>
  <c r="M79" i="11" s="1"/>
  <c r="G31" i="11"/>
  <c r="M31" i="11" s="1"/>
  <c r="G24" i="11"/>
  <c r="M24" i="11" s="1"/>
  <c r="G406" i="11"/>
  <c r="M406" i="11" s="1"/>
  <c r="G388" i="11"/>
  <c r="M388" i="11" s="1"/>
  <c r="G285" i="11"/>
  <c r="M285" i="11" s="1"/>
  <c r="G275" i="11"/>
  <c r="M275" i="11" s="1"/>
  <c r="G205" i="11"/>
  <c r="M205" i="11" s="1"/>
  <c r="G151" i="11"/>
  <c r="M151" i="11" s="1"/>
  <c r="G145" i="11"/>
  <c r="M145" i="11" s="1"/>
  <c r="G65" i="11"/>
  <c r="M65" i="11" s="1"/>
  <c r="G200" i="11"/>
  <c r="M200" i="11" s="1"/>
  <c r="G417" i="11"/>
  <c r="M417" i="11" s="1"/>
  <c r="G342" i="11"/>
  <c r="M342" i="11" s="1"/>
  <c r="G184" i="11"/>
  <c r="M184" i="11" s="1"/>
  <c r="G156" i="11"/>
  <c r="M156" i="11" s="1"/>
  <c r="R24" i="11"/>
  <c r="R19" i="11"/>
  <c r="R25" i="11"/>
  <c r="W30" i="10"/>
  <c r="W28" i="10"/>
  <c r="W29" i="10" s="1"/>
  <c r="R25" i="10"/>
  <c r="R24" i="10"/>
  <c r="R17" i="10"/>
  <c r="R19" i="10"/>
  <c r="T21" i="10"/>
  <c r="P19" i="13" l="1"/>
  <c r="E4" i="5"/>
  <c r="R8" i="5" s="1"/>
  <c r="G312" i="10"/>
  <c r="M312" i="10" s="1"/>
  <c r="G465" i="10"/>
  <c r="M465" i="10" s="1"/>
  <c r="G357" i="10"/>
  <c r="M357" i="10" s="1"/>
  <c r="G163" i="10"/>
  <c r="M163" i="10" s="1"/>
  <c r="K107" i="11"/>
  <c r="K82" i="11"/>
  <c r="K390" i="11"/>
  <c r="K251" i="11"/>
  <c r="K117" i="11"/>
  <c r="K344" i="11"/>
  <c r="K129" i="11"/>
  <c r="K34" i="11"/>
  <c r="K166" i="11"/>
  <c r="K57" i="11"/>
  <c r="K224" i="11"/>
  <c r="K210" i="11"/>
  <c r="K47" i="11"/>
  <c r="K77" i="11"/>
  <c r="K196" i="11"/>
  <c r="K190" i="11"/>
  <c r="K174" i="11"/>
  <c r="K159" i="11"/>
  <c r="K163" i="11"/>
  <c r="K67" i="11"/>
  <c r="K278" i="11"/>
  <c r="K222" i="11"/>
  <c r="K303" i="11"/>
  <c r="K360" i="11"/>
  <c r="K455" i="11"/>
  <c r="K43" i="11"/>
  <c r="K141" i="11"/>
  <c r="K280" i="11"/>
  <c r="K463" i="11"/>
  <c r="K97" i="11"/>
  <c r="K144" i="11"/>
  <c r="K135" i="11"/>
  <c r="K380" i="11"/>
  <c r="K441" i="11"/>
  <c r="K87" i="11"/>
  <c r="K355" i="11"/>
  <c r="K266" i="11"/>
  <c r="K185" i="11"/>
  <c r="K338" i="11"/>
  <c r="K384" i="11"/>
  <c r="K152" i="11"/>
  <c r="K93" i="11"/>
  <c r="K329" i="11"/>
  <c r="K80" i="11"/>
  <c r="K336" i="11"/>
  <c r="K33" i="11"/>
  <c r="K130" i="11"/>
  <c r="K394" i="11"/>
  <c r="K37" i="11"/>
  <c r="K301" i="11"/>
  <c r="K246" i="11"/>
  <c r="K342" i="11"/>
  <c r="K389" i="11"/>
  <c r="K283" i="11"/>
  <c r="K27" i="11"/>
  <c r="K331" i="11"/>
  <c r="K346" i="11"/>
  <c r="K445" i="11"/>
  <c r="K131" i="11"/>
  <c r="K54" i="11"/>
  <c r="K250" i="11"/>
  <c r="K272" i="11"/>
  <c r="K423" i="11"/>
  <c r="K269" i="11"/>
  <c r="K392" i="11"/>
  <c r="K109" i="11"/>
  <c r="K429" i="11"/>
  <c r="K228" i="11"/>
  <c r="K207" i="11"/>
  <c r="K221" i="11"/>
  <c r="K76" i="11"/>
  <c r="K92" i="11"/>
  <c r="K70" i="11"/>
  <c r="K98" i="11"/>
  <c r="K295" i="11"/>
  <c r="K39" i="11"/>
  <c r="K469" i="11"/>
  <c r="K48" i="11"/>
  <c r="K239" i="11"/>
  <c r="K413" i="11"/>
  <c r="K146" i="11"/>
  <c r="K438" i="11"/>
  <c r="K86" i="11"/>
  <c r="K84" i="11"/>
  <c r="K28" i="11"/>
  <c r="K468" i="11"/>
  <c r="K120" i="11"/>
  <c r="K234" i="11"/>
  <c r="K56" i="11"/>
  <c r="K315" i="11"/>
  <c r="K75" i="11"/>
  <c r="K73" i="11"/>
  <c r="K467" i="11"/>
  <c r="K261" i="11"/>
  <c r="K313" i="11"/>
  <c r="K349" i="11"/>
  <c r="K149" i="11"/>
  <c r="K64" i="11"/>
  <c r="K62" i="11"/>
  <c r="K457" i="11"/>
  <c r="K293" i="11"/>
  <c r="K335" i="11"/>
  <c r="K459" i="11"/>
  <c r="K124" i="11"/>
  <c r="K53" i="11"/>
  <c r="K51" i="11"/>
  <c r="K447" i="11"/>
  <c r="K321" i="11"/>
  <c r="K142" i="11"/>
  <c r="K466" i="11"/>
  <c r="K358" i="11"/>
  <c r="K179" i="11"/>
  <c r="K411" i="11"/>
  <c r="K42" i="11"/>
  <c r="K40" i="11"/>
  <c r="K437" i="11"/>
  <c r="K464" i="11"/>
  <c r="K65" i="11"/>
  <c r="K418" i="11"/>
  <c r="K460" i="11"/>
  <c r="K427" i="11"/>
  <c r="K45" i="11"/>
  <c r="K453" i="11"/>
  <c r="K451" i="11"/>
  <c r="K406" i="11"/>
  <c r="K439" i="11"/>
  <c r="K417" i="11"/>
  <c r="K134" i="11"/>
  <c r="K36" i="11"/>
  <c r="K69" i="11"/>
  <c r="K354" i="11"/>
  <c r="K352" i="11"/>
  <c r="K373" i="11"/>
  <c r="K19" i="11"/>
  <c r="K407" i="11"/>
  <c r="K103" i="11"/>
  <c r="K412" i="11"/>
  <c r="K24" i="11"/>
  <c r="K254" i="11"/>
  <c r="K241" i="11"/>
  <c r="K362" i="11"/>
  <c r="K449" i="11"/>
  <c r="K307" i="11"/>
  <c r="K112" i="11"/>
  <c r="K226" i="11"/>
  <c r="K348" i="11"/>
  <c r="K375" i="11"/>
  <c r="K230" i="11"/>
  <c r="K351" i="11"/>
  <c r="K428" i="11"/>
  <c r="K297" i="11"/>
  <c r="K25" i="11"/>
  <c r="K171" i="11"/>
  <c r="K323" i="11"/>
  <c r="K364" i="11"/>
  <c r="K219" i="11"/>
  <c r="K340" i="11"/>
  <c r="K416" i="11"/>
  <c r="K287" i="11"/>
  <c r="K302" i="11"/>
  <c r="K404" i="11"/>
  <c r="K444" i="11"/>
  <c r="K353" i="11"/>
  <c r="K208" i="11"/>
  <c r="K306" i="11"/>
  <c r="K405" i="11"/>
  <c r="K277" i="11"/>
  <c r="K290" i="11"/>
  <c r="K312" i="11"/>
  <c r="K268" i="11"/>
  <c r="K202" i="11"/>
  <c r="K100" i="11"/>
  <c r="K320" i="11"/>
  <c r="K430" i="11"/>
  <c r="K300" i="11"/>
  <c r="K284" i="11"/>
  <c r="K433" i="11"/>
  <c r="K216" i="11"/>
  <c r="K267" i="11"/>
  <c r="K123" i="11"/>
  <c r="K91" i="11"/>
  <c r="K236" i="11"/>
  <c r="K115" i="11"/>
  <c r="K78" i="11"/>
  <c r="K309" i="11"/>
  <c r="K419" i="11"/>
  <c r="K233" i="11"/>
  <c r="K162" i="11"/>
  <c r="K366" i="11"/>
  <c r="K205" i="11"/>
  <c r="K257" i="11"/>
  <c r="K68" i="11"/>
  <c r="K256" i="11"/>
  <c r="K212" i="11"/>
  <c r="K136" i="11"/>
  <c r="K410" i="11"/>
  <c r="K298" i="11"/>
  <c r="K408" i="11"/>
  <c r="K200" i="11"/>
  <c r="K151" i="11"/>
  <c r="K311" i="11"/>
  <c r="K194" i="11"/>
  <c r="K247" i="11"/>
  <c r="K435" i="11"/>
  <c r="K170" i="11"/>
  <c r="K181" i="11"/>
  <c r="K425" i="11"/>
  <c r="K376" i="11"/>
  <c r="K286" i="11"/>
  <c r="K396" i="11"/>
  <c r="K133" i="11"/>
  <c r="K140" i="11"/>
  <c r="K461" i="11"/>
  <c r="K183" i="11"/>
  <c r="K237" i="11"/>
  <c r="K258" i="11"/>
  <c r="K304" i="11"/>
  <c r="K156" i="11"/>
  <c r="K81" i="11"/>
  <c r="K110" i="11"/>
  <c r="K275" i="11"/>
  <c r="K385" i="11"/>
  <c r="K111" i="11"/>
  <c r="K118" i="11"/>
  <c r="K450" i="11"/>
  <c r="K172" i="11"/>
  <c r="K227" i="11"/>
  <c r="K314" i="11"/>
  <c r="K60" i="11"/>
  <c r="K356" i="11"/>
  <c r="K125" i="11"/>
  <c r="K271" i="11"/>
  <c r="K88" i="11"/>
  <c r="K264" i="11"/>
  <c r="K374" i="11"/>
  <c r="K89" i="11"/>
  <c r="K106" i="11"/>
  <c r="K395" i="11"/>
  <c r="K61" i="11"/>
  <c r="K217" i="11"/>
  <c r="K38" i="11"/>
  <c r="K434" i="11"/>
  <c r="K326" i="11"/>
  <c r="K101" i="11"/>
  <c r="K160" i="11"/>
  <c r="K21" i="11"/>
  <c r="K153" i="11"/>
  <c r="K363" i="11"/>
  <c r="K443" i="11"/>
  <c r="K95" i="11"/>
  <c r="K318" i="11"/>
  <c r="K50" i="11"/>
  <c r="K168" i="11"/>
  <c r="K201" i="11"/>
  <c r="K238" i="11"/>
  <c r="K191" i="11"/>
  <c r="K248" i="11"/>
  <c r="K282" i="11"/>
  <c r="K359" i="11"/>
  <c r="K465" i="11"/>
  <c r="K365" i="11"/>
  <c r="K165" i="11"/>
  <c r="K253" i="11"/>
  <c r="K31" i="11"/>
  <c r="K341" i="11"/>
  <c r="K119" i="11"/>
  <c r="K462" i="11"/>
  <c r="K273" i="11"/>
  <c r="K29" i="11"/>
  <c r="K255" i="11"/>
  <c r="K383" i="11"/>
  <c r="K161" i="11"/>
  <c r="K397" i="11"/>
  <c r="K197" i="11"/>
  <c r="K448" i="11"/>
  <c r="K145" i="11"/>
  <c r="K213" i="11"/>
  <c r="K424" i="11"/>
  <c r="K215" i="11"/>
  <c r="K382" i="11"/>
  <c r="K35" i="11"/>
  <c r="K414" i="11"/>
  <c r="K332" i="11"/>
  <c r="K132" i="11"/>
  <c r="K242" i="11"/>
  <c r="K20" i="11"/>
  <c r="K330" i="11"/>
  <c r="K108" i="11"/>
  <c r="K440" i="11"/>
  <c r="K262" i="11"/>
  <c r="K454" i="11"/>
  <c r="K211" i="11"/>
  <c r="K372" i="11"/>
  <c r="K150" i="11"/>
  <c r="K379" i="11"/>
  <c r="K334" i="11"/>
  <c r="K182" i="11"/>
  <c r="K49" i="11"/>
  <c r="K401" i="11"/>
  <c r="K456" i="11"/>
  <c r="K225" i="11"/>
  <c r="K391" i="11"/>
  <c r="K299" i="11"/>
  <c r="K99" i="11"/>
  <c r="K231" i="11"/>
  <c r="K422" i="11"/>
  <c r="K319" i="11"/>
  <c r="K96" i="11"/>
  <c r="K400" i="11"/>
  <c r="K240" i="11"/>
  <c r="K378" i="11"/>
  <c r="K122" i="11"/>
  <c r="K361" i="11"/>
  <c r="K139" i="11"/>
  <c r="K377" i="11"/>
  <c r="K177" i="11"/>
  <c r="K325" i="11"/>
  <c r="K23" i="11"/>
  <c r="K265" i="11"/>
  <c r="K333" i="11"/>
  <c r="K229" i="11"/>
  <c r="K350" i="11"/>
  <c r="K104" i="11"/>
  <c r="K249" i="11"/>
  <c r="K126" i="11"/>
  <c r="K371" i="11"/>
  <c r="K393" i="11"/>
  <c r="K381" i="11"/>
  <c r="K59" i="11"/>
  <c r="K291" i="11"/>
  <c r="K243" i="11"/>
  <c r="K431" i="11"/>
  <c r="K209" i="11"/>
  <c r="K244" i="11"/>
  <c r="K296" i="11"/>
  <c r="K74" i="11"/>
  <c r="K189" i="11"/>
  <c r="K218" i="11"/>
  <c r="K178" i="11"/>
  <c r="K399" i="11"/>
  <c r="K339" i="11"/>
  <c r="K116" i="11"/>
  <c r="K357" i="11"/>
  <c r="K157" i="11"/>
  <c r="K90" i="11"/>
  <c r="K368" i="11"/>
  <c r="K85" i="11"/>
  <c r="K367" i="11"/>
  <c r="K324" i="11"/>
  <c r="K169" i="11"/>
  <c r="K102" i="11"/>
  <c r="K79" i="11"/>
  <c r="K415" i="11"/>
  <c r="K113" i="11"/>
  <c r="K193" i="11"/>
  <c r="K260" i="11"/>
  <c r="K232" i="11"/>
  <c r="K420" i="11"/>
  <c r="K198" i="11"/>
  <c r="K155" i="11"/>
  <c r="K285" i="11"/>
  <c r="K63" i="11"/>
  <c r="K22" i="11"/>
  <c r="K206" i="11"/>
  <c r="K55" i="11"/>
  <c r="K276" i="11"/>
  <c r="K328" i="11"/>
  <c r="K105" i="11"/>
  <c r="K347" i="11"/>
  <c r="K147" i="11"/>
  <c r="K187" i="11"/>
  <c r="K281" i="11"/>
  <c r="K308" i="11"/>
  <c r="K128" i="11"/>
  <c r="K270" i="11"/>
  <c r="K403" i="11"/>
  <c r="K436" i="11"/>
  <c r="K370" i="11"/>
  <c r="K369" i="11"/>
  <c r="K426" i="11"/>
  <c r="K138" i="11"/>
  <c r="K235" i="11"/>
  <c r="K154" i="11"/>
  <c r="K409" i="11"/>
  <c r="K186" i="11"/>
  <c r="K44" i="11"/>
  <c r="K274" i="11"/>
  <c r="K52" i="11"/>
  <c r="K421" i="11"/>
  <c r="K195" i="11"/>
  <c r="K388" i="11"/>
  <c r="K199" i="11"/>
  <c r="K316" i="11"/>
  <c r="K94" i="11"/>
  <c r="K337" i="11"/>
  <c r="K137" i="11"/>
  <c r="K158" i="11"/>
  <c r="K114" i="11"/>
  <c r="K220" i="11"/>
  <c r="K322" i="11"/>
  <c r="K66" i="11"/>
  <c r="K167" i="11"/>
  <c r="K203" i="11"/>
  <c r="K245" i="11"/>
  <c r="K26" i="11"/>
  <c r="K259" i="11"/>
  <c r="K71" i="11"/>
  <c r="K345" i="11"/>
  <c r="K279" i="11"/>
  <c r="K58" i="11"/>
  <c r="K204" i="11"/>
  <c r="K143" i="11"/>
  <c r="K398" i="11"/>
  <c r="K175" i="11"/>
  <c r="K432" i="11"/>
  <c r="K263" i="11"/>
  <c r="K41" i="11"/>
  <c r="K310" i="11"/>
  <c r="K184" i="11"/>
  <c r="K288" i="11"/>
  <c r="K32" i="11"/>
  <c r="K305" i="11"/>
  <c r="K83" i="11"/>
  <c r="K327" i="11"/>
  <c r="K127" i="11"/>
  <c r="K387" i="11"/>
  <c r="K446" i="11"/>
  <c r="K452" i="11"/>
  <c r="K289" i="11"/>
  <c r="K458" i="11"/>
  <c r="K214" i="11"/>
  <c r="K223" i="11"/>
  <c r="K148" i="11"/>
  <c r="K46" i="11"/>
  <c r="K292" i="11"/>
  <c r="K402" i="11"/>
  <c r="K192" i="11"/>
  <c r="K180" i="11"/>
  <c r="K121" i="11"/>
  <c r="K386" i="11"/>
  <c r="K164" i="11"/>
  <c r="K343" i="11"/>
  <c r="K252" i="11"/>
  <c r="K30" i="11"/>
  <c r="K176" i="11"/>
  <c r="K173" i="11"/>
  <c r="K188" i="11"/>
  <c r="K442" i="11"/>
  <c r="K294" i="11"/>
  <c r="K72" i="11"/>
  <c r="K317" i="11"/>
  <c r="G305" i="10"/>
  <c r="M305" i="10" s="1"/>
  <c r="G123" i="10"/>
  <c r="M123" i="10" s="1"/>
  <c r="G351" i="10"/>
  <c r="M351" i="10" s="1"/>
  <c r="E5" i="10"/>
  <c r="H288" i="10" s="1"/>
  <c r="I288" i="10" s="1"/>
  <c r="G99" i="10"/>
  <c r="M99" i="10" s="1"/>
  <c r="G49" i="10"/>
  <c r="M49" i="10" s="1"/>
  <c r="G174" i="10"/>
  <c r="M174" i="10" s="1"/>
  <c r="H450" i="11"/>
  <c r="I450" i="11" s="1"/>
  <c r="G136" i="10"/>
  <c r="M136" i="10" s="1"/>
  <c r="G61" i="10"/>
  <c r="M61" i="10" s="1"/>
  <c r="G447" i="10"/>
  <c r="M447" i="10" s="1"/>
  <c r="G451" i="10"/>
  <c r="M451" i="10" s="1"/>
  <c r="G206" i="10"/>
  <c r="M206" i="10" s="1"/>
  <c r="G377" i="10"/>
  <c r="M377" i="10" s="1"/>
  <c r="G121" i="10"/>
  <c r="M121" i="10" s="1"/>
  <c r="G348" i="10"/>
  <c r="M348" i="10" s="1"/>
  <c r="G97" i="10"/>
  <c r="M97" i="10" s="1"/>
  <c r="G185" i="10"/>
  <c r="M185" i="10" s="1"/>
  <c r="E232" i="11"/>
  <c r="E182" i="11"/>
  <c r="E219" i="11"/>
  <c r="H67" i="11"/>
  <c r="I67" i="11" s="1"/>
  <c r="G398" i="10"/>
  <c r="M398" i="10" s="1"/>
  <c r="G50" i="10"/>
  <c r="M50" i="10" s="1"/>
  <c r="G462" i="10"/>
  <c r="M462" i="10" s="1"/>
  <c r="G267" i="10"/>
  <c r="M267" i="10" s="1"/>
  <c r="G323" i="10"/>
  <c r="M323" i="10" s="1"/>
  <c r="G367" i="10"/>
  <c r="M367" i="10" s="1"/>
  <c r="G193" i="10"/>
  <c r="M193" i="10" s="1"/>
  <c r="G32" i="10"/>
  <c r="M32" i="10" s="1"/>
  <c r="G355" i="10"/>
  <c r="M355" i="10" s="1"/>
  <c r="G426" i="10"/>
  <c r="M426" i="10" s="1"/>
  <c r="G336" i="10"/>
  <c r="M336" i="10" s="1"/>
  <c r="G341" i="10"/>
  <c r="M341" i="10" s="1"/>
  <c r="G446" i="10"/>
  <c r="M446" i="10" s="1"/>
  <c r="G143" i="10"/>
  <c r="M143" i="10" s="1"/>
  <c r="G349" i="10"/>
  <c r="M349" i="10" s="1"/>
  <c r="G414" i="10"/>
  <c r="M414" i="10" s="1"/>
  <c r="G272" i="10"/>
  <c r="M272" i="10" s="1"/>
  <c r="G47" i="10"/>
  <c r="M47" i="10" s="1"/>
  <c r="G224" i="10"/>
  <c r="M224" i="10" s="1"/>
  <c r="G115" i="10"/>
  <c r="M115" i="10" s="1"/>
  <c r="G431" i="10"/>
  <c r="M431" i="10" s="1"/>
  <c r="G268" i="10"/>
  <c r="M268" i="10" s="1"/>
  <c r="G68" i="10"/>
  <c r="M68" i="10" s="1"/>
  <c r="G320" i="10"/>
  <c r="M320" i="10" s="1"/>
  <c r="G147" i="10"/>
  <c r="M147" i="10" s="1"/>
  <c r="G19" i="10"/>
  <c r="M19" i="10" s="1"/>
  <c r="G36" i="10"/>
  <c r="M36" i="10" s="1"/>
  <c r="G321" i="10"/>
  <c r="M321" i="10" s="1"/>
  <c r="G169" i="10"/>
  <c r="M169" i="10" s="1"/>
  <c r="G221" i="10"/>
  <c r="M221" i="10" s="1"/>
  <c r="G150" i="10"/>
  <c r="M150" i="10" s="1"/>
  <c r="G436" i="10"/>
  <c r="M436" i="10" s="1"/>
  <c r="G179" i="10"/>
  <c r="M179" i="10" s="1"/>
  <c r="G125" i="10"/>
  <c r="M125" i="10" s="1"/>
  <c r="G370" i="10"/>
  <c r="M370" i="10" s="1"/>
  <c r="G137" i="10"/>
  <c r="M137" i="10" s="1"/>
  <c r="G160" i="10"/>
  <c r="M160" i="10" s="1"/>
  <c r="G93" i="10"/>
  <c r="M93" i="10" s="1"/>
  <c r="G128" i="10"/>
  <c r="M128" i="10" s="1"/>
  <c r="G145" i="10"/>
  <c r="M145" i="10" s="1"/>
  <c r="G70" i="10"/>
  <c r="M70" i="10" s="1"/>
  <c r="G255" i="10"/>
  <c r="M255" i="10" s="1"/>
  <c r="G113" i="10"/>
  <c r="M113" i="10" s="1"/>
  <c r="G103" i="10"/>
  <c r="M103" i="10" s="1"/>
  <c r="G338" i="10"/>
  <c r="M338" i="10" s="1"/>
  <c r="G430" i="10"/>
  <c r="M430" i="10" s="1"/>
  <c r="G102" i="10"/>
  <c r="M102" i="10" s="1"/>
  <c r="G226" i="10"/>
  <c r="M226" i="10" s="1"/>
  <c r="G415" i="10"/>
  <c r="M415" i="10" s="1"/>
  <c r="G168" i="10"/>
  <c r="M168" i="10" s="1"/>
  <c r="G468" i="10"/>
  <c r="M468" i="10" s="1"/>
  <c r="G34" i="10"/>
  <c r="M34" i="10" s="1"/>
  <c r="G387" i="10"/>
  <c r="M387" i="10" s="1"/>
  <c r="G419" i="10"/>
  <c r="M419" i="10" s="1"/>
  <c r="G273" i="10"/>
  <c r="M273" i="10" s="1"/>
  <c r="G293" i="10"/>
  <c r="M293" i="10" s="1"/>
  <c r="G86" i="10"/>
  <c r="M86" i="10" s="1"/>
  <c r="G402" i="10"/>
  <c r="M402" i="10" s="1"/>
  <c r="G452" i="10"/>
  <c r="M452" i="10" s="1"/>
  <c r="G127" i="10"/>
  <c r="M127" i="10" s="1"/>
  <c r="G213" i="10"/>
  <c r="M213" i="10" s="1"/>
  <c r="G178" i="10"/>
  <c r="M178" i="10" s="1"/>
  <c r="G77" i="10"/>
  <c r="M77" i="10" s="1"/>
  <c r="G65" i="10"/>
  <c r="M65" i="10" s="1"/>
  <c r="G79" i="10"/>
  <c r="M79" i="10" s="1"/>
  <c r="G43" i="10"/>
  <c r="M43" i="10" s="1"/>
  <c r="G264" i="10"/>
  <c r="M264" i="10" s="1"/>
  <c r="G409" i="10"/>
  <c r="M409" i="10" s="1"/>
  <c r="G247" i="10"/>
  <c r="M247" i="10" s="1"/>
  <c r="G88" i="10"/>
  <c r="M88" i="10" s="1"/>
  <c r="G91" i="10"/>
  <c r="M91" i="10" s="1"/>
  <c r="G309" i="10"/>
  <c r="M309" i="10" s="1"/>
  <c r="G381" i="10"/>
  <c r="M381" i="10" s="1"/>
  <c r="G343" i="10"/>
  <c r="M343" i="10" s="1"/>
  <c r="G400" i="10"/>
  <c r="M400" i="10" s="1"/>
  <c r="G106" i="10"/>
  <c r="M106" i="10" s="1"/>
  <c r="G141" i="10"/>
  <c r="M141" i="10" s="1"/>
  <c r="G53" i="10"/>
  <c r="M53" i="10" s="1"/>
  <c r="G422" i="10"/>
  <c r="M422" i="10" s="1"/>
  <c r="G317" i="10"/>
  <c r="M317" i="10" s="1"/>
  <c r="G386" i="10"/>
  <c r="M386" i="10" s="1"/>
  <c r="G118" i="10"/>
  <c r="M118" i="10" s="1"/>
  <c r="G384" i="10"/>
  <c r="M384" i="10" s="1"/>
  <c r="G89" i="10"/>
  <c r="M89" i="10" s="1"/>
  <c r="G101" i="10"/>
  <c r="M101" i="10" s="1"/>
  <c r="G117" i="10"/>
  <c r="M117" i="10" s="1"/>
  <c r="G26" i="10"/>
  <c r="M26" i="10" s="1"/>
  <c r="G20" i="10"/>
  <c r="M20" i="10" s="1"/>
  <c r="G216" i="10"/>
  <c r="M216" i="10" s="1"/>
  <c r="G202" i="10"/>
  <c r="M202" i="10" s="1"/>
  <c r="G85" i="10"/>
  <c r="M85" i="10" s="1"/>
  <c r="G363" i="10"/>
  <c r="M363" i="10" s="1"/>
  <c r="G369" i="10"/>
  <c r="M369" i="10" s="1"/>
  <c r="G138" i="10"/>
  <c r="M138" i="10" s="1"/>
  <c r="G33" i="10"/>
  <c r="M33" i="10" s="1"/>
  <c r="G297" i="10"/>
  <c r="M297" i="10" s="1"/>
  <c r="G366" i="10"/>
  <c r="M366" i="10" s="1"/>
  <c r="G41" i="10"/>
  <c r="M41" i="10" s="1"/>
  <c r="G358" i="10"/>
  <c r="M358" i="10" s="1"/>
  <c r="G208" i="10"/>
  <c r="M208" i="10" s="1"/>
  <c r="G114" i="10"/>
  <c r="M114" i="10" s="1"/>
  <c r="G90" i="10"/>
  <c r="M90" i="10" s="1"/>
  <c r="G133" i="10"/>
  <c r="M133" i="10" s="1"/>
  <c r="G83" i="10"/>
  <c r="M83" i="10" s="1"/>
  <c r="G282" i="10"/>
  <c r="M282" i="10" s="1"/>
  <c r="G453" i="10"/>
  <c r="M453" i="10" s="1"/>
  <c r="G254" i="10"/>
  <c r="M254" i="10" s="1"/>
  <c r="G94" i="10"/>
  <c r="M94" i="10" s="1"/>
  <c r="G122" i="10"/>
  <c r="M122" i="10" s="1"/>
  <c r="G313" i="10"/>
  <c r="M313" i="10" s="1"/>
  <c r="G416" i="10"/>
  <c r="M416" i="10" s="1"/>
  <c r="G347" i="10"/>
  <c r="M347" i="10" s="1"/>
  <c r="G407" i="10"/>
  <c r="M407" i="10" s="1"/>
  <c r="G126" i="10"/>
  <c r="M126" i="10" s="1"/>
  <c r="G144" i="10"/>
  <c r="M144" i="10" s="1"/>
  <c r="G73" i="10"/>
  <c r="M73" i="10" s="1"/>
  <c r="G442" i="10"/>
  <c r="M442" i="10" s="1"/>
  <c r="G337" i="10"/>
  <c r="M337" i="10" s="1"/>
  <c r="G406" i="10"/>
  <c r="M406" i="10" s="1"/>
  <c r="G220" i="10"/>
  <c r="M220" i="10" s="1"/>
  <c r="G207" i="10"/>
  <c r="M207" i="10" s="1"/>
  <c r="G440" i="10"/>
  <c r="M440" i="10" s="1"/>
  <c r="G116" i="10"/>
  <c r="M116" i="10" s="1"/>
  <c r="G199" i="10"/>
  <c r="M199" i="10" s="1"/>
  <c r="G195" i="10"/>
  <c r="M195" i="10" s="1"/>
  <c r="G130" i="10"/>
  <c r="M130" i="10" s="1"/>
  <c r="G435" i="10"/>
  <c r="M435" i="10" s="1"/>
  <c r="G433" i="10"/>
  <c r="M433" i="10" s="1"/>
  <c r="G417" i="10"/>
  <c r="M417" i="10" s="1"/>
  <c r="G233" i="10"/>
  <c r="M233" i="10" s="1"/>
  <c r="G249" i="10"/>
  <c r="M249" i="10" s="1"/>
  <c r="G420" i="10"/>
  <c r="M420" i="10" s="1"/>
  <c r="G227" i="10"/>
  <c r="M227" i="10" s="1"/>
  <c r="G437" i="10"/>
  <c r="M437" i="10" s="1"/>
  <c r="G149" i="10"/>
  <c r="M149" i="10" s="1"/>
  <c r="G239" i="10"/>
  <c r="M239" i="10" s="1"/>
  <c r="G393" i="10"/>
  <c r="M393" i="10" s="1"/>
  <c r="G241" i="10"/>
  <c r="M241" i="10" s="1"/>
  <c r="G52" i="10"/>
  <c r="M52" i="10" s="1"/>
  <c r="G57" i="10"/>
  <c r="M57" i="10" s="1"/>
  <c r="G256" i="10"/>
  <c r="M256" i="10" s="1"/>
  <c r="G339" i="10"/>
  <c r="M339" i="10" s="1"/>
  <c r="G194" i="10"/>
  <c r="M194" i="10" s="1"/>
  <c r="G27" i="10"/>
  <c r="M27" i="10" s="1"/>
  <c r="G69" i="10"/>
  <c r="M69" i="10" s="1"/>
  <c r="G276" i="10"/>
  <c r="M276" i="10" s="1"/>
  <c r="G244" i="10"/>
  <c r="M244" i="10" s="1"/>
  <c r="G424" i="10"/>
  <c r="M424" i="10" s="1"/>
  <c r="G98" i="10"/>
  <c r="M98" i="10" s="1"/>
  <c r="G203" i="10"/>
  <c r="M203" i="10" s="1"/>
  <c r="G290" i="10"/>
  <c r="M290" i="10" s="1"/>
  <c r="G230" i="10"/>
  <c r="M230" i="10" s="1"/>
  <c r="G275" i="10"/>
  <c r="M275" i="10" s="1"/>
  <c r="G299" i="10"/>
  <c r="M299" i="10" s="1"/>
  <c r="G385" i="10"/>
  <c r="M385" i="10" s="1"/>
  <c r="G457" i="10"/>
  <c r="M457" i="10" s="1"/>
  <c r="G192" i="10"/>
  <c r="M192" i="10" s="1"/>
  <c r="G80" i="10"/>
  <c r="M80" i="10" s="1"/>
  <c r="G189" i="10"/>
  <c r="M189" i="10" s="1"/>
  <c r="G165" i="10"/>
  <c r="M165" i="10" s="1"/>
  <c r="G361" i="10"/>
  <c r="M361" i="10" s="1"/>
  <c r="G236" i="10"/>
  <c r="M236" i="10" s="1"/>
  <c r="G55" i="10"/>
  <c r="M55" i="10" s="1"/>
  <c r="G449" i="10"/>
  <c r="M449" i="10" s="1"/>
  <c r="G158" i="10"/>
  <c r="M158" i="10" s="1"/>
  <c r="G397" i="10"/>
  <c r="M397" i="10" s="1"/>
  <c r="G261" i="10"/>
  <c r="M261" i="10" s="1"/>
  <c r="G183" i="10"/>
  <c r="M183" i="10" s="1"/>
  <c r="G401" i="10"/>
  <c r="M401" i="10" s="1"/>
  <c r="G394" i="10"/>
  <c r="M394" i="10" s="1"/>
  <c r="G274" i="10"/>
  <c r="M274" i="10" s="1"/>
  <c r="G243" i="10"/>
  <c r="M243" i="10" s="1"/>
  <c r="G345" i="10"/>
  <c r="M345" i="10" s="1"/>
  <c r="G240" i="10"/>
  <c r="M240" i="10" s="1"/>
  <c r="G360" i="10"/>
  <c r="M360" i="10" s="1"/>
  <c r="G176" i="10"/>
  <c r="M176" i="10" s="1"/>
  <c r="G340" i="10"/>
  <c r="M340" i="10" s="1"/>
  <c r="G229" i="10"/>
  <c r="M229" i="10" s="1"/>
  <c r="G155" i="10"/>
  <c r="M155" i="10" s="1"/>
  <c r="G259" i="10"/>
  <c r="M259" i="10" s="1"/>
  <c r="G365" i="10"/>
  <c r="M365" i="10" s="1"/>
  <c r="G28" i="10"/>
  <c r="M28" i="10" s="1"/>
  <c r="G67" i="10"/>
  <c r="M67" i="10" s="1"/>
  <c r="G458" i="10"/>
  <c r="M458" i="10" s="1"/>
  <c r="G140" i="10"/>
  <c r="M140" i="10" s="1"/>
  <c r="G74" i="10"/>
  <c r="M74" i="10" s="1"/>
  <c r="G304" i="10"/>
  <c r="M304" i="10" s="1"/>
  <c r="G395" i="10"/>
  <c r="M395" i="10" s="1"/>
  <c r="G327" i="10"/>
  <c r="M327" i="10" s="1"/>
  <c r="G38" i="10"/>
  <c r="M38" i="10" s="1"/>
  <c r="G72" i="10"/>
  <c r="M72" i="10" s="1"/>
  <c r="G284" i="10"/>
  <c r="M284" i="10" s="1"/>
  <c r="G350" i="10"/>
  <c r="M350" i="10" s="1"/>
  <c r="G428" i="10"/>
  <c r="M428" i="10" s="1"/>
  <c r="G139" i="10"/>
  <c r="M139" i="10" s="1"/>
  <c r="G219" i="10"/>
  <c r="M219" i="10" s="1"/>
  <c r="G300" i="10"/>
  <c r="M300" i="10" s="1"/>
  <c r="G262" i="10"/>
  <c r="M262" i="10" s="1"/>
  <c r="G308" i="10"/>
  <c r="M308" i="10" s="1"/>
  <c r="G330" i="10"/>
  <c r="M330" i="10" s="1"/>
  <c r="G405" i="10"/>
  <c r="M405" i="10" s="1"/>
  <c r="G146" i="10"/>
  <c r="M146" i="10" s="1"/>
  <c r="G212" i="10"/>
  <c r="M212" i="10" s="1"/>
  <c r="G131" i="10"/>
  <c r="M131" i="10" s="1"/>
  <c r="G62" i="10"/>
  <c r="M62" i="10" s="1"/>
  <c r="G59" i="10"/>
  <c r="M59" i="10" s="1"/>
  <c r="G180" i="10"/>
  <c r="M180" i="10" s="1"/>
  <c r="G356" i="10"/>
  <c r="M356" i="10" s="1"/>
  <c r="G324" i="10"/>
  <c r="M324" i="10" s="1"/>
  <c r="G371" i="10"/>
  <c r="M371" i="10" s="1"/>
  <c r="G399" i="10"/>
  <c r="M399" i="10" s="1"/>
  <c r="G182" i="10"/>
  <c r="M182" i="10" s="1"/>
  <c r="G325" i="10"/>
  <c r="M325" i="10" s="1"/>
  <c r="G466" i="10"/>
  <c r="M466" i="10" s="1"/>
  <c r="G242" i="10"/>
  <c r="M242" i="10" s="1"/>
  <c r="G196" i="10"/>
  <c r="M196" i="10" s="1"/>
  <c r="G171" i="10"/>
  <c r="M171" i="10" s="1"/>
  <c r="G364" i="10"/>
  <c r="M364" i="10" s="1"/>
  <c r="G251" i="10"/>
  <c r="M251" i="10" s="1"/>
  <c r="G58" i="10"/>
  <c r="M58" i="10" s="1"/>
  <c r="G214" i="10"/>
  <c r="M214" i="10" s="1"/>
  <c r="G225" i="10"/>
  <c r="M225" i="10" s="1"/>
  <c r="G152" i="10"/>
  <c r="M152" i="10" s="1"/>
  <c r="G60" i="10"/>
  <c r="M60" i="10" s="1"/>
  <c r="G188" i="10"/>
  <c r="M188" i="10" s="1"/>
  <c r="G410" i="10"/>
  <c r="M410" i="10" s="1"/>
  <c r="G391" i="10"/>
  <c r="M391" i="10" s="1"/>
  <c r="G269" i="10"/>
  <c r="M269" i="10" s="1"/>
  <c r="G95" i="10"/>
  <c r="M95" i="10" s="1"/>
  <c r="G287" i="10"/>
  <c r="M287" i="10" s="1"/>
  <c r="G238" i="10"/>
  <c r="M238" i="10" s="1"/>
  <c r="G172" i="10"/>
  <c r="M172" i="10" s="1"/>
  <c r="G54" i="10"/>
  <c r="M54" i="10" s="1"/>
  <c r="G71" i="10"/>
  <c r="M71" i="10" s="1"/>
  <c r="G48" i="10"/>
  <c r="M48" i="10" s="1"/>
  <c r="G265" i="10"/>
  <c r="M265" i="10" s="1"/>
  <c r="G120" i="10"/>
  <c r="M120" i="10" s="1"/>
  <c r="G35" i="10"/>
  <c r="M35" i="10" s="1"/>
  <c r="G429" i="10"/>
  <c r="M429" i="10" s="1"/>
  <c r="G418" i="10"/>
  <c r="M418" i="10" s="1"/>
  <c r="G75" i="10"/>
  <c r="M75" i="10" s="1"/>
  <c r="G109" i="10"/>
  <c r="M109" i="10" s="1"/>
  <c r="G288" i="10"/>
  <c r="M288" i="10" s="1"/>
  <c r="G354" i="10"/>
  <c r="M354" i="10" s="1"/>
  <c r="G455" i="10"/>
  <c r="M455" i="10" s="1"/>
  <c r="G153" i="10"/>
  <c r="M153" i="10" s="1"/>
  <c r="G235" i="10"/>
  <c r="M235" i="10" s="1"/>
  <c r="G307" i="10"/>
  <c r="M307" i="10" s="1"/>
  <c r="G294" i="10"/>
  <c r="M294" i="10" s="1"/>
  <c r="G315" i="10"/>
  <c r="M315" i="10" s="1"/>
  <c r="G344" i="10"/>
  <c r="M344" i="10" s="1"/>
  <c r="G425" i="10"/>
  <c r="M425" i="10" s="1"/>
  <c r="G166" i="10"/>
  <c r="M166" i="10" s="1"/>
  <c r="G232" i="10"/>
  <c r="M232" i="10" s="1"/>
  <c r="G40" i="10"/>
  <c r="M40" i="10" s="1"/>
  <c r="G84" i="10"/>
  <c r="M84" i="10" s="1"/>
  <c r="G108" i="10"/>
  <c r="M108" i="10" s="1"/>
  <c r="G100" i="10"/>
  <c r="M100" i="10" s="1"/>
  <c r="G270" i="10"/>
  <c r="M270" i="10" s="1"/>
  <c r="G423" i="10"/>
  <c r="M423" i="10" s="1"/>
  <c r="G124" i="10"/>
  <c r="M124" i="10" s="1"/>
  <c r="G87" i="10"/>
  <c r="M87" i="10" s="1"/>
  <c r="G253" i="10"/>
  <c r="M253" i="10" s="1"/>
  <c r="G467" i="10"/>
  <c r="M467" i="10" s="1"/>
  <c r="G78" i="10"/>
  <c r="M78" i="10" s="1"/>
  <c r="G112" i="10"/>
  <c r="M112" i="10" s="1"/>
  <c r="G333" i="10"/>
  <c r="M333" i="10" s="1"/>
  <c r="G248" i="10"/>
  <c r="M248" i="10" s="1"/>
  <c r="G469" i="10"/>
  <c r="M469" i="10" s="1"/>
  <c r="G161" i="10"/>
  <c r="M161" i="10" s="1"/>
  <c r="G283" i="10"/>
  <c r="M283" i="10" s="1"/>
  <c r="G314" i="10"/>
  <c r="M314" i="10" s="1"/>
  <c r="G301" i="10"/>
  <c r="M301" i="10" s="1"/>
  <c r="G353" i="10"/>
  <c r="M353" i="10" s="1"/>
  <c r="G413" i="10"/>
  <c r="M413" i="10" s="1"/>
  <c r="G445" i="10"/>
  <c r="M445" i="10" s="1"/>
  <c r="G186" i="10"/>
  <c r="M186" i="10" s="1"/>
  <c r="G252" i="10"/>
  <c r="M252" i="10" s="1"/>
  <c r="G44" i="10"/>
  <c r="M44" i="10" s="1"/>
  <c r="G450" i="10"/>
  <c r="M450" i="10" s="1"/>
  <c r="G154" i="10"/>
  <c r="M154" i="10" s="1"/>
  <c r="G162" i="10"/>
  <c r="M162" i="10" s="1"/>
  <c r="G298" i="10"/>
  <c r="M298" i="10" s="1"/>
  <c r="G464" i="10"/>
  <c r="M464" i="10" s="1"/>
  <c r="G379" i="10"/>
  <c r="M379" i="10" s="1"/>
  <c r="G441" i="10"/>
  <c r="M441" i="10" s="1"/>
  <c r="G234" i="10"/>
  <c r="M234" i="10" s="1"/>
  <c r="G278" i="10"/>
  <c r="M278" i="10" s="1"/>
  <c r="G404" i="10"/>
  <c r="M404" i="10" s="1"/>
  <c r="G96" i="10"/>
  <c r="M96" i="10" s="1"/>
  <c r="G25" i="10"/>
  <c r="M25" i="10" s="1"/>
  <c r="G204" i="10"/>
  <c r="M204" i="10" s="1"/>
  <c r="G454" i="10"/>
  <c r="M454" i="10" s="1"/>
  <c r="G332" i="10"/>
  <c r="M332" i="10" s="1"/>
  <c r="G316" i="10"/>
  <c r="M316" i="10" s="1"/>
  <c r="G151" i="10"/>
  <c r="M151" i="10" s="1"/>
  <c r="G215" i="10"/>
  <c r="M215" i="10" s="1"/>
  <c r="G302" i="10"/>
  <c r="M302" i="10" s="1"/>
  <c r="G223" i="10"/>
  <c r="M223" i="10" s="1"/>
  <c r="G373" i="10"/>
  <c r="M373" i="10" s="1"/>
  <c r="G148" i="10"/>
  <c r="M148" i="10" s="1"/>
  <c r="G175" i="10"/>
  <c r="M175" i="10" s="1"/>
  <c r="G24" i="10"/>
  <c r="M24" i="10" s="1"/>
  <c r="G390" i="10"/>
  <c r="M390" i="10" s="1"/>
  <c r="G173" i="10"/>
  <c r="M173" i="10" s="1"/>
  <c r="G209" i="10"/>
  <c r="M209" i="10" s="1"/>
  <c r="G159" i="10"/>
  <c r="M159" i="10" s="1"/>
  <c r="G291" i="10"/>
  <c r="M291" i="10" s="1"/>
  <c r="G42" i="10"/>
  <c r="M42" i="10" s="1"/>
  <c r="G380" i="10"/>
  <c r="M380" i="10" s="1"/>
  <c r="G211" i="10"/>
  <c r="M211" i="10" s="1"/>
  <c r="G245" i="10"/>
  <c r="M245" i="10" s="1"/>
  <c r="G438" i="10"/>
  <c r="M438" i="10" s="1"/>
  <c r="G421" i="10"/>
  <c r="M421" i="10" s="1"/>
  <c r="G461" i="10"/>
  <c r="M461" i="10" s="1"/>
  <c r="G375" i="10"/>
  <c r="M375" i="10" s="1"/>
  <c r="G322" i="10"/>
  <c r="M322" i="10" s="1"/>
  <c r="G217" i="10"/>
  <c r="M217" i="10" s="1"/>
  <c r="G286" i="10"/>
  <c r="M286" i="10" s="1"/>
  <c r="G372" i="10"/>
  <c r="M372" i="10" s="1"/>
  <c r="G81" i="10"/>
  <c r="M81" i="10" s="1"/>
  <c r="G56" i="10"/>
  <c r="M56" i="10" s="1"/>
  <c r="G280" i="10"/>
  <c r="M280" i="10" s="1"/>
  <c r="G408" i="10"/>
  <c r="M408" i="10" s="1"/>
  <c r="G292" i="10"/>
  <c r="M292" i="10" s="1"/>
  <c r="G250" i="10"/>
  <c r="M250" i="10" s="1"/>
  <c r="G258" i="10"/>
  <c r="M258" i="10" s="1"/>
  <c r="G376" i="10"/>
  <c r="M376" i="10" s="1"/>
  <c r="G246" i="10"/>
  <c r="M246" i="10" s="1"/>
  <c r="G105" i="10"/>
  <c r="M105" i="10" s="1"/>
  <c r="G434" i="10"/>
  <c r="M434" i="10" s="1"/>
  <c r="G279" i="10"/>
  <c r="M279" i="10" s="1"/>
  <c r="G104" i="10"/>
  <c r="M104" i="10" s="1"/>
  <c r="G383" i="10"/>
  <c r="M383" i="10" s="1"/>
  <c r="G368" i="10"/>
  <c r="M368" i="10" s="1"/>
  <c r="G352" i="10"/>
  <c r="M352" i="10" s="1"/>
  <c r="G427" i="10"/>
  <c r="M427" i="10" s="1"/>
  <c r="G63" i="10"/>
  <c r="M63" i="10" s="1"/>
  <c r="G198" i="10"/>
  <c r="M198" i="10" s="1"/>
  <c r="G190" i="10"/>
  <c r="M190" i="10" s="1"/>
  <c r="G107" i="10"/>
  <c r="M107" i="10" s="1"/>
  <c r="G456" i="10"/>
  <c r="M456" i="10" s="1"/>
  <c r="G187" i="10"/>
  <c r="M187" i="10" s="1"/>
  <c r="G271" i="10"/>
  <c r="M271" i="10" s="1"/>
  <c r="G170" i="10"/>
  <c r="M170" i="10" s="1"/>
  <c r="G295" i="10"/>
  <c r="M295" i="10" s="1"/>
  <c r="G45" i="10"/>
  <c r="M45" i="10" s="1"/>
  <c r="G389" i="10"/>
  <c r="M389" i="10" s="1"/>
  <c r="G285" i="10"/>
  <c r="M285" i="10" s="1"/>
  <c r="G263" i="10"/>
  <c r="M263" i="10" s="1"/>
  <c r="G463" i="10"/>
  <c r="M463" i="10" s="1"/>
  <c r="G460" i="10"/>
  <c r="M460" i="10" s="1"/>
  <c r="G129" i="10"/>
  <c r="M129" i="10" s="1"/>
  <c r="G448" i="10"/>
  <c r="M448" i="10" s="1"/>
  <c r="G342" i="10"/>
  <c r="M342" i="10" s="1"/>
  <c r="G237" i="10"/>
  <c r="M237" i="10" s="1"/>
  <c r="G306" i="10"/>
  <c r="M306" i="10" s="1"/>
  <c r="G392" i="10"/>
  <c r="M392" i="10" s="1"/>
  <c r="G156" i="10"/>
  <c r="M156" i="10" s="1"/>
  <c r="G142" i="10"/>
  <c r="M142" i="10" s="1"/>
  <c r="G228" i="10"/>
  <c r="M228" i="10" s="1"/>
  <c r="G64" i="10"/>
  <c r="M64" i="10" s="1"/>
  <c r="G359" i="10"/>
  <c r="M359" i="10" s="1"/>
  <c r="G157" i="10"/>
  <c r="M157" i="10" s="1"/>
  <c r="G210" i="10"/>
  <c r="M210" i="10" s="1"/>
  <c r="G134" i="10"/>
  <c r="M134" i="10" s="1"/>
  <c r="G396" i="10"/>
  <c r="M396" i="10" s="1"/>
  <c r="G177" i="10"/>
  <c r="M177" i="10" s="1"/>
  <c r="G218" i="10"/>
  <c r="M218" i="10" s="1"/>
  <c r="G439" i="10"/>
  <c r="M439" i="10" s="1"/>
  <c r="G184" i="10"/>
  <c r="M184" i="10" s="1"/>
  <c r="G329" i="10"/>
  <c r="M329" i="10" s="1"/>
  <c r="G403" i="10"/>
  <c r="M403" i="10" s="1"/>
  <c r="G443" i="10"/>
  <c r="M443" i="10" s="1"/>
  <c r="G266" i="10"/>
  <c r="M266" i="10" s="1"/>
  <c r="G76" i="10"/>
  <c r="M76" i="10" s="1"/>
  <c r="G231" i="10"/>
  <c r="M231" i="10" s="1"/>
  <c r="G111" i="10"/>
  <c r="M111" i="10" s="1"/>
  <c r="G21" i="10"/>
  <c r="M21" i="10" s="1"/>
  <c r="G201" i="10"/>
  <c r="M201" i="10" s="1"/>
  <c r="G311" i="10"/>
  <c r="M311" i="10" s="1"/>
  <c r="G181" i="10"/>
  <c r="M181" i="10" s="1"/>
  <c r="G328" i="10"/>
  <c r="M328" i="10" s="1"/>
  <c r="G51" i="10"/>
  <c r="M51" i="10" s="1"/>
  <c r="G411" i="10"/>
  <c r="M411" i="10" s="1"/>
  <c r="G318" i="10"/>
  <c r="M318" i="10" s="1"/>
  <c r="G281" i="10"/>
  <c r="M281" i="10" s="1"/>
  <c r="G310" i="10"/>
  <c r="M310" i="10" s="1"/>
  <c r="G46" i="10"/>
  <c r="M46" i="10" s="1"/>
  <c r="G132" i="10"/>
  <c r="M132" i="10" s="1"/>
  <c r="G459" i="10"/>
  <c r="M459" i="10" s="1"/>
  <c r="G362" i="10"/>
  <c r="M362" i="10" s="1"/>
  <c r="G257" i="10"/>
  <c r="M257" i="10" s="1"/>
  <c r="G326" i="10"/>
  <c r="M326" i="10" s="1"/>
  <c r="G412" i="10"/>
  <c r="M412" i="10" s="1"/>
  <c r="G222" i="10"/>
  <c r="M222" i="10" s="1"/>
  <c r="G200" i="10"/>
  <c r="M200" i="10" s="1"/>
  <c r="G167" i="10"/>
  <c r="M167" i="10" s="1"/>
  <c r="G296" i="10"/>
  <c r="M296" i="10" s="1"/>
  <c r="G319" i="10"/>
  <c r="M319" i="10" s="1"/>
  <c r="G30" i="10"/>
  <c r="M30" i="10" s="1"/>
  <c r="G197" i="10"/>
  <c r="M197" i="10" s="1"/>
  <c r="E4" i="10"/>
  <c r="G374" i="10"/>
  <c r="M374" i="10" s="1"/>
  <c r="G39" i="10"/>
  <c r="M39" i="10" s="1"/>
  <c r="G92" i="10"/>
  <c r="M92" i="10" s="1"/>
  <c r="G444" i="10"/>
  <c r="M444" i="10" s="1"/>
  <c r="G303" i="10"/>
  <c r="M303" i="10" s="1"/>
  <c r="G335" i="10"/>
  <c r="M335" i="10" s="1"/>
  <c r="G31" i="10"/>
  <c r="M31" i="10" s="1"/>
  <c r="G205" i="10"/>
  <c r="M205" i="10" s="1"/>
  <c r="G378" i="10"/>
  <c r="M378" i="10" s="1"/>
  <c r="G191" i="10"/>
  <c r="M191" i="10" s="1"/>
  <c r="G388" i="10"/>
  <c r="M388" i="10" s="1"/>
  <c r="G82" i="10"/>
  <c r="M82" i="10" s="1"/>
  <c r="G164" i="10"/>
  <c r="M164" i="10" s="1"/>
  <c r="G334" i="10"/>
  <c r="M334" i="10" s="1"/>
  <c r="G289" i="10"/>
  <c r="M289" i="10" s="1"/>
  <c r="G331" i="10"/>
  <c r="M331" i="10" s="1"/>
  <c r="G66" i="10"/>
  <c r="M66" i="10" s="1"/>
  <c r="G135" i="10"/>
  <c r="M135" i="10" s="1"/>
  <c r="G23" i="10"/>
  <c r="M23" i="10" s="1"/>
  <c r="G382" i="10"/>
  <c r="M382" i="10" s="1"/>
  <c r="G277" i="10"/>
  <c r="M277" i="10" s="1"/>
  <c r="G346" i="10"/>
  <c r="M346" i="10" s="1"/>
  <c r="G432" i="10"/>
  <c r="M432" i="10" s="1"/>
  <c r="G22" i="10"/>
  <c r="M22" i="10" s="1"/>
  <c r="G29" i="10"/>
  <c r="M29" i="10" s="1"/>
  <c r="G260" i="10"/>
  <c r="M260" i="10" s="1"/>
  <c r="G37" i="10"/>
  <c r="M37" i="10" s="1"/>
  <c r="G110" i="10"/>
  <c r="M110" i="10" s="1"/>
  <c r="G119" i="10"/>
  <c r="M119" i="10" s="1"/>
  <c r="R21" i="11"/>
  <c r="V21" i="11" s="1"/>
  <c r="R17" i="11"/>
  <c r="R21" i="10"/>
  <c r="V21" i="10" s="1"/>
  <c r="O12" i="5" l="1"/>
  <c r="R4" i="5"/>
  <c r="K357" i="10"/>
  <c r="U5" i="5"/>
  <c r="U9" i="5"/>
  <c r="K299" i="10"/>
  <c r="K349" i="10"/>
  <c r="K465" i="10"/>
  <c r="K369" i="10"/>
  <c r="K176" i="10"/>
  <c r="K446" i="10"/>
  <c r="K133" i="10"/>
  <c r="K253" i="10"/>
  <c r="K93" i="10"/>
  <c r="K286" i="10"/>
  <c r="K297" i="10"/>
  <c r="K149" i="10"/>
  <c r="K438" i="10"/>
  <c r="K419" i="10"/>
  <c r="K198" i="10"/>
  <c r="K312" i="10"/>
  <c r="K414" i="10"/>
  <c r="K210" i="10"/>
  <c r="K410" i="10"/>
  <c r="K320" i="10"/>
  <c r="K99" i="10"/>
  <c r="K135" i="10"/>
  <c r="K123" i="10"/>
  <c r="K354" i="10"/>
  <c r="K127" i="10"/>
  <c r="K445" i="10"/>
  <c r="K73" i="10"/>
  <c r="K242" i="10"/>
  <c r="K413" i="10"/>
  <c r="K77" i="10"/>
  <c r="K427" i="10"/>
  <c r="K162" i="10"/>
  <c r="K326" i="10"/>
  <c r="K104" i="10"/>
  <c r="K452" i="10"/>
  <c r="K316" i="10"/>
  <c r="K285" i="10"/>
  <c r="K192" i="10"/>
  <c r="K121" i="10"/>
  <c r="K350" i="10"/>
  <c r="K48" i="10"/>
  <c r="K454" i="10"/>
  <c r="K138" i="10"/>
  <c r="K289" i="10"/>
  <c r="K448" i="10"/>
  <c r="K387" i="10"/>
  <c r="K53" i="10"/>
  <c r="K166" i="10"/>
  <c r="K422" i="10"/>
  <c r="K270" i="10"/>
  <c r="K71" i="10"/>
  <c r="K406" i="10"/>
  <c r="K222" i="10"/>
  <c r="K213" i="10"/>
  <c r="K47" i="10"/>
  <c r="K160" i="10"/>
  <c r="K437" i="10"/>
  <c r="K70" i="10"/>
  <c r="K348" i="10"/>
  <c r="K227" i="10"/>
  <c r="K383" i="10"/>
  <c r="K443" i="10"/>
  <c r="K421" i="10"/>
  <c r="K154" i="10"/>
  <c r="K332" i="10"/>
  <c r="K139" i="10"/>
  <c r="K423" i="10"/>
  <c r="K214" i="10"/>
  <c r="K228" i="10"/>
  <c r="K145" i="10"/>
  <c r="K266" i="10"/>
  <c r="K100" i="10"/>
  <c r="K388" i="10"/>
  <c r="K428" i="10"/>
  <c r="K412" i="10"/>
  <c r="K453" i="10"/>
  <c r="K126" i="10"/>
  <c r="K275" i="10"/>
  <c r="K81" i="10"/>
  <c r="K273" i="10"/>
  <c r="K143" i="10"/>
  <c r="K334" i="10"/>
  <c r="K33" i="10"/>
  <c r="K21" i="10"/>
  <c r="K368" i="10"/>
  <c r="K345" i="10"/>
  <c r="K407" i="10"/>
  <c r="K251" i="10"/>
  <c r="K239" i="10"/>
  <c r="K151" i="10"/>
  <c r="K226" i="10"/>
  <c r="K215" i="10"/>
  <c r="K219" i="10"/>
  <c r="K225" i="10"/>
  <c r="K97" i="10"/>
  <c r="K398" i="10"/>
  <c r="K172" i="10"/>
  <c r="K279" i="10"/>
  <c r="K341" i="10"/>
  <c r="K79" i="10"/>
  <c r="K195" i="10"/>
  <c r="K444" i="10"/>
  <c r="K174" i="10"/>
  <c r="K363" i="10"/>
  <c r="K432" i="10"/>
  <c r="K165" i="10"/>
  <c r="K26" i="10"/>
  <c r="K27" i="10"/>
  <c r="K241" i="10"/>
  <c r="K55" i="10"/>
  <c r="K392" i="10"/>
  <c r="K224" i="10"/>
  <c r="K366" i="10"/>
  <c r="K375" i="10"/>
  <c r="K367" i="10"/>
  <c r="K462" i="10"/>
  <c r="K377" i="10"/>
  <c r="K436" i="10"/>
  <c r="K314" i="10"/>
  <c r="K352" i="10"/>
  <c r="K282" i="10"/>
  <c r="K400" i="10"/>
  <c r="K393" i="10"/>
  <c r="K466" i="10"/>
  <c r="K223" i="10"/>
  <c r="K129" i="10"/>
  <c r="K347" i="10"/>
  <c r="K257" i="10"/>
  <c r="K329" i="10"/>
  <c r="K128" i="10"/>
  <c r="K425" i="10"/>
  <c r="K182" i="10"/>
  <c r="K302" i="10"/>
  <c r="K86" i="10"/>
  <c r="K442" i="10"/>
  <c r="K243" i="10"/>
  <c r="K284" i="10"/>
  <c r="K193" i="10"/>
  <c r="K464" i="10"/>
  <c r="K170" i="10"/>
  <c r="K85" i="10"/>
  <c r="K358" i="10"/>
  <c r="K111" i="10"/>
  <c r="K340" i="10"/>
  <c r="K29" i="10"/>
  <c r="K204" i="10"/>
  <c r="K460" i="10"/>
  <c r="K119" i="10"/>
  <c r="K272" i="10"/>
  <c r="K269" i="10"/>
  <c r="K171" i="10"/>
  <c r="K235" i="10"/>
  <c r="K115" i="10"/>
  <c r="K372" i="10"/>
  <c r="K359" i="10"/>
  <c r="K331" i="10"/>
  <c r="K40" i="10"/>
  <c r="K321" i="10"/>
  <c r="K141" i="10"/>
  <c r="K327" i="10"/>
  <c r="K175" i="10"/>
  <c r="K262" i="10"/>
  <c r="K108" i="10"/>
  <c r="K106" i="10"/>
  <c r="K325" i="10"/>
  <c r="K155" i="10"/>
  <c r="K378" i="10"/>
  <c r="K34" i="10"/>
  <c r="K416" i="10"/>
  <c r="K344" i="10"/>
  <c r="K57" i="10"/>
  <c r="K163" i="10"/>
  <c r="K461" i="10"/>
  <c r="K402" i="10"/>
  <c r="K190" i="10"/>
  <c r="K385" i="10"/>
  <c r="K342" i="10"/>
  <c r="K245" i="10"/>
  <c r="K420" i="10"/>
  <c r="K230" i="10"/>
  <c r="K308" i="10"/>
  <c r="K52" i="10"/>
  <c r="K381" i="10"/>
  <c r="K306" i="10"/>
  <c r="K157" i="10"/>
  <c r="K362" i="10"/>
  <c r="K379" i="10"/>
  <c r="K441" i="10"/>
  <c r="K278" i="10"/>
  <c r="K426" i="10"/>
  <c r="K30" i="10"/>
  <c r="K91" i="10"/>
  <c r="K140" i="10"/>
  <c r="K212" i="10"/>
  <c r="K254" i="10"/>
  <c r="K72" i="10"/>
  <c r="K183" i="10"/>
  <c r="K373" i="10"/>
  <c r="K256" i="10"/>
  <c r="K45" i="10"/>
  <c r="K211" i="10"/>
  <c r="K288" i="10"/>
  <c r="K399" i="10"/>
  <c r="K25" i="10"/>
  <c r="K148" i="10"/>
  <c r="K395" i="10"/>
  <c r="K355" i="10"/>
  <c r="K287" i="10"/>
  <c r="K281" i="10"/>
  <c r="K102" i="10"/>
  <c r="K397" i="10"/>
  <c r="K98" i="10"/>
  <c r="K180" i="10"/>
  <c r="K92" i="10"/>
  <c r="K333" i="10"/>
  <c r="K159" i="10"/>
  <c r="K50" i="10"/>
  <c r="K36" i="10"/>
  <c r="K197" i="10"/>
  <c r="K263" i="10"/>
  <c r="K298" i="10"/>
  <c r="K435" i="10"/>
  <c r="K87" i="10"/>
  <c r="K249" i="10"/>
  <c r="K181" i="10"/>
  <c r="K109" i="10"/>
  <c r="K101" i="10"/>
  <c r="K134" i="10"/>
  <c r="K132" i="10"/>
  <c r="K39" i="10"/>
  <c r="K88" i="10"/>
  <c r="K216" i="10"/>
  <c r="K37" i="10"/>
  <c r="K184" i="10"/>
  <c r="K152" i="10"/>
  <c r="K250" i="10"/>
  <c r="K283" i="10"/>
  <c r="K83" i="10"/>
  <c r="K356" i="10"/>
  <c r="K433" i="10"/>
  <c r="K209" i="10"/>
  <c r="K294" i="10"/>
  <c r="K74" i="10"/>
  <c r="K365" i="10"/>
  <c r="K374" i="10"/>
  <c r="K319" i="10"/>
  <c r="K313" i="10"/>
  <c r="K463" i="10"/>
  <c r="K51" i="10"/>
  <c r="K168" i="10"/>
  <c r="K280" i="10"/>
  <c r="K380" i="10"/>
  <c r="K221" i="10"/>
  <c r="K218" i="10"/>
  <c r="K238" i="10"/>
  <c r="K233" i="10"/>
  <c r="K136" i="10"/>
  <c r="K24" i="10"/>
  <c r="K434" i="10"/>
  <c r="K371" i="10"/>
  <c r="K161" i="10"/>
  <c r="K310" i="10"/>
  <c r="K304" i="10"/>
  <c r="K376" i="10"/>
  <c r="K62" i="10"/>
  <c r="K75" i="10"/>
  <c r="K290" i="10"/>
  <c r="K59" i="10"/>
  <c r="K118" i="10"/>
  <c r="K32" i="10"/>
  <c r="K338" i="10"/>
  <c r="K361" i="10"/>
  <c r="K469" i="10"/>
  <c r="K19" i="10"/>
  <c r="K68" i="10"/>
  <c r="K394" i="10"/>
  <c r="K112" i="10"/>
  <c r="K41" i="10"/>
  <c r="K23" i="10"/>
  <c r="K49" i="10"/>
  <c r="K447" i="10"/>
  <c r="K296" i="10"/>
  <c r="K408" i="10"/>
  <c r="K169" i="10"/>
  <c r="K153" i="10"/>
  <c r="K58" i="10"/>
  <c r="K255" i="10"/>
  <c r="K337" i="10"/>
  <c r="K264" i="10"/>
  <c r="K276" i="10"/>
  <c r="K386" i="10"/>
  <c r="K185" i="10"/>
  <c r="K240" i="10"/>
  <c r="K258" i="10"/>
  <c r="K116" i="10"/>
  <c r="K403" i="10"/>
  <c r="K232" i="10"/>
  <c r="K35" i="10"/>
  <c r="K231" i="10"/>
  <c r="K429" i="10"/>
  <c r="K66" i="10"/>
  <c r="K158" i="10"/>
  <c r="K234" i="10"/>
  <c r="K122" i="10"/>
  <c r="K208" i="10"/>
  <c r="K76" i="10"/>
  <c r="K277" i="10"/>
  <c r="K56" i="10"/>
  <c r="K147" i="10"/>
  <c r="K300" i="10"/>
  <c r="K384" i="10"/>
  <c r="K370" i="10"/>
  <c r="K189" i="10"/>
  <c r="K440" i="10"/>
  <c r="K107" i="10"/>
  <c r="K458" i="10"/>
  <c r="K69" i="10"/>
  <c r="K114" i="10"/>
  <c r="K167" i="10"/>
  <c r="K404" i="10"/>
  <c r="K44" i="10"/>
  <c r="K274" i="10"/>
  <c r="K389" i="10"/>
  <c r="K117" i="10"/>
  <c r="K61" i="10"/>
  <c r="K146" i="10"/>
  <c r="K173" i="10"/>
  <c r="K82" i="10"/>
  <c r="K237" i="10"/>
  <c r="K46" i="10"/>
  <c r="K187" i="10"/>
  <c r="K353" i="10"/>
  <c r="K125" i="10"/>
  <c r="K38" i="10"/>
  <c r="K467" i="10"/>
  <c r="K324" i="10"/>
  <c r="K417" i="10"/>
  <c r="K336" i="10"/>
  <c r="K206" i="10"/>
  <c r="K456" i="10"/>
  <c r="K28" i="10"/>
  <c r="K291" i="10"/>
  <c r="K382" i="10"/>
  <c r="K131" i="10"/>
  <c r="K351" i="10"/>
  <c r="K142" i="10"/>
  <c r="K248" i="10"/>
  <c r="K430" i="10"/>
  <c r="K188" i="10"/>
  <c r="K401" i="10"/>
  <c r="K449" i="10"/>
  <c r="K220" i="10"/>
  <c r="K318" i="10"/>
  <c r="K95" i="10"/>
  <c r="K110" i="10"/>
  <c r="K317" i="10"/>
  <c r="K103" i="10"/>
  <c r="K315" i="10"/>
  <c r="K295" i="10"/>
  <c r="K90" i="10"/>
  <c r="K323" i="10"/>
  <c r="K411" i="10"/>
  <c r="K164" i="10"/>
  <c r="K207" i="10"/>
  <c r="K229" i="10"/>
  <c r="K268" i="10"/>
  <c r="K179" i="10"/>
  <c r="K391" i="10"/>
  <c r="K20" i="10"/>
  <c r="K259" i="10"/>
  <c r="K63" i="10"/>
  <c r="K305" i="10"/>
  <c r="K301" i="10"/>
  <c r="K130" i="10"/>
  <c r="K271" i="10"/>
  <c r="K156" i="10"/>
  <c r="K191" i="10"/>
  <c r="K265" i="10"/>
  <c r="K67" i="10"/>
  <c r="K311" i="10"/>
  <c r="K31" i="10"/>
  <c r="K260" i="10"/>
  <c r="K307" i="10"/>
  <c r="K415" i="10"/>
  <c r="K65" i="10"/>
  <c r="K94" i="10"/>
  <c r="K194" i="10"/>
  <c r="K22" i="10"/>
  <c r="K346" i="10"/>
  <c r="K439" i="10"/>
  <c r="K60" i="10"/>
  <c r="K244" i="10"/>
  <c r="K247" i="10"/>
  <c r="K330" i="10"/>
  <c r="K431" i="10"/>
  <c r="K267" i="10"/>
  <c r="K202" i="10"/>
  <c r="K246" i="10"/>
  <c r="K303" i="10"/>
  <c r="K177" i="10"/>
  <c r="K217" i="10"/>
  <c r="K252" i="10"/>
  <c r="K96" i="10"/>
  <c r="K468" i="10"/>
  <c r="K43" i="10"/>
  <c r="K335" i="10"/>
  <c r="K451" i="10"/>
  <c r="K42" i="10"/>
  <c r="K105" i="10"/>
  <c r="K390" i="10"/>
  <c r="K236" i="10"/>
  <c r="K293" i="10"/>
  <c r="K409" i="10"/>
  <c r="K364" i="10"/>
  <c r="K450" i="10"/>
  <c r="K137" i="10"/>
  <c r="K457" i="10"/>
  <c r="K343" i="10"/>
  <c r="K54" i="10"/>
  <c r="K199" i="10"/>
  <c r="K64" i="10"/>
  <c r="K124" i="10"/>
  <c r="K120" i="10"/>
  <c r="K339" i="10"/>
  <c r="K459" i="10"/>
  <c r="K418" i="10"/>
  <c r="K261" i="10"/>
  <c r="K201" i="10"/>
  <c r="K205" i="10"/>
  <c r="K405" i="10"/>
  <c r="K200" i="10"/>
  <c r="K186" i="10"/>
  <c r="K196" i="10"/>
  <c r="K78" i="10"/>
  <c r="K80" i="10"/>
  <c r="K150" i="10"/>
  <c r="K203" i="10"/>
  <c r="K424" i="10"/>
  <c r="K84" i="10"/>
  <c r="K360" i="10"/>
  <c r="K89" i="10"/>
  <c r="K178" i="10"/>
  <c r="K455" i="10"/>
  <c r="K144" i="10"/>
  <c r="K328" i="10"/>
  <c r="K113" i="10"/>
  <c r="K396" i="10"/>
  <c r="K309" i="10"/>
  <c r="K292" i="10"/>
  <c r="K322" i="10"/>
  <c r="E13" i="10"/>
  <c r="E15" i="10" s="1"/>
  <c r="E16" i="10" s="1"/>
  <c r="O12" i="10"/>
  <c r="N288" i="10"/>
  <c r="H267" i="10"/>
  <c r="I267" i="10" s="1"/>
  <c r="H467" i="10"/>
  <c r="I467" i="10" s="1"/>
  <c r="H233" i="10"/>
  <c r="I233" i="10" s="1"/>
  <c r="H259" i="10"/>
  <c r="I259" i="10" s="1"/>
  <c r="E159" i="10"/>
  <c r="H214" i="10"/>
  <c r="I214" i="10" s="1"/>
  <c r="E233" i="10"/>
  <c r="H154" i="10"/>
  <c r="I154" i="10" s="1"/>
  <c r="H68" i="10"/>
  <c r="I68" i="10" s="1"/>
  <c r="E264" i="10"/>
  <c r="H305" i="10"/>
  <c r="I305" i="10" s="1"/>
  <c r="E342" i="10"/>
  <c r="E201" i="10"/>
  <c r="E292" i="10"/>
  <c r="E212" i="10"/>
  <c r="H191" i="10"/>
  <c r="I191" i="10" s="1"/>
  <c r="E307" i="10"/>
  <c r="H310" i="10"/>
  <c r="I310" i="10" s="1"/>
  <c r="E365" i="10"/>
  <c r="E209" i="10"/>
  <c r="H90" i="10"/>
  <c r="I90" i="10" s="1"/>
  <c r="H136" i="10"/>
  <c r="I136" i="10" s="1"/>
  <c r="H406" i="10"/>
  <c r="I406" i="10" s="1"/>
  <c r="H217" i="10"/>
  <c r="I217" i="10" s="1"/>
  <c r="H216" i="10"/>
  <c r="I216" i="10" s="1"/>
  <c r="E432" i="10"/>
  <c r="E464" i="10"/>
  <c r="E244" i="10"/>
  <c r="H198" i="10"/>
  <c r="I198" i="10" s="1"/>
  <c r="E389" i="10"/>
  <c r="H36" i="10"/>
  <c r="I36" i="10" s="1"/>
  <c r="E115" i="10"/>
  <c r="E211" i="10"/>
  <c r="H449" i="10"/>
  <c r="I449" i="10" s="1"/>
  <c r="E357" i="10"/>
  <c r="E257" i="10"/>
  <c r="E175" i="10"/>
  <c r="H454" i="10"/>
  <c r="I454" i="10" s="1"/>
  <c r="E314" i="10"/>
  <c r="E39" i="10"/>
  <c r="E165" i="10"/>
  <c r="E113" i="10"/>
  <c r="H46" i="10"/>
  <c r="I46" i="10" s="1"/>
  <c r="H418" i="10"/>
  <c r="I418" i="10" s="1"/>
  <c r="E92" i="10"/>
  <c r="H102" i="10"/>
  <c r="I102" i="10" s="1"/>
  <c r="E37" i="10"/>
  <c r="E382" i="10"/>
  <c r="E271" i="10"/>
  <c r="H59" i="10"/>
  <c r="I59" i="10" s="1"/>
  <c r="E396" i="10"/>
  <c r="H97" i="10"/>
  <c r="I97" i="10" s="1"/>
  <c r="H78" i="10"/>
  <c r="I78" i="10" s="1"/>
  <c r="H147" i="10"/>
  <c r="I147" i="10" s="1"/>
  <c r="E337" i="10"/>
  <c r="E434" i="10"/>
  <c r="E156" i="10"/>
  <c r="E205" i="10"/>
  <c r="E451" i="10"/>
  <c r="H148" i="10"/>
  <c r="I148" i="10" s="1"/>
  <c r="H400" i="10"/>
  <c r="I400" i="10" s="1"/>
  <c r="H116" i="10"/>
  <c r="I116" i="10" s="1"/>
  <c r="H164" i="10"/>
  <c r="I164" i="10" s="1"/>
  <c r="H239" i="10"/>
  <c r="I239" i="10" s="1"/>
  <c r="E423" i="10"/>
  <c r="H402" i="10"/>
  <c r="I402" i="10" s="1"/>
  <c r="H335" i="10"/>
  <c r="I335" i="10" s="1"/>
  <c r="H258" i="10"/>
  <c r="I258" i="10" s="1"/>
  <c r="H465" i="10"/>
  <c r="I465" i="10" s="1"/>
  <c r="H235" i="10"/>
  <c r="I235" i="10" s="1"/>
  <c r="E44" i="10"/>
  <c r="E76" i="10"/>
  <c r="E452" i="10"/>
  <c r="H405" i="10"/>
  <c r="I405" i="10" s="1"/>
  <c r="H186" i="10"/>
  <c r="I186" i="10" s="1"/>
  <c r="E421" i="10"/>
  <c r="E62" i="10"/>
  <c r="E82" i="10"/>
  <c r="H71" i="10"/>
  <c r="I71" i="10" s="1"/>
  <c r="E269" i="10"/>
  <c r="H387" i="10"/>
  <c r="I387" i="10" s="1"/>
  <c r="H296" i="10"/>
  <c r="I296" i="10" s="1"/>
  <c r="H277" i="10"/>
  <c r="I277" i="10" s="1"/>
  <c r="H30" i="10"/>
  <c r="I30" i="10" s="1"/>
  <c r="H257" i="10"/>
  <c r="I257" i="10" s="1"/>
  <c r="H392" i="10"/>
  <c r="I392" i="10" s="1"/>
  <c r="E30" i="10"/>
  <c r="E417" i="10"/>
  <c r="H323" i="10"/>
  <c r="I323" i="10" s="1"/>
  <c r="H156" i="10"/>
  <c r="I156" i="10" s="1"/>
  <c r="E55" i="10"/>
  <c r="H321" i="10"/>
  <c r="I321" i="10" s="1"/>
  <c r="H41" i="10"/>
  <c r="I41" i="10" s="1"/>
  <c r="E106" i="10"/>
  <c r="H414" i="10"/>
  <c r="I414" i="10" s="1"/>
  <c r="E387" i="10"/>
  <c r="E219" i="10"/>
  <c r="E313" i="10"/>
  <c r="H118" i="10"/>
  <c r="I118" i="10" s="1"/>
  <c r="H240" i="10"/>
  <c r="I240" i="10" s="1"/>
  <c r="H184" i="10"/>
  <c r="I184" i="10" s="1"/>
  <c r="E133" i="10"/>
  <c r="E397" i="10"/>
  <c r="E412" i="10"/>
  <c r="H234" i="10"/>
  <c r="I234" i="10" s="1"/>
  <c r="H253" i="10"/>
  <c r="I253" i="10" s="1"/>
  <c r="H444" i="10"/>
  <c r="I444" i="10" s="1"/>
  <c r="E60" i="10"/>
  <c r="H190" i="10"/>
  <c r="I190" i="10" s="1"/>
  <c r="E450" i="10"/>
  <c r="E169" i="10"/>
  <c r="E153" i="10"/>
  <c r="E453" i="10"/>
  <c r="H458" i="10"/>
  <c r="I458" i="10" s="1"/>
  <c r="E243" i="10"/>
  <c r="H133" i="10"/>
  <c r="I133" i="10" s="1"/>
  <c r="E191" i="10"/>
  <c r="H125" i="10"/>
  <c r="I125" i="10" s="1"/>
  <c r="H189" i="10"/>
  <c r="I189" i="10" s="1"/>
  <c r="H468" i="10"/>
  <c r="I468" i="10" s="1"/>
  <c r="E371" i="10"/>
  <c r="H42" i="10"/>
  <c r="I42" i="10" s="1"/>
  <c r="E116" i="10"/>
  <c r="H379" i="10"/>
  <c r="I379" i="10" s="1"/>
  <c r="E21" i="10"/>
  <c r="E167" i="10"/>
  <c r="H204" i="10"/>
  <c r="I204" i="10" s="1"/>
  <c r="E184" i="10"/>
  <c r="E56" i="10"/>
  <c r="H65" i="10"/>
  <c r="I65" i="10" s="1"/>
  <c r="H56" i="10"/>
  <c r="I56" i="10" s="1"/>
  <c r="E339" i="10"/>
  <c r="H347" i="10"/>
  <c r="I347" i="10" s="1"/>
  <c r="H425" i="10"/>
  <c r="I425" i="10" s="1"/>
  <c r="E220" i="10"/>
  <c r="E199" i="10"/>
  <c r="E390" i="10"/>
  <c r="H67" i="10"/>
  <c r="I67" i="10" s="1"/>
  <c r="E41" i="10"/>
  <c r="H82" i="10"/>
  <c r="I82" i="10" s="1"/>
  <c r="H416" i="10"/>
  <c r="I416" i="10" s="1"/>
  <c r="E102" i="10"/>
  <c r="H157" i="10"/>
  <c r="I157" i="10" s="1"/>
  <c r="E168" i="10"/>
  <c r="H103" i="10"/>
  <c r="I103" i="10" s="1"/>
  <c r="E284" i="10"/>
  <c r="E430" i="10"/>
  <c r="E112" i="10"/>
  <c r="H61" i="10"/>
  <c r="I61" i="10" s="1"/>
  <c r="H460" i="10"/>
  <c r="I460" i="10" s="1"/>
  <c r="H263" i="10"/>
  <c r="I263" i="10" s="1"/>
  <c r="H324" i="10"/>
  <c r="I324" i="10" s="1"/>
  <c r="H76" i="10"/>
  <c r="I76" i="10" s="1"/>
  <c r="E258" i="10"/>
  <c r="H360" i="10"/>
  <c r="I360" i="10" s="1"/>
  <c r="E461" i="10"/>
  <c r="H85" i="10"/>
  <c r="I85" i="10" s="1"/>
  <c r="E410" i="10"/>
  <c r="H318" i="10"/>
  <c r="I318" i="10" s="1"/>
  <c r="H393" i="10"/>
  <c r="I393" i="10" s="1"/>
  <c r="H252" i="10"/>
  <c r="I252" i="10" s="1"/>
  <c r="H377" i="10"/>
  <c r="I377" i="10" s="1"/>
  <c r="E79" i="10"/>
  <c r="E404" i="10"/>
  <c r="E67" i="10"/>
  <c r="E170" i="10"/>
  <c r="H74" i="10"/>
  <c r="I74" i="10" s="1"/>
  <c r="H220" i="10"/>
  <c r="I220" i="10" s="1"/>
  <c r="H54" i="10"/>
  <c r="I54" i="10" s="1"/>
  <c r="E246" i="10"/>
  <c r="H161" i="10"/>
  <c r="I161" i="10" s="1"/>
  <c r="E99" i="10"/>
  <c r="H345" i="10"/>
  <c r="I345" i="10" s="1"/>
  <c r="E436" i="10"/>
  <c r="E355" i="10"/>
  <c r="E376" i="10"/>
  <c r="H159" i="10"/>
  <c r="I159" i="10" s="1"/>
  <c r="H66" i="10"/>
  <c r="I66" i="10" s="1"/>
  <c r="E372" i="10"/>
  <c r="E260" i="10"/>
  <c r="E406" i="10"/>
  <c r="H272" i="10"/>
  <c r="I272" i="10" s="1"/>
  <c r="E241" i="10"/>
  <c r="E94" i="10"/>
  <c r="H439" i="10"/>
  <c r="I439" i="10" s="1"/>
  <c r="H369" i="10"/>
  <c r="I369" i="10" s="1"/>
  <c r="H298" i="10"/>
  <c r="I298" i="10" s="1"/>
  <c r="E294" i="10"/>
  <c r="E87" i="10"/>
  <c r="E245" i="10"/>
  <c r="H31" i="10"/>
  <c r="I31" i="10" s="1"/>
  <c r="E275" i="10"/>
  <c r="E51" i="10"/>
  <c r="E442" i="10"/>
  <c r="E226" i="10"/>
  <c r="E290" i="10"/>
  <c r="E289" i="10"/>
  <c r="E329" i="10"/>
  <c r="E28" i="10"/>
  <c r="E414" i="10"/>
  <c r="H314" i="10"/>
  <c r="I314" i="10" s="1"/>
  <c r="H106" i="10"/>
  <c r="I106" i="10" s="1"/>
  <c r="H104" i="10"/>
  <c r="I104" i="10" s="1"/>
  <c r="E444" i="10"/>
  <c r="E80" i="10"/>
  <c r="E279" i="10"/>
  <c r="E148" i="10"/>
  <c r="E134" i="10"/>
  <c r="E341" i="10"/>
  <c r="H336" i="10"/>
  <c r="I336" i="10" s="1"/>
  <c r="H81" i="10"/>
  <c r="I81" i="10" s="1"/>
  <c r="H69" i="10"/>
  <c r="I69" i="10" s="1"/>
  <c r="E130" i="10"/>
  <c r="H423" i="10"/>
  <c r="I423" i="10" s="1"/>
  <c r="E186" i="10"/>
  <c r="H141" i="10"/>
  <c r="I141" i="10" s="1"/>
  <c r="E408" i="10"/>
  <c r="E380" i="10"/>
  <c r="H43" i="10"/>
  <c r="I43" i="10" s="1"/>
  <c r="E426" i="10"/>
  <c r="E312" i="10"/>
  <c r="E295" i="10"/>
  <c r="E266" i="10"/>
  <c r="H174" i="10"/>
  <c r="I174" i="10" s="1"/>
  <c r="E318" i="10"/>
  <c r="H426" i="10"/>
  <c r="I426" i="10" s="1"/>
  <c r="E446" i="10"/>
  <c r="E383" i="10"/>
  <c r="H343" i="10"/>
  <c r="I343" i="10" s="1"/>
  <c r="H52" i="10"/>
  <c r="I52" i="10" s="1"/>
  <c r="E346" i="10"/>
  <c r="H442" i="10"/>
  <c r="I442" i="10" s="1"/>
  <c r="E222" i="10"/>
  <c r="E325" i="10"/>
  <c r="H383" i="10"/>
  <c r="I383" i="10" s="1"/>
  <c r="E46" i="10"/>
  <c r="E416" i="10"/>
  <c r="E278" i="10"/>
  <c r="H399" i="10"/>
  <c r="I399" i="10" s="1"/>
  <c r="E136" i="10"/>
  <c r="E207" i="10"/>
  <c r="E287" i="10"/>
  <c r="E239" i="10"/>
  <c r="H334" i="10"/>
  <c r="I334" i="10" s="1"/>
  <c r="E142" i="10"/>
  <c r="H342" i="10"/>
  <c r="I342" i="10" s="1"/>
  <c r="H295" i="10"/>
  <c r="I295" i="10" s="1"/>
  <c r="H95" i="10"/>
  <c r="I95" i="10" s="1"/>
  <c r="E206" i="10"/>
  <c r="E196" i="10"/>
  <c r="H230" i="10"/>
  <c r="I230" i="10" s="1"/>
  <c r="H349" i="10"/>
  <c r="I349" i="10" s="1"/>
  <c r="H309" i="10"/>
  <c r="I309" i="10" s="1"/>
  <c r="H246" i="10"/>
  <c r="I246" i="10" s="1"/>
  <c r="H250" i="10"/>
  <c r="I250" i="10" s="1"/>
  <c r="E256" i="10"/>
  <c r="H262" i="10"/>
  <c r="I262" i="10" s="1"/>
  <c r="H299" i="10"/>
  <c r="I299" i="10" s="1"/>
  <c r="E394" i="10"/>
  <c r="E338" i="10"/>
  <c r="H226" i="10"/>
  <c r="I226" i="10" s="1"/>
  <c r="E386" i="10"/>
  <c r="E71" i="10"/>
  <c r="E367" i="10"/>
  <c r="E224" i="10"/>
  <c r="H47" i="10"/>
  <c r="I47" i="10" s="1"/>
  <c r="E230" i="10"/>
  <c r="H329" i="10"/>
  <c r="I329" i="10" s="1"/>
  <c r="E270" i="10"/>
  <c r="E172" i="10"/>
  <c r="H193" i="10"/>
  <c r="I193" i="10" s="1"/>
  <c r="H407" i="10"/>
  <c r="I407" i="10" s="1"/>
  <c r="E392" i="10"/>
  <c r="E202" i="10"/>
  <c r="E301" i="10"/>
  <c r="H183" i="10"/>
  <c r="I183" i="10" s="1"/>
  <c r="H210" i="10"/>
  <c r="I210" i="10" s="1"/>
  <c r="H304" i="10"/>
  <c r="I304" i="10" s="1"/>
  <c r="H238" i="10"/>
  <c r="I238" i="10" s="1"/>
  <c r="E25" i="10"/>
  <c r="H153" i="10"/>
  <c r="I153" i="10" s="1"/>
  <c r="E286" i="10"/>
  <c r="H401" i="10"/>
  <c r="I401" i="10" s="1"/>
  <c r="E463" i="10"/>
  <c r="H289" i="10"/>
  <c r="I289" i="10" s="1"/>
  <c r="H396" i="10"/>
  <c r="I396" i="10" s="1"/>
  <c r="H120" i="10"/>
  <c r="I120" i="10" s="1"/>
  <c r="E70" i="10"/>
  <c r="E35" i="10"/>
  <c r="E323" i="10"/>
  <c r="E282" i="10"/>
  <c r="E151" i="10"/>
  <c r="H77" i="10"/>
  <c r="I77" i="10" s="1"/>
  <c r="H218" i="10"/>
  <c r="I218" i="10" s="1"/>
  <c r="E78" i="10"/>
  <c r="E31" i="10"/>
  <c r="H168" i="10"/>
  <c r="I168" i="10" s="1"/>
  <c r="H169" i="10"/>
  <c r="I169" i="10" s="1"/>
  <c r="H208" i="10"/>
  <c r="I208" i="10" s="1"/>
  <c r="H382" i="10"/>
  <c r="I382" i="10" s="1"/>
  <c r="E370" i="10"/>
  <c r="E45" i="10"/>
  <c r="H33" i="10"/>
  <c r="I33" i="10" s="1"/>
  <c r="E350" i="10"/>
  <c r="E204" i="10"/>
  <c r="E429" i="10"/>
  <c r="H251" i="10"/>
  <c r="I251" i="10" s="1"/>
  <c r="E110" i="10"/>
  <c r="E180" i="10"/>
  <c r="H274" i="10"/>
  <c r="I274" i="10" s="1"/>
  <c r="H211" i="10"/>
  <c r="I211" i="10" s="1"/>
  <c r="H23" i="10"/>
  <c r="I23" i="10" s="1"/>
  <c r="E192" i="10"/>
  <c r="H123" i="10"/>
  <c r="I123" i="10" s="1"/>
  <c r="H219" i="10"/>
  <c r="I219" i="10" s="1"/>
  <c r="E69" i="10"/>
  <c r="E138" i="10"/>
  <c r="H138" i="10"/>
  <c r="I138" i="10" s="1"/>
  <c r="H409" i="10"/>
  <c r="I409" i="10" s="1"/>
  <c r="E456" i="10"/>
  <c r="E157" i="10"/>
  <c r="E174" i="10"/>
  <c r="E401" i="10"/>
  <c r="E455" i="10"/>
  <c r="H199" i="10"/>
  <c r="I199" i="10" s="1"/>
  <c r="H111" i="10"/>
  <c r="I111" i="10" s="1"/>
  <c r="E447" i="10"/>
  <c r="E378" i="10"/>
  <c r="E304" i="10"/>
  <c r="E336" i="10"/>
  <c r="E352" i="10"/>
  <c r="E291" i="10"/>
  <c r="E398" i="10"/>
  <c r="H398" i="10"/>
  <c r="I398" i="10" s="1"/>
  <c r="E374" i="10"/>
  <c r="E232" i="10"/>
  <c r="H294" i="10"/>
  <c r="I294" i="10" s="1"/>
  <c r="H227" i="10"/>
  <c r="I227" i="10" s="1"/>
  <c r="H196" i="10"/>
  <c r="I196" i="10" s="1"/>
  <c r="E364" i="10"/>
  <c r="H455" i="10"/>
  <c r="I455" i="10" s="1"/>
  <c r="E19" i="10"/>
  <c r="E100" i="10"/>
  <c r="H243" i="10"/>
  <c r="I243" i="10" s="1"/>
  <c r="E137" i="10"/>
  <c r="E254" i="10"/>
  <c r="H373" i="10"/>
  <c r="I373" i="10" s="1"/>
  <c r="E315" i="10"/>
  <c r="E373" i="10"/>
  <c r="H195" i="10"/>
  <c r="I195" i="10" s="1"/>
  <c r="E152" i="10"/>
  <c r="H337" i="10"/>
  <c r="I337" i="10" s="1"/>
  <c r="H428" i="10"/>
  <c r="I428" i="10" s="1"/>
  <c r="H53" i="10"/>
  <c r="I53" i="10" s="1"/>
  <c r="E359" i="10"/>
  <c r="H132" i="10"/>
  <c r="I132" i="10" s="1"/>
  <c r="H447" i="10"/>
  <c r="I447" i="10" s="1"/>
  <c r="H424" i="10"/>
  <c r="I424" i="10" s="1"/>
  <c r="H264" i="10"/>
  <c r="I264" i="10" s="1"/>
  <c r="E449" i="10"/>
  <c r="H404" i="10"/>
  <c r="I404" i="10" s="1"/>
  <c r="H279" i="10"/>
  <c r="I279" i="10" s="1"/>
  <c r="E66" i="10"/>
  <c r="H303" i="10"/>
  <c r="I303" i="10" s="1"/>
  <c r="E332" i="10"/>
  <c r="H280" i="10"/>
  <c r="I280" i="10" s="1"/>
  <c r="E121" i="10"/>
  <c r="H292" i="10"/>
  <c r="I292" i="10" s="1"/>
  <c r="E240" i="10"/>
  <c r="E297" i="10"/>
  <c r="H79" i="10"/>
  <c r="I79" i="10" s="1"/>
  <c r="E57" i="10"/>
  <c r="H300" i="10"/>
  <c r="I300" i="10" s="1"/>
  <c r="H397" i="10"/>
  <c r="I397" i="10" s="1"/>
  <c r="H362" i="10"/>
  <c r="I362" i="10" s="1"/>
  <c r="E221" i="10"/>
  <c r="E305" i="10"/>
  <c r="H151" i="10"/>
  <c r="I151" i="10" s="1"/>
  <c r="H248" i="10"/>
  <c r="I248" i="10" s="1"/>
  <c r="E83" i="10"/>
  <c r="E146" i="10"/>
  <c r="H49" i="10"/>
  <c r="I49" i="10" s="1"/>
  <c r="H249" i="10"/>
  <c r="I249" i="10" s="1"/>
  <c r="H269" i="10"/>
  <c r="I269" i="10" s="1"/>
  <c r="H178" i="10"/>
  <c r="I178" i="10" s="1"/>
  <c r="E127" i="10"/>
  <c r="H170" i="10"/>
  <c r="I170" i="10" s="1"/>
  <c r="H64" i="10"/>
  <c r="I64" i="10" s="1"/>
  <c r="H181" i="10"/>
  <c r="I181" i="10" s="1"/>
  <c r="E435" i="10"/>
  <c r="E468" i="10"/>
  <c r="E419" i="10"/>
  <c r="E74" i="10"/>
  <c r="E72" i="10"/>
  <c r="H256" i="10"/>
  <c r="I256" i="10" s="1"/>
  <c r="H338" i="10"/>
  <c r="I338" i="10" s="1"/>
  <c r="E309" i="10"/>
  <c r="E103" i="10"/>
  <c r="E361" i="10"/>
  <c r="E322" i="10"/>
  <c r="E50" i="10"/>
  <c r="E283" i="10"/>
  <c r="E65" i="10"/>
  <c r="E124" i="10"/>
  <c r="H390" i="10"/>
  <c r="I390" i="10" s="1"/>
  <c r="H86" i="10"/>
  <c r="I86" i="10" s="1"/>
  <c r="H313" i="10"/>
  <c r="I313" i="10" s="1"/>
  <c r="H440" i="10"/>
  <c r="I440" i="10" s="1"/>
  <c r="H137" i="10"/>
  <c r="I137" i="10" s="1"/>
  <c r="H87" i="10"/>
  <c r="I87" i="10" s="1"/>
  <c r="E63" i="10"/>
  <c r="E96" i="10"/>
  <c r="H388" i="10"/>
  <c r="I388" i="10" s="1"/>
  <c r="H96" i="10"/>
  <c r="I96" i="10" s="1"/>
  <c r="E252" i="10"/>
  <c r="E77" i="10"/>
  <c r="E415" i="10"/>
  <c r="E235" i="10"/>
  <c r="E334" i="10"/>
  <c r="H176" i="10"/>
  <c r="I176" i="10" s="1"/>
  <c r="H284" i="10"/>
  <c r="I284" i="10" s="1"/>
  <c r="H374" i="10"/>
  <c r="I374" i="10" s="1"/>
  <c r="H326" i="10"/>
  <c r="I326" i="10" s="1"/>
  <c r="E343" i="10"/>
  <c r="E149" i="10"/>
  <c r="E462" i="10"/>
  <c r="H225" i="10"/>
  <c r="I225" i="10" s="1"/>
  <c r="H266" i="10"/>
  <c r="I266" i="10" s="1"/>
  <c r="E277" i="10"/>
  <c r="H200" i="10"/>
  <c r="I200" i="10" s="1"/>
  <c r="H197" i="10"/>
  <c r="I197" i="10" s="1"/>
  <c r="E234" i="10"/>
  <c r="H35" i="10"/>
  <c r="I35" i="10" s="1"/>
  <c r="E360" i="10"/>
  <c r="E139" i="10"/>
  <c r="E369" i="10"/>
  <c r="H438" i="10"/>
  <c r="I438" i="10" s="1"/>
  <c r="E144" i="10"/>
  <c r="H98" i="10"/>
  <c r="I98" i="10" s="1"/>
  <c r="E439" i="10"/>
  <c r="E95" i="10"/>
  <c r="H452" i="10"/>
  <c r="I452" i="10" s="1"/>
  <c r="E47" i="10"/>
  <c r="E351" i="10"/>
  <c r="E273" i="10"/>
  <c r="E465" i="10"/>
  <c r="E310" i="10"/>
  <c r="E227" i="10"/>
  <c r="H221" i="10"/>
  <c r="I221" i="10" s="1"/>
  <c r="E402" i="10"/>
  <c r="H24" i="10"/>
  <c r="I24" i="10" s="1"/>
  <c r="E255" i="10"/>
  <c r="H130" i="10"/>
  <c r="I130" i="10" s="1"/>
  <c r="E193" i="10"/>
  <c r="H417" i="10"/>
  <c r="I417" i="10" s="1"/>
  <c r="H38" i="10"/>
  <c r="I38" i="10" s="1"/>
  <c r="E308" i="10"/>
  <c r="H88" i="10"/>
  <c r="I88" i="10" s="1"/>
  <c r="H415" i="10"/>
  <c r="I415" i="10" s="1"/>
  <c r="E73" i="10"/>
  <c r="H354" i="10"/>
  <c r="I354" i="10" s="1"/>
  <c r="E188" i="10"/>
  <c r="E445" i="10"/>
  <c r="H464" i="10"/>
  <c r="I464" i="10" s="1"/>
  <c r="H145" i="10"/>
  <c r="I145" i="10" s="1"/>
  <c r="E324" i="10"/>
  <c r="H172" i="10"/>
  <c r="I172" i="10" s="1"/>
  <c r="E166" i="10"/>
  <c r="H353" i="10"/>
  <c r="I353" i="10" s="1"/>
  <c r="H384" i="10"/>
  <c r="I384" i="10" s="1"/>
  <c r="E231" i="10"/>
  <c r="E120" i="10"/>
  <c r="E182" i="10"/>
  <c r="H143" i="10"/>
  <c r="I143" i="10" s="1"/>
  <c r="H93" i="10"/>
  <c r="I93" i="10" s="1"/>
  <c r="H206" i="10"/>
  <c r="I206" i="10" s="1"/>
  <c r="H389" i="10"/>
  <c r="I389" i="10" s="1"/>
  <c r="E274" i="10"/>
  <c r="H32" i="10"/>
  <c r="I32" i="10" s="1"/>
  <c r="E411" i="10"/>
  <c r="H311" i="10"/>
  <c r="I311" i="10" s="1"/>
  <c r="H419" i="10"/>
  <c r="I419" i="10" s="1"/>
  <c r="H223" i="10"/>
  <c r="I223" i="10" s="1"/>
  <c r="E242" i="10"/>
  <c r="E267" i="10"/>
  <c r="E348" i="10"/>
  <c r="H37" i="10"/>
  <c r="I37" i="10" s="1"/>
  <c r="H245" i="10"/>
  <c r="I245" i="10" s="1"/>
  <c r="H105" i="10"/>
  <c r="I105" i="10" s="1"/>
  <c r="E403" i="10"/>
  <c r="H319" i="10"/>
  <c r="I319" i="10" s="1"/>
  <c r="H83" i="10"/>
  <c r="I83" i="10" s="1"/>
  <c r="H302" i="10"/>
  <c r="I302" i="10" s="1"/>
  <c r="E161" i="10"/>
  <c r="H149" i="10"/>
  <c r="I149" i="10" s="1"/>
  <c r="H255" i="10"/>
  <c r="I255" i="10" s="1"/>
  <c r="E300" i="10"/>
  <c r="E105" i="10"/>
  <c r="E147" i="10"/>
  <c r="H63" i="10"/>
  <c r="I63" i="10" s="1"/>
  <c r="H357" i="10"/>
  <c r="I357" i="10" s="1"/>
  <c r="H368" i="10"/>
  <c r="I368" i="10" s="1"/>
  <c r="E349" i="10"/>
  <c r="H50" i="10"/>
  <c r="I50" i="10" s="1"/>
  <c r="E340" i="10"/>
  <c r="H463" i="10"/>
  <c r="I463" i="10" s="1"/>
  <c r="H142" i="10"/>
  <c r="I142" i="10" s="1"/>
  <c r="H101" i="10"/>
  <c r="I101" i="10" s="1"/>
  <c r="H451" i="10"/>
  <c r="I451" i="10" s="1"/>
  <c r="H270" i="10"/>
  <c r="I270" i="10" s="1"/>
  <c r="E108" i="10"/>
  <c r="E86" i="10"/>
  <c r="E427" i="10"/>
  <c r="H412" i="10"/>
  <c r="I412" i="10" s="1"/>
  <c r="H441" i="10"/>
  <c r="I441" i="10" s="1"/>
  <c r="E262" i="10"/>
  <c r="E59" i="10"/>
  <c r="H231" i="10"/>
  <c r="I231" i="10" s="1"/>
  <c r="H457" i="10"/>
  <c r="I457" i="10" s="1"/>
  <c r="H371" i="10"/>
  <c r="I371" i="10" s="1"/>
  <c r="H394" i="10"/>
  <c r="I394" i="10" s="1"/>
  <c r="H185" i="10"/>
  <c r="I185" i="10" s="1"/>
  <c r="H75" i="10"/>
  <c r="I75" i="10" s="1"/>
  <c r="E155" i="10"/>
  <c r="E215" i="10"/>
  <c r="E52" i="10"/>
  <c r="H328" i="10"/>
  <c r="I328" i="10" s="1"/>
  <c r="H175" i="10"/>
  <c r="I175" i="10" s="1"/>
  <c r="E20" i="10"/>
  <c r="E399" i="10"/>
  <c r="H128" i="10"/>
  <c r="I128" i="10" s="1"/>
  <c r="H427" i="10"/>
  <c r="I427" i="10" s="1"/>
  <c r="H306" i="10"/>
  <c r="I306" i="10" s="1"/>
  <c r="E379" i="10"/>
  <c r="H224" i="10"/>
  <c r="I224" i="10" s="1"/>
  <c r="H367" i="10"/>
  <c r="I367" i="10" s="1"/>
  <c r="E458" i="10"/>
  <c r="H237" i="10"/>
  <c r="I237" i="10" s="1"/>
  <c r="H312" i="10"/>
  <c r="I312" i="10" s="1"/>
  <c r="E111" i="10"/>
  <c r="E154" i="10"/>
  <c r="E326" i="10"/>
  <c r="H453" i="10"/>
  <c r="I453" i="10" s="1"/>
  <c r="E32" i="10"/>
  <c r="H403" i="10"/>
  <c r="I403" i="10" s="1"/>
  <c r="E162" i="10"/>
  <c r="E189" i="10"/>
  <c r="E179" i="10"/>
  <c r="E460" i="10"/>
  <c r="E366" i="10"/>
  <c r="E181" i="10"/>
  <c r="H213" i="10"/>
  <c r="I213" i="10" s="1"/>
  <c r="E377" i="10"/>
  <c r="E388" i="10"/>
  <c r="H19" i="10"/>
  <c r="I19" i="10" s="1"/>
  <c r="H229" i="10"/>
  <c r="I229" i="10" s="1"/>
  <c r="H146" i="10"/>
  <c r="I146" i="10" s="1"/>
  <c r="H72" i="10"/>
  <c r="I72" i="10" s="1"/>
  <c r="H232" i="10"/>
  <c r="I232" i="10" s="1"/>
  <c r="H144" i="10"/>
  <c r="I144" i="10" s="1"/>
  <c r="H443" i="10"/>
  <c r="I443" i="10" s="1"/>
  <c r="H333" i="10"/>
  <c r="I333" i="10" s="1"/>
  <c r="H320" i="10"/>
  <c r="I320" i="10" s="1"/>
  <c r="H222" i="10"/>
  <c r="I222" i="10" s="1"/>
  <c r="H281" i="10"/>
  <c r="I281" i="10" s="1"/>
  <c r="H315" i="10"/>
  <c r="I315" i="10" s="1"/>
  <c r="H187" i="10"/>
  <c r="I187" i="10" s="1"/>
  <c r="H287" i="10"/>
  <c r="I287" i="10" s="1"/>
  <c r="E117" i="10"/>
  <c r="H346" i="10"/>
  <c r="I346" i="10" s="1"/>
  <c r="E194" i="10"/>
  <c r="E263" i="10"/>
  <c r="H70" i="10"/>
  <c r="I70" i="10" s="1"/>
  <c r="E319" i="10"/>
  <c r="H167" i="10"/>
  <c r="I167" i="10" s="1"/>
  <c r="H307" i="10"/>
  <c r="I307" i="10" s="1"/>
  <c r="H152" i="10"/>
  <c r="I152" i="10" s="1"/>
  <c r="H57" i="10"/>
  <c r="I57" i="10" s="1"/>
  <c r="E333" i="10"/>
  <c r="H276" i="10"/>
  <c r="I276" i="10" s="1"/>
  <c r="H114" i="10"/>
  <c r="I114" i="10" s="1"/>
  <c r="H45" i="10"/>
  <c r="I45" i="10" s="1"/>
  <c r="E143" i="10"/>
  <c r="E296" i="10"/>
  <c r="E384" i="10"/>
  <c r="H290" i="10"/>
  <c r="I290" i="10" s="1"/>
  <c r="H135" i="10"/>
  <c r="I135" i="10" s="1"/>
  <c r="E268" i="10"/>
  <c r="H241" i="10"/>
  <c r="I241" i="10" s="1"/>
  <c r="E171" i="10"/>
  <c r="H456" i="10"/>
  <c r="I456" i="10" s="1"/>
  <c r="E248" i="10"/>
  <c r="H283" i="10"/>
  <c r="I283" i="10" s="1"/>
  <c r="E48" i="10"/>
  <c r="E281" i="10"/>
  <c r="E469" i="10"/>
  <c r="H58" i="10"/>
  <c r="I58" i="10" s="1"/>
  <c r="H293" i="10"/>
  <c r="I293" i="10" s="1"/>
  <c r="E163" i="10"/>
  <c r="H121" i="10"/>
  <c r="I121" i="10" s="1"/>
  <c r="E160" i="10"/>
  <c r="H308" i="10"/>
  <c r="I308" i="10" s="1"/>
  <c r="H395" i="10"/>
  <c r="I395" i="10" s="1"/>
  <c r="H207" i="10"/>
  <c r="I207" i="10" s="1"/>
  <c r="E54" i="10"/>
  <c r="E407" i="10"/>
  <c r="E317" i="10"/>
  <c r="E391" i="10"/>
  <c r="H113" i="10"/>
  <c r="I113" i="10" s="1"/>
  <c r="H155" i="10"/>
  <c r="I155" i="10" s="1"/>
  <c r="E272" i="10"/>
  <c r="E123" i="10"/>
  <c r="E61" i="10"/>
  <c r="E89" i="10"/>
  <c r="H332" i="10"/>
  <c r="I332" i="10" s="1"/>
  <c r="E33" i="10"/>
  <c r="E358" i="10"/>
  <c r="H126" i="10"/>
  <c r="I126" i="10" s="1"/>
  <c r="H139" i="10"/>
  <c r="I139" i="10" s="1"/>
  <c r="E195" i="10"/>
  <c r="H322" i="10"/>
  <c r="I322" i="10" s="1"/>
  <c r="E385" i="10"/>
  <c r="E299" i="10"/>
  <c r="E345" i="10"/>
  <c r="H160" i="10"/>
  <c r="I160" i="10" s="1"/>
  <c r="E265" i="10"/>
  <c r="E393" i="10"/>
  <c r="H370" i="10"/>
  <c r="I370" i="10" s="1"/>
  <c r="E109" i="10"/>
  <c r="E259" i="10"/>
  <c r="H273" i="10"/>
  <c r="I273" i="10" s="1"/>
  <c r="E68" i="10"/>
  <c r="H435" i="10"/>
  <c r="I435" i="10" s="1"/>
  <c r="H430" i="10"/>
  <c r="I430" i="10" s="1"/>
  <c r="H212" i="10"/>
  <c r="I212" i="10" s="1"/>
  <c r="H410" i="10"/>
  <c r="I410" i="10" s="1"/>
  <c r="H131" i="10"/>
  <c r="I131" i="10" s="1"/>
  <c r="E164" i="10"/>
  <c r="E261" i="10"/>
  <c r="E107" i="10"/>
  <c r="E438" i="10"/>
  <c r="H39" i="10"/>
  <c r="I39" i="10" s="1"/>
  <c r="E81" i="10"/>
  <c r="E200" i="10"/>
  <c r="E303" i="10"/>
  <c r="E132" i="10"/>
  <c r="E126" i="10"/>
  <c r="H94" i="10"/>
  <c r="I94" i="10" s="1"/>
  <c r="E328" i="10"/>
  <c r="E27" i="10"/>
  <c r="H352" i="10"/>
  <c r="I352" i="10" s="1"/>
  <c r="H462" i="10"/>
  <c r="I462" i="10" s="1"/>
  <c r="E216" i="10"/>
  <c r="H340" i="10"/>
  <c r="I340" i="10" s="1"/>
  <c r="H215" i="10"/>
  <c r="I215" i="10" s="1"/>
  <c r="E306" i="10"/>
  <c r="E22" i="10"/>
  <c r="H420" i="10"/>
  <c r="I420" i="10" s="1"/>
  <c r="E409" i="10"/>
  <c r="E145" i="10"/>
  <c r="E457" i="10"/>
  <c r="E247" i="10"/>
  <c r="H361" i="10"/>
  <c r="I361" i="10" s="1"/>
  <c r="H275" i="10"/>
  <c r="I275" i="10" s="1"/>
  <c r="H158" i="10"/>
  <c r="I158" i="10" s="1"/>
  <c r="E298" i="10"/>
  <c r="E330" i="10"/>
  <c r="H278" i="10"/>
  <c r="I278" i="10" s="1"/>
  <c r="H381" i="10"/>
  <c r="I381" i="10" s="1"/>
  <c r="H119" i="10"/>
  <c r="I119" i="10" s="1"/>
  <c r="H355" i="10"/>
  <c r="I355" i="10" s="1"/>
  <c r="E425" i="10"/>
  <c r="H25" i="10"/>
  <c r="I25" i="10" s="1"/>
  <c r="H325" i="10"/>
  <c r="I325" i="10" s="1"/>
  <c r="E225" i="10"/>
  <c r="H327" i="10"/>
  <c r="I327" i="10" s="1"/>
  <c r="H107" i="10"/>
  <c r="I107" i="10" s="1"/>
  <c r="H466" i="10"/>
  <c r="I466" i="10" s="1"/>
  <c r="E413" i="10"/>
  <c r="H330" i="10"/>
  <c r="I330" i="10" s="1"/>
  <c r="H254" i="10"/>
  <c r="I254" i="10" s="1"/>
  <c r="E327" i="10"/>
  <c r="H122" i="10"/>
  <c r="I122" i="10" s="1"/>
  <c r="E114" i="10"/>
  <c r="E228" i="10"/>
  <c r="H244" i="10"/>
  <c r="I244" i="10" s="1"/>
  <c r="E428" i="10"/>
  <c r="E422" i="10"/>
  <c r="E356" i="10"/>
  <c r="E354" i="10"/>
  <c r="E91" i="10"/>
  <c r="H316" i="10"/>
  <c r="I316" i="10" s="1"/>
  <c r="E128" i="10"/>
  <c r="E93" i="10"/>
  <c r="E375" i="10"/>
  <c r="E75" i="10"/>
  <c r="H436" i="10"/>
  <c r="I436" i="10" s="1"/>
  <c r="E104" i="10"/>
  <c r="H411" i="10"/>
  <c r="I411" i="10" s="1"/>
  <c r="H391" i="10"/>
  <c r="I391" i="10" s="1"/>
  <c r="H366" i="10"/>
  <c r="I366" i="10" s="1"/>
  <c r="E218" i="10"/>
  <c r="E214" i="10"/>
  <c r="H385" i="10"/>
  <c r="I385" i="10" s="1"/>
  <c r="H459" i="10"/>
  <c r="I459" i="10" s="1"/>
  <c r="E150" i="10"/>
  <c r="E187" i="10"/>
  <c r="E84" i="10"/>
  <c r="E118" i="10"/>
  <c r="H236" i="10"/>
  <c r="I236" i="10" s="1"/>
  <c r="E368" i="10"/>
  <c r="E90" i="10"/>
  <c r="E129" i="10"/>
  <c r="H285" i="10"/>
  <c r="I285" i="10" s="1"/>
  <c r="E347" i="10"/>
  <c r="E98" i="10"/>
  <c r="H205" i="10"/>
  <c r="I205" i="10" s="1"/>
  <c r="E178" i="10"/>
  <c r="H166" i="10"/>
  <c r="I166" i="10" s="1"/>
  <c r="H99" i="10"/>
  <c r="I99" i="10" s="1"/>
  <c r="H247" i="10"/>
  <c r="I247" i="10" s="1"/>
  <c r="E40" i="10"/>
  <c r="H242" i="10"/>
  <c r="I242" i="10" s="1"/>
  <c r="H359" i="10"/>
  <c r="I359" i="10" s="1"/>
  <c r="H21" i="10"/>
  <c r="I21" i="10" s="1"/>
  <c r="H127" i="10"/>
  <c r="I127" i="10" s="1"/>
  <c r="H55" i="10"/>
  <c r="I55" i="10" s="1"/>
  <c r="H469" i="10"/>
  <c r="I469" i="10" s="1"/>
  <c r="H192" i="10"/>
  <c r="I192" i="10" s="1"/>
  <c r="H188" i="10"/>
  <c r="I188" i="10" s="1"/>
  <c r="E467" i="10"/>
  <c r="H44" i="10"/>
  <c r="I44" i="10" s="1"/>
  <c r="H433" i="10"/>
  <c r="I433" i="10" s="1"/>
  <c r="E293" i="10"/>
  <c r="H28" i="10"/>
  <c r="I28" i="10" s="1"/>
  <c r="E190" i="10"/>
  <c r="H84" i="10"/>
  <c r="I84" i="10" s="1"/>
  <c r="H115" i="10"/>
  <c r="I115" i="10" s="1"/>
  <c r="H89" i="10"/>
  <c r="I89" i="10" s="1"/>
  <c r="H365" i="10"/>
  <c r="I365" i="10" s="1"/>
  <c r="H344" i="10"/>
  <c r="I344" i="10" s="1"/>
  <c r="H339" i="10"/>
  <c r="I339" i="10" s="1"/>
  <c r="E176" i="10"/>
  <c r="H375" i="10"/>
  <c r="I375" i="10" s="1"/>
  <c r="E331" i="10"/>
  <c r="H363" i="10"/>
  <c r="I363" i="10" s="1"/>
  <c r="E183" i="10"/>
  <c r="H40" i="10"/>
  <c r="I40" i="10" s="1"/>
  <c r="E431" i="10"/>
  <c r="E141" i="10"/>
  <c r="H202" i="10"/>
  <c r="I202" i="10" s="1"/>
  <c r="H150" i="10"/>
  <c r="I150" i="10" s="1"/>
  <c r="E321" i="10"/>
  <c r="H26" i="10"/>
  <c r="I26" i="10" s="1"/>
  <c r="H80" i="10"/>
  <c r="I80" i="10" s="1"/>
  <c r="E122" i="10"/>
  <c r="H271" i="10"/>
  <c r="I271" i="10" s="1"/>
  <c r="H182" i="10"/>
  <c r="I182" i="10" s="1"/>
  <c r="E276" i="10"/>
  <c r="E251" i="10"/>
  <c r="E24" i="10"/>
  <c r="E173" i="10"/>
  <c r="H286" i="10"/>
  <c r="I286" i="10" s="1"/>
  <c r="H348" i="10"/>
  <c r="I348" i="10" s="1"/>
  <c r="E58" i="10"/>
  <c r="E198" i="10"/>
  <c r="H429" i="10"/>
  <c r="I429" i="10" s="1"/>
  <c r="H380" i="10"/>
  <c r="I380" i="10" s="1"/>
  <c r="E448" i="10"/>
  <c r="H171" i="10"/>
  <c r="I171" i="10" s="1"/>
  <c r="H228" i="10"/>
  <c r="I228" i="10" s="1"/>
  <c r="H201" i="10"/>
  <c r="I201" i="10" s="1"/>
  <c r="E23" i="10"/>
  <c r="H437" i="10"/>
  <c r="I437" i="10" s="1"/>
  <c r="H282" i="10"/>
  <c r="I282" i="10" s="1"/>
  <c r="H165" i="10"/>
  <c r="I165" i="10" s="1"/>
  <c r="H112" i="10"/>
  <c r="I112" i="10" s="1"/>
  <c r="E353" i="10"/>
  <c r="H408" i="10"/>
  <c r="I408" i="10" s="1"/>
  <c r="E29" i="10"/>
  <c r="E210" i="10"/>
  <c r="H358" i="10"/>
  <c r="I358" i="10" s="1"/>
  <c r="H22" i="10"/>
  <c r="I22" i="10" s="1"/>
  <c r="H29" i="10"/>
  <c r="I29" i="10" s="1"/>
  <c r="H100" i="10"/>
  <c r="I100" i="10" s="1"/>
  <c r="H446" i="10"/>
  <c r="I446" i="10" s="1"/>
  <c r="E125" i="10"/>
  <c r="H350" i="10"/>
  <c r="I350" i="10" s="1"/>
  <c r="H177" i="10"/>
  <c r="I177" i="10" s="1"/>
  <c r="E158" i="10"/>
  <c r="H364" i="10"/>
  <c r="I364" i="10" s="1"/>
  <c r="E203" i="10"/>
  <c r="H92" i="10"/>
  <c r="I92" i="10" s="1"/>
  <c r="H209" i="10"/>
  <c r="I209" i="10" s="1"/>
  <c r="H124" i="10"/>
  <c r="I124" i="10" s="1"/>
  <c r="H291" i="10"/>
  <c r="I291" i="10" s="1"/>
  <c r="H372" i="10"/>
  <c r="I372" i="10" s="1"/>
  <c r="H421" i="10"/>
  <c r="I421" i="10" s="1"/>
  <c r="H108" i="10"/>
  <c r="I108" i="10" s="1"/>
  <c r="H413" i="10"/>
  <c r="I413" i="10" s="1"/>
  <c r="E344" i="10"/>
  <c r="E223" i="10"/>
  <c r="E101" i="10"/>
  <c r="H163" i="10"/>
  <c r="I163" i="10" s="1"/>
  <c r="H331" i="10"/>
  <c r="I331" i="10" s="1"/>
  <c r="E280" i="10"/>
  <c r="E395" i="10"/>
  <c r="E400" i="10"/>
  <c r="H301" i="10"/>
  <c r="I301" i="10" s="1"/>
  <c r="H317" i="10"/>
  <c r="I317" i="10" s="1"/>
  <c r="H261" i="10"/>
  <c r="I261" i="10" s="1"/>
  <c r="H378" i="10"/>
  <c r="I378" i="10" s="1"/>
  <c r="H62" i="10"/>
  <c r="I62" i="10" s="1"/>
  <c r="E238" i="10"/>
  <c r="H134" i="10"/>
  <c r="I134" i="10" s="1"/>
  <c r="H450" i="10"/>
  <c r="I450" i="10" s="1"/>
  <c r="E197" i="10"/>
  <c r="H356" i="10"/>
  <c r="I356" i="10" s="1"/>
  <c r="H422" i="10"/>
  <c r="I422" i="10" s="1"/>
  <c r="H265" i="10"/>
  <c r="I265" i="10" s="1"/>
  <c r="H73" i="10"/>
  <c r="I73" i="10" s="1"/>
  <c r="E213" i="10"/>
  <c r="E363" i="10"/>
  <c r="H431" i="10"/>
  <c r="I431" i="10" s="1"/>
  <c r="E42" i="10"/>
  <c r="H162" i="10"/>
  <c r="I162" i="10" s="1"/>
  <c r="E140" i="10"/>
  <c r="E177" i="10"/>
  <c r="E302" i="10"/>
  <c r="E288" i="10"/>
  <c r="E320" i="10"/>
  <c r="E119" i="10"/>
  <c r="H260" i="10"/>
  <c r="I260" i="10" s="1"/>
  <c r="H110" i="10"/>
  <c r="I110" i="10" s="1"/>
  <c r="E466" i="10"/>
  <c r="H351" i="10"/>
  <c r="I351" i="10" s="1"/>
  <c r="E131" i="10"/>
  <c r="E43" i="10"/>
  <c r="H48" i="10"/>
  <c r="I48" i="10" s="1"/>
  <c r="H117" i="10"/>
  <c r="I117" i="10" s="1"/>
  <c r="H341" i="10"/>
  <c r="I341" i="10" s="1"/>
  <c r="E85" i="10"/>
  <c r="H20" i="10"/>
  <c r="I20" i="10" s="1"/>
  <c r="E38" i="10"/>
  <c r="E135" i="10"/>
  <c r="E217" i="10"/>
  <c r="H173" i="10"/>
  <c r="I173" i="10" s="1"/>
  <c r="H461" i="10"/>
  <c r="I461" i="10" s="1"/>
  <c r="E250" i="10"/>
  <c r="E418" i="10"/>
  <c r="E433" i="10"/>
  <c r="E437" i="10"/>
  <c r="H386" i="10"/>
  <c r="I386" i="10" s="1"/>
  <c r="E253" i="10"/>
  <c r="H140" i="10"/>
  <c r="I140" i="10" s="1"/>
  <c r="E26" i="10"/>
  <c r="E237" i="10"/>
  <c r="H445" i="10"/>
  <c r="I445" i="10" s="1"/>
  <c r="E316" i="10"/>
  <c r="H91" i="10"/>
  <c r="I91" i="10" s="1"/>
  <c r="H27" i="10"/>
  <c r="I27" i="10" s="1"/>
  <c r="H179" i="10"/>
  <c r="I179" i="10" s="1"/>
  <c r="E454" i="10"/>
  <c r="E311" i="10"/>
  <c r="E36" i="10"/>
  <c r="E34" i="10"/>
  <c r="H434" i="10"/>
  <c r="I434" i="10" s="1"/>
  <c r="H129" i="10"/>
  <c r="I129" i="10" s="1"/>
  <c r="E49" i="10"/>
  <c r="E420" i="10"/>
  <c r="H109" i="10"/>
  <c r="I109" i="10" s="1"/>
  <c r="E335" i="10"/>
  <c r="E362" i="10"/>
  <c r="H432" i="10"/>
  <c r="I432" i="10" s="1"/>
  <c r="E424" i="10"/>
  <c r="E88" i="10"/>
  <c r="E236" i="10"/>
  <c r="E53" i="10"/>
  <c r="E459" i="10"/>
  <c r="H376" i="10"/>
  <c r="I376" i="10" s="1"/>
  <c r="H180" i="10"/>
  <c r="I180" i="10" s="1"/>
  <c r="E405" i="10"/>
  <c r="H34" i="10"/>
  <c r="I34" i="10" s="1"/>
  <c r="E381" i="10"/>
  <c r="H448" i="10"/>
  <c r="I448" i="10" s="1"/>
  <c r="H194" i="10"/>
  <c r="I194" i="10" s="1"/>
  <c r="E64" i="10"/>
  <c r="H60" i="10"/>
  <c r="I60" i="10" s="1"/>
  <c r="E441" i="10"/>
  <c r="H297" i="10"/>
  <c r="I297" i="10" s="1"/>
  <c r="E185" i="10"/>
  <c r="E440" i="10"/>
  <c r="E249" i="10"/>
  <c r="E229" i="10"/>
  <c r="H268" i="10"/>
  <c r="I268" i="10" s="1"/>
  <c r="E208" i="10"/>
  <c r="H203" i="10"/>
  <c r="I203" i="10" s="1"/>
  <c r="H51" i="10"/>
  <c r="I51" i="10" s="1"/>
  <c r="E97" i="10"/>
  <c r="E443" i="10"/>
  <c r="E285" i="10"/>
  <c r="H61" i="11"/>
  <c r="I61" i="11" s="1"/>
  <c r="E316" i="11"/>
  <c r="H23" i="11"/>
  <c r="I23" i="11" s="1"/>
  <c r="H151" i="11"/>
  <c r="I151" i="11" s="1"/>
  <c r="H280" i="11"/>
  <c r="I280" i="11" s="1"/>
  <c r="H260" i="11"/>
  <c r="I260" i="11" s="1"/>
  <c r="E205" i="11"/>
  <c r="H86" i="11"/>
  <c r="I86" i="11" s="1"/>
  <c r="E42" i="11"/>
  <c r="E318" i="11"/>
  <c r="E15" i="11"/>
  <c r="E16" i="11" s="1"/>
  <c r="H24" i="11"/>
  <c r="I24" i="11" s="1"/>
  <c r="H298" i="11"/>
  <c r="I298" i="11" s="1"/>
  <c r="E14" i="11"/>
  <c r="H420" i="11"/>
  <c r="I420" i="11" s="1"/>
  <c r="H246" i="11"/>
  <c r="I246" i="11" s="1"/>
  <c r="H343" i="11"/>
  <c r="I343" i="11" s="1"/>
  <c r="E324" i="11"/>
  <c r="H85" i="11"/>
  <c r="I85" i="11" s="1"/>
  <c r="E233" i="11"/>
  <c r="E286" i="11"/>
  <c r="H469" i="11"/>
  <c r="I469" i="11" s="1"/>
  <c r="H141" i="11"/>
  <c r="I141" i="11" s="1"/>
  <c r="E246" i="11"/>
  <c r="E87" i="11"/>
  <c r="H51" i="11"/>
  <c r="I51" i="11" s="1"/>
  <c r="H112" i="11"/>
  <c r="I112" i="11" s="1"/>
  <c r="E299" i="11"/>
  <c r="E383" i="11"/>
  <c r="E27" i="11"/>
  <c r="E161" i="11"/>
  <c r="H245" i="11"/>
  <c r="I245" i="11" s="1"/>
  <c r="H282" i="11"/>
  <c r="I282" i="11" s="1"/>
  <c r="E356" i="11"/>
  <c r="H405" i="11"/>
  <c r="I405" i="11" s="1"/>
  <c r="H454" i="11"/>
  <c r="I454" i="11" s="1"/>
  <c r="E278" i="11"/>
  <c r="H224" i="11"/>
  <c r="I224" i="11" s="1"/>
  <c r="E259" i="11"/>
  <c r="H315" i="11"/>
  <c r="I315" i="11" s="1"/>
  <c r="E392" i="11"/>
  <c r="E377" i="11"/>
  <c r="H87" i="11"/>
  <c r="I87" i="11" s="1"/>
  <c r="H155" i="11"/>
  <c r="I155" i="11" s="1"/>
  <c r="E169" i="11"/>
  <c r="H119" i="11"/>
  <c r="I119" i="11" s="1"/>
  <c r="H351" i="11"/>
  <c r="I351" i="11" s="1"/>
  <c r="H46" i="11"/>
  <c r="I46" i="11" s="1"/>
  <c r="H222" i="11"/>
  <c r="I222" i="11" s="1"/>
  <c r="E62" i="11"/>
  <c r="H391" i="11"/>
  <c r="I391" i="11" s="1"/>
  <c r="H406" i="11"/>
  <c r="I406" i="11" s="1"/>
  <c r="E26" i="11"/>
  <c r="H453" i="11"/>
  <c r="I453" i="11" s="1"/>
  <c r="H32" i="11"/>
  <c r="I32" i="11" s="1"/>
  <c r="E204" i="11"/>
  <c r="E107" i="11"/>
  <c r="E215" i="11"/>
  <c r="H144" i="11"/>
  <c r="I144" i="11" s="1"/>
  <c r="H42" i="11"/>
  <c r="I42" i="11" s="1"/>
  <c r="E78" i="11"/>
  <c r="E140" i="11"/>
  <c r="H95" i="11"/>
  <c r="I95" i="11" s="1"/>
  <c r="E156" i="11"/>
  <c r="E234" i="11"/>
  <c r="H347" i="11"/>
  <c r="I347" i="11" s="1"/>
  <c r="E326" i="11"/>
  <c r="H207" i="11"/>
  <c r="I207" i="11" s="1"/>
  <c r="H43" i="11"/>
  <c r="I43" i="11" s="1"/>
  <c r="E103" i="11"/>
  <c r="E85" i="11"/>
  <c r="H25" i="11"/>
  <c r="I25" i="11" s="1"/>
  <c r="E236" i="11"/>
  <c r="E453" i="11"/>
  <c r="H323" i="11"/>
  <c r="I323" i="11" s="1"/>
  <c r="E147" i="11"/>
  <c r="E337" i="11"/>
  <c r="H236" i="11"/>
  <c r="I236" i="11" s="1"/>
  <c r="H393" i="11"/>
  <c r="I393" i="11" s="1"/>
  <c r="H279" i="11"/>
  <c r="I279" i="11" s="1"/>
  <c r="H208" i="11"/>
  <c r="I208" i="11" s="1"/>
  <c r="H218" i="11"/>
  <c r="I218" i="11" s="1"/>
  <c r="E153" i="11"/>
  <c r="H272" i="11"/>
  <c r="I272" i="11" s="1"/>
  <c r="E315" i="11"/>
  <c r="H165" i="11"/>
  <c r="I165" i="11" s="1"/>
  <c r="E302" i="11"/>
  <c r="E122" i="11"/>
  <c r="H407" i="11"/>
  <c r="I407" i="11" s="1"/>
  <c r="E63" i="11"/>
  <c r="E310" i="11"/>
  <c r="H258" i="11"/>
  <c r="I258" i="11" s="1"/>
  <c r="H143" i="11"/>
  <c r="I143" i="11" s="1"/>
  <c r="E197" i="11"/>
  <c r="H394" i="11"/>
  <c r="I394" i="11" s="1"/>
  <c r="E415" i="11"/>
  <c r="H411" i="11"/>
  <c r="I411" i="11" s="1"/>
  <c r="E40" i="11"/>
  <c r="H200" i="11"/>
  <c r="I200" i="11" s="1"/>
  <c r="E291" i="11"/>
  <c r="E106" i="11"/>
  <c r="H457" i="11"/>
  <c r="I457" i="11" s="1"/>
  <c r="H173" i="11"/>
  <c r="I173" i="11" s="1"/>
  <c r="E249" i="11"/>
  <c r="E67" i="11"/>
  <c r="H396" i="11"/>
  <c r="I396" i="11" s="1"/>
  <c r="E341" i="11"/>
  <c r="E420" i="11"/>
  <c r="E260" i="11"/>
  <c r="H233" i="11"/>
  <c r="I233" i="11" s="1"/>
  <c r="E93" i="11"/>
  <c r="H220" i="11"/>
  <c r="I220" i="11" s="1"/>
  <c r="E160" i="11"/>
  <c r="E372" i="11"/>
  <c r="H415" i="11"/>
  <c r="I415" i="11" s="1"/>
  <c r="H74" i="11"/>
  <c r="I74" i="11" s="1"/>
  <c r="H196" i="11"/>
  <c r="I196" i="11" s="1"/>
  <c r="E368" i="11"/>
  <c r="E146" i="11"/>
  <c r="H194" i="11"/>
  <c r="I194" i="11" s="1"/>
  <c r="E410" i="11"/>
  <c r="E191" i="11"/>
  <c r="E41" i="11"/>
  <c r="H309" i="11"/>
  <c r="I309" i="11" s="1"/>
  <c r="E462" i="11"/>
  <c r="H52" i="11"/>
  <c r="I52" i="11" s="1"/>
  <c r="H429" i="11"/>
  <c r="I429" i="11" s="1"/>
  <c r="H409" i="11"/>
  <c r="I409" i="11" s="1"/>
  <c r="H268" i="11"/>
  <c r="I268" i="11" s="1"/>
  <c r="H108" i="11"/>
  <c r="I108" i="11" s="1"/>
  <c r="E320" i="11"/>
  <c r="E279" i="11"/>
  <c r="E289" i="11"/>
  <c r="E441" i="11"/>
  <c r="E58" i="11"/>
  <c r="H301" i="11"/>
  <c r="I301" i="11" s="1"/>
  <c r="H49" i="11"/>
  <c r="I49" i="11" s="1"/>
  <c r="E116" i="11"/>
  <c r="H212" i="11"/>
  <c r="I212" i="11" s="1"/>
  <c r="E29" i="11"/>
  <c r="H326" i="11"/>
  <c r="I326" i="11" s="1"/>
  <c r="E266" i="11"/>
  <c r="E334" i="11"/>
  <c r="E207" i="11"/>
  <c r="E184" i="11"/>
  <c r="E164" i="11"/>
  <c r="E118" i="11"/>
  <c r="E176" i="11"/>
  <c r="E335" i="11"/>
  <c r="E80" i="11"/>
  <c r="H386" i="11"/>
  <c r="I386" i="11" s="1"/>
  <c r="E444" i="11"/>
  <c r="E413" i="11"/>
  <c r="E51" i="11"/>
  <c r="E199" i="11"/>
  <c r="E297" i="11"/>
  <c r="H209" i="11"/>
  <c r="I209" i="11" s="1"/>
  <c r="E391" i="11"/>
  <c r="H22" i="11"/>
  <c r="I22" i="11" s="1"/>
  <c r="E53" i="11"/>
  <c r="H117" i="11"/>
  <c r="I117" i="11" s="1"/>
  <c r="H283" i="11"/>
  <c r="I283" i="11" s="1"/>
  <c r="E220" i="11"/>
  <c r="E65" i="11"/>
  <c r="E423" i="11"/>
  <c r="E83" i="11"/>
  <c r="H254" i="11"/>
  <c r="I254" i="11" s="1"/>
  <c r="H111" i="11"/>
  <c r="I111" i="11" s="1"/>
  <c r="H237" i="11"/>
  <c r="I237" i="11" s="1"/>
  <c r="E274" i="11"/>
  <c r="H58" i="11"/>
  <c r="I58" i="11" s="1"/>
  <c r="E331" i="11"/>
  <c r="E255" i="11"/>
  <c r="H161" i="11"/>
  <c r="I161" i="11" s="1"/>
  <c r="E143" i="11"/>
  <c r="H203" i="11"/>
  <c r="I203" i="11" s="1"/>
  <c r="H123" i="11"/>
  <c r="I123" i="11" s="1"/>
  <c r="E200" i="11"/>
  <c r="E145" i="11"/>
  <c r="E287" i="11"/>
  <c r="E44" i="11"/>
  <c r="E48" i="11"/>
  <c r="E398" i="11"/>
  <c r="E418" i="11"/>
  <c r="H159" i="11"/>
  <c r="I159" i="11" s="1"/>
  <c r="E131" i="11"/>
  <c r="H136" i="11"/>
  <c r="I136" i="11" s="1"/>
  <c r="H442" i="11"/>
  <c r="I442" i="11" s="1"/>
  <c r="E251" i="11"/>
  <c r="H206" i="11"/>
  <c r="I206" i="11" s="1"/>
  <c r="H39" i="11"/>
  <c r="I39" i="11" s="1"/>
  <c r="E311" i="11"/>
  <c r="E359" i="11"/>
  <c r="E281" i="11"/>
  <c r="H167" i="11"/>
  <c r="I167" i="11" s="1"/>
  <c r="E113" i="11"/>
  <c r="E460" i="11"/>
  <c r="E428" i="11"/>
  <c r="E193" i="11"/>
  <c r="E405" i="11"/>
  <c r="H118" i="11"/>
  <c r="I118" i="11" s="1"/>
  <c r="H133" i="11"/>
  <c r="I133" i="11" s="1"/>
  <c r="H166" i="11"/>
  <c r="I166" i="11" s="1"/>
  <c r="H199" i="11"/>
  <c r="I199" i="11" s="1"/>
  <c r="E390" i="11"/>
  <c r="H79" i="11"/>
  <c r="I79" i="11" s="1"/>
  <c r="E158" i="11"/>
  <c r="E76" i="11"/>
  <c r="H354" i="11"/>
  <c r="I354" i="11" s="1"/>
  <c r="H353" i="11"/>
  <c r="I353" i="11" s="1"/>
  <c r="E463" i="11"/>
  <c r="H383" i="11"/>
  <c r="I383" i="11" s="1"/>
  <c r="E95" i="11"/>
  <c r="E221" i="11"/>
  <c r="E429" i="11"/>
  <c r="E181" i="11"/>
  <c r="E175" i="11"/>
  <c r="H291" i="11"/>
  <c r="I291" i="11" s="1"/>
  <c r="E134" i="11"/>
  <c r="H243" i="11"/>
  <c r="I243" i="11" s="1"/>
  <c r="E254" i="11"/>
  <c r="E162" i="11"/>
  <c r="H128" i="11"/>
  <c r="I128" i="11" s="1"/>
  <c r="H311" i="11"/>
  <c r="I311" i="11" s="1"/>
  <c r="H334" i="11"/>
  <c r="I334" i="11" s="1"/>
  <c r="E101" i="11"/>
  <c r="H230" i="11"/>
  <c r="I230" i="11" s="1"/>
  <c r="H181" i="11"/>
  <c r="I181" i="11" s="1"/>
  <c r="H77" i="11"/>
  <c r="I77" i="11" s="1"/>
  <c r="H357" i="11"/>
  <c r="I357" i="11" s="1"/>
  <c r="E190" i="11"/>
  <c r="E157" i="11"/>
  <c r="E406" i="11"/>
  <c r="H171" i="11"/>
  <c r="I171" i="11" s="1"/>
  <c r="H113" i="11"/>
  <c r="I113" i="11" s="1"/>
  <c r="H229" i="11"/>
  <c r="I229" i="11" s="1"/>
  <c r="H433" i="11"/>
  <c r="I433" i="11" s="1"/>
  <c r="H422" i="11"/>
  <c r="I422" i="11" s="1"/>
  <c r="E443" i="11"/>
  <c r="E54" i="11"/>
  <c r="E458" i="11"/>
  <c r="H432" i="11"/>
  <c r="I432" i="11" s="1"/>
  <c r="E96" i="11"/>
  <c r="H78" i="11"/>
  <c r="I78" i="11" s="1"/>
  <c r="H381" i="11"/>
  <c r="I381" i="11" s="1"/>
  <c r="H182" i="11"/>
  <c r="I182" i="11" s="1"/>
  <c r="H81" i="11"/>
  <c r="I81" i="11" s="1"/>
  <c r="E312" i="11"/>
  <c r="H211" i="11"/>
  <c r="I211" i="11" s="1"/>
  <c r="H293" i="11"/>
  <c r="I293" i="11" s="1"/>
  <c r="E206" i="11"/>
  <c r="E264" i="11"/>
  <c r="H28" i="11"/>
  <c r="I28" i="11" s="1"/>
  <c r="H328" i="11"/>
  <c r="I328" i="11" s="1"/>
  <c r="E35" i="11"/>
  <c r="E129" i="11"/>
  <c r="E152" i="11"/>
  <c r="H164" i="11"/>
  <c r="I164" i="11" s="1"/>
  <c r="E273" i="11"/>
  <c r="E136" i="11"/>
  <c r="H356" i="11"/>
  <c r="I356" i="11" s="1"/>
  <c r="E307" i="11"/>
  <c r="E104" i="11"/>
  <c r="H290" i="11"/>
  <c r="I290" i="11" s="1"/>
  <c r="E446" i="11"/>
  <c r="E466" i="11"/>
  <c r="E327" i="11"/>
  <c r="H302" i="11"/>
  <c r="I302" i="11" s="1"/>
  <c r="H88" i="11"/>
  <c r="I88" i="11" s="1"/>
  <c r="E56" i="11"/>
  <c r="H73" i="11"/>
  <c r="I73" i="11" s="1"/>
  <c r="H177" i="11"/>
  <c r="I177" i="11" s="1"/>
  <c r="E168" i="11"/>
  <c r="E308" i="11"/>
  <c r="E374" i="11"/>
  <c r="E442" i="11"/>
  <c r="E388" i="11"/>
  <c r="H285" i="11"/>
  <c r="I285" i="11" s="1"/>
  <c r="E333" i="11"/>
  <c r="E28" i="11"/>
  <c r="H400" i="11"/>
  <c r="I400" i="11" s="1"/>
  <c r="H225" i="11"/>
  <c r="I225" i="11" s="1"/>
  <c r="H414" i="11"/>
  <c r="I414" i="11" s="1"/>
  <c r="H89" i="11"/>
  <c r="I89" i="11" s="1"/>
  <c r="H148" i="11"/>
  <c r="I148" i="11" s="1"/>
  <c r="E469" i="11"/>
  <c r="E79" i="11"/>
  <c r="E36" i="11"/>
  <c r="H147" i="11"/>
  <c r="I147" i="11" s="1"/>
  <c r="H59" i="11"/>
  <c r="I59" i="11" s="1"/>
  <c r="E424" i="11"/>
  <c r="H417" i="11"/>
  <c r="I417" i="11" s="1"/>
  <c r="H368" i="11"/>
  <c r="I368" i="11" s="1"/>
  <c r="H436" i="11"/>
  <c r="I436" i="11" s="1"/>
  <c r="H371" i="11"/>
  <c r="I371" i="11" s="1"/>
  <c r="E300" i="11"/>
  <c r="H125" i="11"/>
  <c r="I125" i="11" s="1"/>
  <c r="H359" i="11"/>
  <c r="I359" i="11" s="1"/>
  <c r="H198" i="11"/>
  <c r="I198" i="11" s="1"/>
  <c r="H50" i="11"/>
  <c r="I50" i="11" s="1"/>
  <c r="E339" i="11"/>
  <c r="H288" i="11"/>
  <c r="I288" i="11" s="1"/>
  <c r="E211" i="11"/>
  <c r="H466" i="11"/>
  <c r="I466" i="11" s="1"/>
  <c r="H132" i="11"/>
  <c r="I132" i="11" s="1"/>
  <c r="H138" i="11"/>
  <c r="I138" i="11" s="1"/>
  <c r="E336" i="11"/>
  <c r="H27" i="11"/>
  <c r="I27" i="11" s="1"/>
  <c r="E210" i="11"/>
  <c r="E303" i="11"/>
  <c r="E468" i="11"/>
  <c r="H82" i="11"/>
  <c r="I82" i="11" s="1"/>
  <c r="H62" i="11"/>
  <c r="I62" i="11" s="1"/>
  <c r="H294" i="11"/>
  <c r="I294" i="11" s="1"/>
  <c r="E306" i="11"/>
  <c r="E99" i="11"/>
  <c r="E69" i="11"/>
  <c r="H223" i="11"/>
  <c r="I223" i="11" s="1"/>
  <c r="H424" i="11"/>
  <c r="I424" i="11" s="1"/>
  <c r="E342" i="11"/>
  <c r="E74" i="11"/>
  <c r="E317" i="11"/>
  <c r="E112" i="11"/>
  <c r="E224" i="11"/>
  <c r="H332" i="11"/>
  <c r="I332" i="11" s="1"/>
  <c r="H387" i="11"/>
  <c r="I387" i="11" s="1"/>
  <c r="E435" i="11"/>
  <c r="H377" i="11"/>
  <c r="I377" i="11" s="1"/>
  <c r="E382" i="11"/>
  <c r="E404" i="11"/>
  <c r="E213" i="11"/>
  <c r="H60" i="11"/>
  <c r="I60" i="11" s="1"/>
  <c r="H337" i="11"/>
  <c r="I337" i="11" s="1"/>
  <c r="E240" i="11"/>
  <c r="H278" i="11"/>
  <c r="I278" i="11" s="1"/>
  <c r="E343" i="11"/>
  <c r="H228" i="11"/>
  <c r="I228" i="11" s="1"/>
  <c r="H251" i="11"/>
  <c r="I251" i="11" s="1"/>
  <c r="E400" i="11"/>
  <c r="H445" i="11"/>
  <c r="I445" i="11" s="1"/>
  <c r="H191" i="11"/>
  <c r="I191" i="11" s="1"/>
  <c r="E344" i="11"/>
  <c r="E416" i="11"/>
  <c r="E235" i="11"/>
  <c r="E370" i="11"/>
  <c r="E209" i="11"/>
  <c r="H434" i="11"/>
  <c r="I434" i="11" s="1"/>
  <c r="H99" i="11"/>
  <c r="I99" i="11" s="1"/>
  <c r="E120" i="11"/>
  <c r="E401" i="11"/>
  <c r="E412" i="11"/>
  <c r="H270" i="11"/>
  <c r="I270" i="11" s="1"/>
  <c r="E38" i="11"/>
  <c r="E465" i="11"/>
  <c r="E309" i="11"/>
  <c r="E133" i="11"/>
  <c r="H461" i="11"/>
  <c r="I461" i="11" s="1"/>
  <c r="H352" i="11"/>
  <c r="I352" i="11" s="1"/>
  <c r="H369" i="11"/>
  <c r="I369" i="11" s="1"/>
  <c r="H214" i="11"/>
  <c r="I214" i="11" s="1"/>
  <c r="E348" i="11"/>
  <c r="E46" i="11"/>
  <c r="H322" i="11"/>
  <c r="I322" i="11" s="1"/>
  <c r="E25" i="11"/>
  <c r="E73" i="11"/>
  <c r="H48" i="11"/>
  <c r="I48" i="11" s="1"/>
  <c r="E434" i="11"/>
  <c r="E43" i="11"/>
  <c r="E253" i="11"/>
  <c r="H192" i="11"/>
  <c r="I192" i="11" s="1"/>
  <c r="H53" i="11"/>
  <c r="I53" i="11" s="1"/>
  <c r="E375" i="11"/>
  <c r="H19" i="11"/>
  <c r="H284" i="11"/>
  <c r="I284" i="11" s="1"/>
  <c r="H106" i="11"/>
  <c r="I106" i="11" s="1"/>
  <c r="H263" i="11"/>
  <c r="I263" i="11" s="1"/>
  <c r="E61" i="11"/>
  <c r="H70" i="11"/>
  <c r="I70" i="11" s="1"/>
  <c r="E421" i="11"/>
  <c r="H375" i="11"/>
  <c r="I375" i="11" s="1"/>
  <c r="H373" i="11"/>
  <c r="I373" i="11" s="1"/>
  <c r="E144" i="11"/>
  <c r="H379" i="11"/>
  <c r="I379" i="11" s="1"/>
  <c r="E126" i="11"/>
  <c r="E59" i="11"/>
  <c r="H261" i="11"/>
  <c r="I261" i="11" s="1"/>
  <c r="E109" i="11"/>
  <c r="E277" i="11"/>
  <c r="H299" i="11"/>
  <c r="I299" i="11" s="1"/>
  <c r="H447" i="11"/>
  <c r="I447" i="11" s="1"/>
  <c r="E212" i="11"/>
  <c r="E57" i="11"/>
  <c r="H184" i="11"/>
  <c r="I184" i="11" s="1"/>
  <c r="H158" i="11"/>
  <c r="I158" i="11" s="1"/>
  <c r="E267" i="11"/>
  <c r="E298" i="11"/>
  <c r="E171" i="11"/>
  <c r="E304" i="11"/>
  <c r="E89" i="11"/>
  <c r="E369" i="11"/>
  <c r="H257" i="11"/>
  <c r="I257" i="11" s="1"/>
  <c r="H109" i="11"/>
  <c r="I109" i="11" s="1"/>
  <c r="E437" i="11"/>
  <c r="H186" i="11"/>
  <c r="I186" i="11" s="1"/>
  <c r="H458" i="11"/>
  <c r="I458" i="11" s="1"/>
  <c r="E70" i="11"/>
  <c r="H438" i="11"/>
  <c r="I438" i="11" s="1"/>
  <c r="H98" i="11"/>
  <c r="I98" i="11" s="1"/>
  <c r="E111" i="11"/>
  <c r="H180" i="11"/>
  <c r="I180" i="11" s="1"/>
  <c r="E411" i="11"/>
  <c r="H146" i="11"/>
  <c r="I146" i="11" s="1"/>
  <c r="H318" i="11"/>
  <c r="I318" i="11" s="1"/>
  <c r="H96" i="11"/>
  <c r="I96" i="11" s="1"/>
  <c r="H253" i="11"/>
  <c r="I253" i="11" s="1"/>
  <c r="E454" i="11"/>
  <c r="E284" i="11"/>
  <c r="H244" i="11"/>
  <c r="I244" i="11" s="1"/>
  <c r="E354" i="11"/>
  <c r="H439" i="11"/>
  <c r="I439" i="11" s="1"/>
  <c r="H460" i="11"/>
  <c r="I460" i="11" s="1"/>
  <c r="H389" i="11"/>
  <c r="I389" i="11" s="1"/>
  <c r="E179" i="11"/>
  <c r="E293" i="11"/>
  <c r="H462" i="11"/>
  <c r="I462" i="11" s="1"/>
  <c r="H72" i="11"/>
  <c r="I72" i="11" s="1"/>
  <c r="H366" i="11"/>
  <c r="I366" i="11" s="1"/>
  <c r="E295" i="11"/>
  <c r="H313" i="11"/>
  <c r="I313" i="11" s="1"/>
  <c r="H320" i="11"/>
  <c r="I320" i="11" s="1"/>
  <c r="H140" i="11"/>
  <c r="I140" i="11" s="1"/>
  <c r="E60" i="11"/>
  <c r="H398" i="11"/>
  <c r="I398" i="11" s="1"/>
  <c r="H205" i="11"/>
  <c r="I205" i="11" s="1"/>
  <c r="E183" i="11"/>
  <c r="E270" i="11"/>
  <c r="E88" i="11"/>
  <c r="E380" i="11"/>
  <c r="H365" i="11"/>
  <c r="I365" i="11" s="1"/>
  <c r="E64" i="11"/>
  <c r="E313" i="11"/>
  <c r="E198" i="11"/>
  <c r="H215" i="11"/>
  <c r="I215" i="11" s="1"/>
  <c r="H30" i="11"/>
  <c r="I30" i="11" s="1"/>
  <c r="H266" i="11"/>
  <c r="I266" i="11" s="1"/>
  <c r="E242" i="11"/>
  <c r="E186" i="11"/>
  <c r="H374" i="11"/>
  <c r="I374" i="11" s="1"/>
  <c r="E338" i="11"/>
  <c r="H421" i="11"/>
  <c r="I421" i="11" s="1"/>
  <c r="E231" i="11"/>
  <c r="E230" i="11"/>
  <c r="H63" i="11"/>
  <c r="I63" i="11" s="1"/>
  <c r="H401" i="11"/>
  <c r="I401" i="11" s="1"/>
  <c r="H264" i="11"/>
  <c r="I264" i="11" s="1"/>
  <c r="E371" i="11"/>
  <c r="E427" i="11"/>
  <c r="H157" i="11"/>
  <c r="I157" i="11" s="1"/>
  <c r="H312" i="11"/>
  <c r="I312" i="11" s="1"/>
  <c r="H262" i="11"/>
  <c r="I262" i="11" s="1"/>
  <c r="H219" i="11"/>
  <c r="I219" i="11" s="1"/>
  <c r="E216" i="11"/>
  <c r="E154" i="11"/>
  <c r="H64" i="11"/>
  <c r="I64" i="11" s="1"/>
  <c r="H451" i="11"/>
  <c r="I451" i="11" s="1"/>
  <c r="E245" i="11"/>
  <c r="E265" i="11"/>
  <c r="E360" i="11"/>
  <c r="H170" i="11"/>
  <c r="I170" i="11" s="1"/>
  <c r="H307" i="11"/>
  <c r="I307" i="11" s="1"/>
  <c r="E138" i="11"/>
  <c r="E243" i="11"/>
  <c r="H410" i="11"/>
  <c r="I410" i="11" s="1"/>
  <c r="H296" i="11"/>
  <c r="I296" i="11" s="1"/>
  <c r="H104" i="11"/>
  <c r="I104" i="11" s="1"/>
  <c r="H370" i="11"/>
  <c r="I370" i="11" s="1"/>
  <c r="E68" i="11"/>
  <c r="H131" i="11"/>
  <c r="I131" i="11" s="1"/>
  <c r="H37" i="11"/>
  <c r="I37" i="11" s="1"/>
  <c r="E394" i="11"/>
  <c r="H34" i="11"/>
  <c r="I34" i="11" s="1"/>
  <c r="E32" i="11"/>
  <c r="E376" i="11"/>
  <c r="E321" i="11"/>
  <c r="E50" i="11"/>
  <c r="E325" i="11"/>
  <c r="H172" i="11"/>
  <c r="I172" i="11" s="1"/>
  <c r="E276" i="11"/>
  <c r="H333" i="11"/>
  <c r="I333" i="11" s="1"/>
  <c r="H80" i="11"/>
  <c r="I80" i="11" s="1"/>
  <c r="E201" i="11"/>
  <c r="H247" i="11"/>
  <c r="I247" i="11" s="1"/>
  <c r="E350" i="11"/>
  <c r="H66" i="11"/>
  <c r="I66" i="11" s="1"/>
  <c r="H331" i="11"/>
  <c r="I331" i="11" s="1"/>
  <c r="H69" i="11"/>
  <c r="I69" i="11" s="1"/>
  <c r="H175" i="11"/>
  <c r="I175" i="11" s="1"/>
  <c r="E237" i="11"/>
  <c r="H54" i="11"/>
  <c r="I54" i="11" s="1"/>
  <c r="H329" i="11"/>
  <c r="I329" i="11" s="1"/>
  <c r="E33" i="11"/>
  <c r="H121" i="11"/>
  <c r="I121" i="11" s="1"/>
  <c r="E97" i="11"/>
  <c r="H142" i="11"/>
  <c r="I142" i="11" s="1"/>
  <c r="E148" i="11"/>
  <c r="E296" i="11"/>
  <c r="E196" i="11"/>
  <c r="H289" i="11"/>
  <c r="I289" i="11" s="1"/>
  <c r="H446" i="11"/>
  <c r="I446" i="11" s="1"/>
  <c r="H316" i="11"/>
  <c r="I316" i="11" s="1"/>
  <c r="H97" i="11"/>
  <c r="I97" i="11" s="1"/>
  <c r="H35" i="11"/>
  <c r="I35" i="11" s="1"/>
  <c r="H327" i="11"/>
  <c r="I327" i="11" s="1"/>
  <c r="H193" i="11"/>
  <c r="I193" i="11" s="1"/>
  <c r="E461" i="11"/>
  <c r="H382" i="11"/>
  <c r="I382" i="11" s="1"/>
  <c r="H349" i="11"/>
  <c r="I349" i="11" s="1"/>
  <c r="E34" i="11"/>
  <c r="E361" i="11"/>
  <c r="E269" i="11"/>
  <c r="E396" i="11"/>
  <c r="H265" i="11"/>
  <c r="I265" i="11" s="1"/>
  <c r="H91" i="11"/>
  <c r="I91" i="11" s="1"/>
  <c r="H259" i="11"/>
  <c r="I259" i="11" s="1"/>
  <c r="E332" i="11"/>
  <c r="H271" i="11"/>
  <c r="I271" i="11" s="1"/>
  <c r="H303" i="11"/>
  <c r="I303" i="11" s="1"/>
  <c r="H355" i="11"/>
  <c r="I355" i="11" s="1"/>
  <c r="H250" i="11"/>
  <c r="I250" i="11" s="1"/>
  <c r="E194" i="11"/>
  <c r="H364" i="11"/>
  <c r="I364" i="11" s="1"/>
  <c r="H408" i="11"/>
  <c r="I408" i="11" s="1"/>
  <c r="H430" i="11"/>
  <c r="I430" i="11" s="1"/>
  <c r="E135" i="11"/>
  <c r="H187" i="11"/>
  <c r="I187" i="11" s="1"/>
  <c r="H306" i="11"/>
  <c r="I306" i="11" s="1"/>
  <c r="E305" i="11"/>
  <c r="E450" i="11"/>
  <c r="H416" i="11"/>
  <c r="I416" i="11" s="1"/>
  <c r="H267" i="11"/>
  <c r="I267" i="11" s="1"/>
  <c r="H392" i="11"/>
  <c r="I392" i="11" s="1"/>
  <c r="H195" i="11"/>
  <c r="I195" i="11" s="1"/>
  <c r="H65" i="11"/>
  <c r="I65" i="11" s="1"/>
  <c r="E82" i="11"/>
  <c r="E351" i="11"/>
  <c r="H362" i="11"/>
  <c r="I362" i="11" s="1"/>
  <c r="H105" i="11"/>
  <c r="I105" i="11" s="1"/>
  <c r="E238" i="11"/>
  <c r="H275" i="11"/>
  <c r="I275" i="11" s="1"/>
  <c r="H45" i="11"/>
  <c r="I45" i="11" s="1"/>
  <c r="E455" i="11"/>
  <c r="H452" i="11"/>
  <c r="I452" i="11" s="1"/>
  <c r="H390" i="11"/>
  <c r="I390" i="11" s="1"/>
  <c r="E100" i="11"/>
  <c r="H168" i="11"/>
  <c r="I168" i="11" s="1"/>
  <c r="H281" i="11"/>
  <c r="I281" i="11" s="1"/>
  <c r="H114" i="11"/>
  <c r="I114" i="11" s="1"/>
  <c r="E397" i="11"/>
  <c r="H319" i="11"/>
  <c r="I319" i="11" s="1"/>
  <c r="E447" i="11"/>
  <c r="H188" i="11"/>
  <c r="I188" i="11" s="1"/>
  <c r="E433" i="11"/>
  <c r="E257" i="11"/>
  <c r="E165" i="11"/>
  <c r="H90" i="11"/>
  <c r="I90" i="11" s="1"/>
  <c r="H463" i="11"/>
  <c r="I463" i="11" s="1"/>
  <c r="H107" i="11"/>
  <c r="I107" i="11" s="1"/>
  <c r="E414" i="11"/>
  <c r="E319" i="11"/>
  <c r="H162" i="11"/>
  <c r="I162" i="11" s="1"/>
  <c r="E467" i="11"/>
  <c r="E223" i="11"/>
  <c r="H76" i="11"/>
  <c r="I76" i="11" s="1"/>
  <c r="E367" i="11"/>
  <c r="H56" i="11"/>
  <c r="I56" i="11" s="1"/>
  <c r="E384" i="11"/>
  <c r="H300" i="11"/>
  <c r="I300" i="11" s="1"/>
  <c r="H443" i="11"/>
  <c r="I443" i="11" s="1"/>
  <c r="H122" i="11"/>
  <c r="I122" i="11" s="1"/>
  <c r="E440" i="11"/>
  <c r="H202" i="11"/>
  <c r="I202" i="11" s="1"/>
  <c r="E364" i="11"/>
  <c r="H103" i="11"/>
  <c r="I103" i="11" s="1"/>
  <c r="E192" i="11"/>
  <c r="H174" i="11"/>
  <c r="I174" i="11" s="1"/>
  <c r="H441" i="11"/>
  <c r="I441" i="11" s="1"/>
  <c r="E86" i="11"/>
  <c r="H240" i="11"/>
  <c r="I240" i="11" s="1"/>
  <c r="E330" i="11"/>
  <c r="H26" i="11"/>
  <c r="I26" i="11" s="1"/>
  <c r="E84" i="11"/>
  <c r="E173" i="11"/>
  <c r="E172" i="11"/>
  <c r="E19" i="11"/>
  <c r="H305" i="11"/>
  <c r="I305" i="11" s="1"/>
  <c r="H385" i="11"/>
  <c r="I385" i="11" s="1"/>
  <c r="H335" i="11"/>
  <c r="I335" i="11" s="1"/>
  <c r="H456" i="11"/>
  <c r="I456" i="11" s="1"/>
  <c r="H384" i="11"/>
  <c r="I384" i="11" s="1"/>
  <c r="H428" i="11"/>
  <c r="I428" i="11" s="1"/>
  <c r="E20" i="11"/>
  <c r="H338" i="11"/>
  <c r="I338" i="11" s="1"/>
  <c r="E358" i="11"/>
  <c r="E203" i="11"/>
  <c r="E292" i="11"/>
  <c r="E47" i="11"/>
  <c r="E314" i="11"/>
  <c r="E185" i="11"/>
  <c r="E263" i="11"/>
  <c r="E72" i="11"/>
  <c r="H440" i="11"/>
  <c r="I440" i="11" s="1"/>
  <c r="E248" i="11"/>
  <c r="H116" i="11"/>
  <c r="I116" i="11" s="1"/>
  <c r="H425" i="11"/>
  <c r="I425" i="11" s="1"/>
  <c r="E66" i="11"/>
  <c r="E110" i="11"/>
  <c r="H431" i="11"/>
  <c r="I431" i="11" s="1"/>
  <c r="E353" i="11"/>
  <c r="E283" i="11"/>
  <c r="H137" i="11"/>
  <c r="I137" i="11" s="1"/>
  <c r="H459" i="11"/>
  <c r="I459" i="11" s="1"/>
  <c r="E363" i="11"/>
  <c r="E365" i="11"/>
  <c r="E385" i="11"/>
  <c r="E438" i="11"/>
  <c r="E417" i="11"/>
  <c r="E119" i="11"/>
  <c r="E180" i="11"/>
  <c r="H235" i="11"/>
  <c r="I235" i="11" s="1"/>
  <c r="E125" i="11"/>
  <c r="E229" i="11"/>
  <c r="E239" i="11"/>
  <c r="E102" i="11"/>
  <c r="E228" i="11"/>
  <c r="H464" i="11"/>
  <c r="I464" i="11" s="1"/>
  <c r="E124" i="11"/>
  <c r="E373" i="11"/>
  <c r="E452" i="11"/>
  <c r="E250" i="11"/>
  <c r="E90" i="11"/>
  <c r="H226" i="11"/>
  <c r="I226" i="11" s="1"/>
  <c r="E37" i="11"/>
  <c r="H252" i="11"/>
  <c r="I252" i="11" s="1"/>
  <c r="E189" i="11"/>
  <c r="H75" i="11"/>
  <c r="I75" i="11" s="1"/>
  <c r="H41" i="11"/>
  <c r="I41" i="11" s="1"/>
  <c r="H304" i="11"/>
  <c r="I304" i="11" s="1"/>
  <c r="H292" i="11"/>
  <c r="I292" i="11" s="1"/>
  <c r="H179" i="11"/>
  <c r="I179" i="11" s="1"/>
  <c r="H190" i="11"/>
  <c r="I190" i="11" s="1"/>
  <c r="E362" i="11"/>
  <c r="H376" i="11"/>
  <c r="I376" i="11" s="1"/>
  <c r="E272" i="11"/>
  <c r="H397" i="11"/>
  <c r="I397" i="11" s="1"/>
  <c r="H149" i="11"/>
  <c r="I149" i="11" s="1"/>
  <c r="E346" i="11"/>
  <c r="E285" i="11"/>
  <c r="H221" i="11"/>
  <c r="I221" i="11" s="1"/>
  <c r="H176" i="11"/>
  <c r="I176" i="11" s="1"/>
  <c r="E262" i="11"/>
  <c r="E128" i="11"/>
  <c r="H402" i="11"/>
  <c r="I402" i="11" s="1"/>
  <c r="E127" i="11"/>
  <c r="H227" i="11"/>
  <c r="I227" i="11" s="1"/>
  <c r="H44" i="11"/>
  <c r="I44" i="11" s="1"/>
  <c r="H380" i="11"/>
  <c r="I380" i="11" s="1"/>
  <c r="H426" i="11"/>
  <c r="I426" i="11" s="1"/>
  <c r="E166" i="11"/>
  <c r="E170" i="11"/>
  <c r="E449" i="11"/>
  <c r="H340" i="11"/>
  <c r="I340" i="11" s="1"/>
  <c r="H92" i="11"/>
  <c r="I92" i="11" s="1"/>
  <c r="H419" i="11"/>
  <c r="I419" i="11" s="1"/>
  <c r="H36" i="11"/>
  <c r="I36" i="11" s="1"/>
  <c r="E121" i="11"/>
  <c r="E395" i="11"/>
  <c r="E227" i="11"/>
  <c r="H444" i="11"/>
  <c r="I444" i="11" s="1"/>
  <c r="E21" i="11"/>
  <c r="H378" i="11"/>
  <c r="I378" i="11" s="1"/>
  <c r="E151" i="11"/>
  <c r="E349" i="11"/>
  <c r="E149" i="11"/>
  <c r="E366" i="11"/>
  <c r="H348" i="11"/>
  <c r="I348" i="11" s="1"/>
  <c r="E45" i="11"/>
  <c r="H20" i="11"/>
  <c r="I20" i="11" s="1"/>
  <c r="E294" i="11"/>
  <c r="E39" i="11"/>
  <c r="H395" i="11"/>
  <c r="I395" i="11" s="1"/>
  <c r="H361" i="11"/>
  <c r="I361" i="11" s="1"/>
  <c r="E436" i="11"/>
  <c r="H363" i="11"/>
  <c r="I363" i="11" s="1"/>
  <c r="E408" i="11"/>
  <c r="H21" i="11"/>
  <c r="I21" i="11" s="1"/>
  <c r="E387" i="11"/>
  <c r="H360" i="11"/>
  <c r="I360" i="11" s="1"/>
  <c r="H427" i="11"/>
  <c r="I427" i="11" s="1"/>
  <c r="E81" i="11"/>
  <c r="E381" i="11"/>
  <c r="H127" i="11"/>
  <c r="I127" i="11" s="1"/>
  <c r="E30" i="11"/>
  <c r="H242" i="11"/>
  <c r="I242" i="11" s="1"/>
  <c r="H346" i="11"/>
  <c r="I346" i="11" s="1"/>
  <c r="H287" i="11"/>
  <c r="I287" i="11" s="1"/>
  <c r="E247" i="11"/>
  <c r="E71" i="11"/>
  <c r="E23" i="11"/>
  <c r="E108" i="11"/>
  <c r="E123" i="11"/>
  <c r="H413" i="11"/>
  <c r="I413" i="11" s="1"/>
  <c r="H83" i="11"/>
  <c r="I83" i="11" s="1"/>
  <c r="H152" i="11"/>
  <c r="I152" i="11" s="1"/>
  <c r="E432" i="11"/>
  <c r="H455" i="11"/>
  <c r="I455" i="11" s="1"/>
  <c r="H367" i="11"/>
  <c r="I367" i="11" s="1"/>
  <c r="H274" i="11"/>
  <c r="I274" i="11" s="1"/>
  <c r="H324" i="11"/>
  <c r="I324" i="11" s="1"/>
  <c r="E352" i="11"/>
  <c r="H321" i="11"/>
  <c r="I321" i="11" s="1"/>
  <c r="E464" i="11"/>
  <c r="E271" i="11"/>
  <c r="H130" i="11"/>
  <c r="I130" i="11" s="1"/>
  <c r="H317" i="11"/>
  <c r="I317" i="11" s="1"/>
  <c r="H241" i="11"/>
  <c r="I241" i="11" s="1"/>
  <c r="E167" i="11"/>
  <c r="H129" i="11"/>
  <c r="I129" i="11" s="1"/>
  <c r="E130" i="11"/>
  <c r="H217" i="11"/>
  <c r="I217" i="11" s="1"/>
  <c r="E378" i="11"/>
  <c r="E98" i="11"/>
  <c r="E115" i="11"/>
  <c r="H239" i="11"/>
  <c r="I239" i="11" s="1"/>
  <c r="E402" i="11"/>
  <c r="E91" i="11"/>
  <c r="E77" i="11"/>
  <c r="E448" i="11"/>
  <c r="H468" i="11"/>
  <c r="I468" i="11" s="1"/>
  <c r="H178" i="11"/>
  <c r="I178" i="11" s="1"/>
  <c r="E49" i="11"/>
  <c r="E132" i="11"/>
  <c r="H163" i="11"/>
  <c r="I163" i="11" s="1"/>
  <c r="H40" i="11"/>
  <c r="I40" i="11" s="1"/>
  <c r="H84" i="11"/>
  <c r="I84" i="11" s="1"/>
  <c r="E174" i="11"/>
  <c r="H297" i="11"/>
  <c r="I297" i="11" s="1"/>
  <c r="H256" i="11"/>
  <c r="I256" i="11" s="1"/>
  <c r="H135" i="11"/>
  <c r="I135" i="11" s="1"/>
  <c r="H435" i="11"/>
  <c r="I435" i="11" s="1"/>
  <c r="E389" i="11"/>
  <c r="E139" i="11"/>
  <c r="E214" i="11"/>
  <c r="H358" i="11"/>
  <c r="I358" i="11" s="1"/>
  <c r="E393" i="11"/>
  <c r="H232" i="11"/>
  <c r="I232" i="11" s="1"/>
  <c r="E105" i="11"/>
  <c r="H102" i="11"/>
  <c r="I102" i="11" s="1"/>
  <c r="H341" i="11"/>
  <c r="I341" i="11" s="1"/>
  <c r="H55" i="11"/>
  <c r="I55" i="11" s="1"/>
  <c r="E347" i="11"/>
  <c r="H449" i="11"/>
  <c r="I449" i="11" s="1"/>
  <c r="E430" i="11"/>
  <c r="E329" i="11"/>
  <c r="E399" i="11"/>
  <c r="E457" i="11"/>
  <c r="H71" i="11"/>
  <c r="I71" i="11" s="1"/>
  <c r="H325" i="11"/>
  <c r="I325" i="11" s="1"/>
  <c r="H308" i="11"/>
  <c r="I308" i="11" s="1"/>
  <c r="E275" i="11"/>
  <c r="H388" i="11"/>
  <c r="I388" i="11" s="1"/>
  <c r="E357" i="11"/>
  <c r="H344" i="11"/>
  <c r="I344" i="11" s="1"/>
  <c r="H314" i="11"/>
  <c r="I314" i="11" s="1"/>
  <c r="E217" i="11"/>
  <c r="H295" i="11"/>
  <c r="I295" i="11" s="1"/>
  <c r="H31" i="11"/>
  <c r="I31" i="11" s="1"/>
  <c r="E114" i="11"/>
  <c r="H350" i="11"/>
  <c r="I350" i="11" s="1"/>
  <c r="H38" i="11"/>
  <c r="I38" i="11" s="1"/>
  <c r="H201" i="11"/>
  <c r="I201" i="11" s="1"/>
  <c r="H231" i="11"/>
  <c r="I231" i="11" s="1"/>
  <c r="H216" i="11"/>
  <c r="I216" i="11" s="1"/>
  <c r="E22" i="11"/>
  <c r="H412" i="11"/>
  <c r="I412" i="11" s="1"/>
  <c r="E419" i="11"/>
  <c r="E407" i="11"/>
  <c r="H120" i="11"/>
  <c r="I120" i="11" s="1"/>
  <c r="H139" i="11"/>
  <c r="I139" i="11" s="1"/>
  <c r="H145" i="11"/>
  <c r="I145" i="11" s="1"/>
  <c r="H372" i="11"/>
  <c r="I372" i="11" s="1"/>
  <c r="E268" i="11"/>
  <c r="H345" i="11"/>
  <c r="I345" i="11" s="1"/>
  <c r="E282" i="11"/>
  <c r="E244" i="11"/>
  <c r="H134" i="11"/>
  <c r="I134" i="11" s="1"/>
  <c r="H100" i="11"/>
  <c r="I100" i="11" s="1"/>
  <c r="E426" i="11"/>
  <c r="H418" i="11"/>
  <c r="I418" i="11" s="1"/>
  <c r="E195" i="11"/>
  <c r="E177" i="11"/>
  <c r="H204" i="11"/>
  <c r="I204" i="11" s="1"/>
  <c r="E256" i="11"/>
  <c r="H465" i="11"/>
  <c r="I465" i="11" s="1"/>
  <c r="E345" i="11"/>
  <c r="E422" i="11"/>
  <c r="E459" i="11"/>
  <c r="E409" i="11"/>
  <c r="H115" i="11"/>
  <c r="I115" i="11" s="1"/>
  <c r="H33" i="11"/>
  <c r="I33" i="11" s="1"/>
  <c r="E241" i="11"/>
  <c r="E55" i="11"/>
  <c r="H93" i="11"/>
  <c r="I93" i="11" s="1"/>
  <c r="E24" i="11"/>
  <c r="E322" i="11"/>
  <c r="E187" i="11"/>
  <c r="H169" i="11"/>
  <c r="I169" i="11" s="1"/>
  <c r="H310" i="11"/>
  <c r="I310" i="11" s="1"/>
  <c r="E31" i="11"/>
  <c r="H124" i="11"/>
  <c r="I124" i="11" s="1"/>
  <c r="E323" i="11"/>
  <c r="E379" i="11"/>
  <c r="H403" i="11"/>
  <c r="I403" i="11" s="1"/>
  <c r="H286" i="11"/>
  <c r="I286" i="11" s="1"/>
  <c r="E155" i="11"/>
  <c r="E225" i="11"/>
  <c r="E431" i="11"/>
  <c r="E202" i="11"/>
  <c r="H404" i="11"/>
  <c r="I404" i="11" s="1"/>
  <c r="E218" i="11"/>
  <c r="E92" i="11"/>
  <c r="H101" i="11"/>
  <c r="I101" i="11" s="1"/>
  <c r="H399" i="11"/>
  <c r="I399" i="11" s="1"/>
  <c r="H110" i="11"/>
  <c r="I110" i="11" s="1"/>
  <c r="H269" i="11"/>
  <c r="I269" i="11" s="1"/>
  <c r="H183" i="11"/>
  <c r="I183" i="11" s="1"/>
  <c r="H448" i="11"/>
  <c r="I448" i="11" s="1"/>
  <c r="H234" i="11"/>
  <c r="I234" i="11" s="1"/>
  <c r="E425" i="11"/>
  <c r="H94" i="11"/>
  <c r="I94" i="11" s="1"/>
  <c r="E258" i="11"/>
  <c r="H423" i="11"/>
  <c r="I423" i="11" s="1"/>
  <c r="E290" i="11"/>
  <c r="E141" i="11"/>
  <c r="H126" i="11"/>
  <c r="I126" i="11" s="1"/>
  <c r="H213" i="11"/>
  <c r="I213" i="11" s="1"/>
  <c r="H185" i="11"/>
  <c r="I185" i="11" s="1"/>
  <c r="H47" i="11"/>
  <c r="I47" i="11" s="1"/>
  <c r="H29" i="11"/>
  <c r="I29" i="11" s="1"/>
  <c r="H339" i="11"/>
  <c r="I339" i="11" s="1"/>
  <c r="H437" i="11"/>
  <c r="I437" i="11" s="1"/>
  <c r="E355" i="11"/>
  <c r="H197" i="11"/>
  <c r="I197" i="11" s="1"/>
  <c r="H189" i="11"/>
  <c r="I189" i="11" s="1"/>
  <c r="H467" i="11"/>
  <c r="I467" i="11" s="1"/>
  <c r="E178" i="11"/>
  <c r="H156" i="11"/>
  <c r="I156" i="11" s="1"/>
  <c r="E94" i="11"/>
  <c r="E208" i="11"/>
  <c r="H276" i="11"/>
  <c r="I276" i="11" s="1"/>
  <c r="E439" i="11"/>
  <c r="E222" i="11"/>
  <c r="E163" i="11"/>
  <c r="E288" i="11"/>
  <c r="E188" i="11"/>
  <c r="E142" i="11"/>
  <c r="H330" i="11"/>
  <c r="I330" i="11" s="1"/>
  <c r="E226" i="11"/>
  <c r="H238" i="11"/>
  <c r="I238" i="11" s="1"/>
  <c r="E445" i="11"/>
  <c r="H255" i="11"/>
  <c r="I255" i="11" s="1"/>
  <c r="E137" i="11"/>
  <c r="E301" i="11"/>
  <c r="E117" i="11"/>
  <c r="H336" i="11"/>
  <c r="I336" i="11" s="1"/>
  <c r="H150" i="11"/>
  <c r="I150" i="11" s="1"/>
  <c r="H160" i="11"/>
  <c r="I160" i="11" s="1"/>
  <c r="H57" i="11"/>
  <c r="I57" i="11" s="1"/>
  <c r="H249" i="11"/>
  <c r="I249" i="11" s="1"/>
  <c r="E340" i="11"/>
  <c r="E52" i="11"/>
  <c r="H153" i="11"/>
  <c r="I153" i="11" s="1"/>
  <c r="H248" i="11"/>
  <c r="I248" i="11" s="1"/>
  <c r="H68" i="11"/>
  <c r="I68" i="11" s="1"/>
  <c r="E280" i="11"/>
  <c r="E252" i="11"/>
  <c r="H277" i="11"/>
  <c r="I277" i="11" s="1"/>
  <c r="H154" i="11"/>
  <c r="I154" i="11" s="1"/>
  <c r="H342" i="11"/>
  <c r="I342" i="11" s="1"/>
  <c r="E456" i="11"/>
  <c r="H273" i="11"/>
  <c r="I273" i="11" s="1"/>
  <c r="H210" i="11"/>
  <c r="I210" i="11" s="1"/>
  <c r="E328" i="11"/>
  <c r="E403" i="11"/>
  <c r="E261" i="11"/>
  <c r="E451" i="11"/>
  <c r="E75" i="11"/>
  <c r="E159" i="11"/>
  <c r="E150" i="11"/>
  <c r="E386" i="11"/>
  <c r="N450" i="11"/>
  <c r="N67" i="11"/>
  <c r="E14" i="10" l="1"/>
  <c r="N267" i="10"/>
  <c r="N258" i="10"/>
  <c r="N467" i="10"/>
  <c r="N233" i="10"/>
  <c r="N449" i="10"/>
  <c r="N46" i="10"/>
  <c r="N214" i="10"/>
  <c r="N406" i="10"/>
  <c r="N259" i="10"/>
  <c r="N164" i="10"/>
  <c r="N157" i="10"/>
  <c r="N154" i="10"/>
  <c r="N125" i="10"/>
  <c r="N68" i="10"/>
  <c r="N97" i="10"/>
  <c r="N51" i="10"/>
  <c r="N414" i="10"/>
  <c r="N146" i="10"/>
  <c r="N405" i="10"/>
  <c r="N147" i="10"/>
  <c r="N186" i="10"/>
  <c r="N409" i="10"/>
  <c r="N318" i="10"/>
  <c r="N159" i="10"/>
  <c r="N133" i="10"/>
  <c r="N424" i="10"/>
  <c r="N138" i="10"/>
  <c r="N191" i="10"/>
  <c r="N151" i="10"/>
  <c r="N84" i="10"/>
  <c r="N454" i="10"/>
  <c r="N189" i="10"/>
  <c r="N389" i="10"/>
  <c r="N248" i="10"/>
  <c r="N466" i="10"/>
  <c r="N112" i="10"/>
  <c r="N168" i="10"/>
  <c r="N91" i="10"/>
  <c r="N372" i="10"/>
  <c r="N85" i="10"/>
  <c r="N57" i="10"/>
  <c r="N98" i="10"/>
  <c r="N115" i="10"/>
  <c r="N438" i="10"/>
  <c r="N304" i="10"/>
  <c r="N67" i="10"/>
  <c r="N294" i="10"/>
  <c r="N262" i="10"/>
  <c r="N226" i="10"/>
  <c r="N99" i="10"/>
  <c r="N106" i="10"/>
  <c r="N330" i="10"/>
  <c r="N376" i="10"/>
  <c r="N312" i="10"/>
  <c r="N71" i="10"/>
  <c r="N136" i="10"/>
  <c r="N377" i="10"/>
  <c r="N400" i="10"/>
  <c r="N153" i="10"/>
  <c r="N356" i="10"/>
  <c r="N32" i="10"/>
  <c r="N240" i="10"/>
  <c r="N116" i="10"/>
  <c r="N108" i="10"/>
  <c r="N90" i="10"/>
  <c r="N166" i="10"/>
  <c r="N247" i="10"/>
  <c r="N152" i="10"/>
  <c r="N148" i="10"/>
  <c r="N416" i="10"/>
  <c r="N382" i="10"/>
  <c r="N399" i="10"/>
  <c r="N305" i="10"/>
  <c r="N296" i="10"/>
  <c r="N232" i="10"/>
  <c r="N118" i="10"/>
  <c r="N468" i="10"/>
  <c r="N238" i="10"/>
  <c r="N63" i="10"/>
  <c r="N279" i="10"/>
  <c r="N131" i="10"/>
  <c r="N254" i="10"/>
  <c r="N217" i="10"/>
  <c r="N393" i="10"/>
  <c r="N107" i="10"/>
  <c r="N299" i="10"/>
  <c r="N89" i="10"/>
  <c r="N391" i="10"/>
  <c r="N387" i="10"/>
  <c r="N310" i="10"/>
  <c r="N184" i="10"/>
  <c r="N208" i="10"/>
  <c r="N404" i="10"/>
  <c r="N445" i="10"/>
  <c r="N231" i="10"/>
  <c r="N42" i="10"/>
  <c r="N27" i="10"/>
  <c r="N169" i="10"/>
  <c r="N205" i="10"/>
  <c r="N58" i="10"/>
  <c r="N436" i="10"/>
  <c r="N66" i="10"/>
  <c r="N43" i="10"/>
  <c r="N176" i="10"/>
  <c r="N210" i="10"/>
  <c r="N447" i="10"/>
  <c r="N402" i="10"/>
  <c r="N295" i="10"/>
  <c r="N444" i="10"/>
  <c r="N239" i="10"/>
  <c r="N418" i="10"/>
  <c r="N72" i="10"/>
  <c r="N379" i="10"/>
  <c r="N264" i="10"/>
  <c r="N334" i="10"/>
  <c r="N30" i="10"/>
  <c r="N420" i="10"/>
  <c r="N277" i="10"/>
  <c r="N88" i="10"/>
  <c r="N284" i="10"/>
  <c r="N216" i="10"/>
  <c r="N265" i="10"/>
  <c r="N117" i="10"/>
  <c r="N227" i="10"/>
  <c r="N102" i="10"/>
  <c r="N203" i="10"/>
  <c r="N182" i="10"/>
  <c r="N234" i="10"/>
  <c r="N235" i="10"/>
  <c r="N408" i="10"/>
  <c r="N371" i="10"/>
  <c r="N82" i="10"/>
  <c r="N392" i="10"/>
  <c r="N253" i="10"/>
  <c r="N419" i="10"/>
  <c r="N421" i="10"/>
  <c r="N422" i="10"/>
  <c r="N126" i="10"/>
  <c r="N293" i="10"/>
  <c r="N103" i="10"/>
  <c r="N323" i="10"/>
  <c r="N465" i="10"/>
  <c r="N59" i="10"/>
  <c r="N156" i="10"/>
  <c r="N65" i="10"/>
  <c r="N460" i="10"/>
  <c r="N41" i="10"/>
  <c r="N347" i="10"/>
  <c r="N78" i="10"/>
  <c r="N36" i="10"/>
  <c r="N56" i="10"/>
  <c r="N263" i="10"/>
  <c r="N439" i="10"/>
  <c r="N360" i="10"/>
  <c r="N257" i="10"/>
  <c r="N324" i="10"/>
  <c r="N76" i="10"/>
  <c r="N321" i="10"/>
  <c r="N198" i="10"/>
  <c r="N458" i="10"/>
  <c r="N190" i="10"/>
  <c r="N425" i="10"/>
  <c r="N289" i="10"/>
  <c r="N220" i="10"/>
  <c r="N335" i="10"/>
  <c r="N61" i="10"/>
  <c r="N204" i="10"/>
  <c r="N144" i="10"/>
  <c r="N139" i="10"/>
  <c r="N311" i="10"/>
  <c r="N252" i="10"/>
  <c r="N314" i="10"/>
  <c r="N114" i="10"/>
  <c r="N357" i="10"/>
  <c r="N443" i="10"/>
  <c r="N178" i="10"/>
  <c r="N95" i="10"/>
  <c r="N440" i="10"/>
  <c r="N411" i="10"/>
  <c r="N413" i="10"/>
  <c r="N121" i="10"/>
  <c r="N457" i="10"/>
  <c r="N354" i="10"/>
  <c r="N329" i="10"/>
  <c r="N276" i="10"/>
  <c r="N415" i="10"/>
  <c r="N196" i="10"/>
  <c r="N396" i="10"/>
  <c r="N426" i="10"/>
  <c r="N33" i="10"/>
  <c r="N401" i="10"/>
  <c r="N237" i="10"/>
  <c r="N326" i="10"/>
  <c r="N339" i="10"/>
  <c r="N271" i="10"/>
  <c r="N368" i="10"/>
  <c r="N394" i="10"/>
  <c r="N344" i="10"/>
  <c r="N322" i="10"/>
  <c r="N366" i="10"/>
  <c r="N180" i="10"/>
  <c r="N185" i="10"/>
  <c r="N452" i="10"/>
  <c r="N455" i="10"/>
  <c r="N49" i="10"/>
  <c r="N174" i="10"/>
  <c r="N342" i="10"/>
  <c r="N20" i="10"/>
  <c r="N75" i="10"/>
  <c r="N104" i="10"/>
  <c r="N369" i="10"/>
  <c r="N120" i="10"/>
  <c r="N50" i="10"/>
  <c r="N245" i="10"/>
  <c r="N365" i="10"/>
  <c r="N101" i="10"/>
  <c r="N45" i="10"/>
  <c r="N374" i="10"/>
  <c r="N333" i="10"/>
  <c r="N272" i="10"/>
  <c r="N48" i="10"/>
  <c r="N74" i="10"/>
  <c r="N73" i="10"/>
  <c r="N341" i="10"/>
  <c r="N22" i="10"/>
  <c r="N39" i="10"/>
  <c r="N407" i="10"/>
  <c r="N69" i="10"/>
  <c r="N170" i="10"/>
  <c r="N34" i="10"/>
  <c r="N242" i="10"/>
  <c r="N223" i="10"/>
  <c r="N286" i="10"/>
  <c r="N243" i="10"/>
  <c r="N442" i="10"/>
  <c r="N111" i="10"/>
  <c r="N175" i="10"/>
  <c r="N348" i="10"/>
  <c r="N373" i="10"/>
  <c r="N430" i="10"/>
  <c r="N315" i="10"/>
  <c r="N370" i="10"/>
  <c r="N96" i="10"/>
  <c r="N150" i="10"/>
  <c r="N122" i="10"/>
  <c r="N162" i="10"/>
  <c r="N290" i="10"/>
  <c r="N313" i="10"/>
  <c r="N390" i="10"/>
  <c r="N236" i="10"/>
  <c r="N412" i="10"/>
  <c r="N385" i="10"/>
  <c r="N403" i="10"/>
  <c r="N79" i="10"/>
  <c r="N158" i="10"/>
  <c r="N328" i="10"/>
  <c r="N325" i="10"/>
  <c r="N40" i="10"/>
  <c r="N179" i="10"/>
  <c r="N300" i="10"/>
  <c r="N187" i="10"/>
  <c r="N280" i="10"/>
  <c r="N461" i="10"/>
  <c r="N86" i="10"/>
  <c r="N349" i="10"/>
  <c r="N160" i="10"/>
  <c r="N358" i="10"/>
  <c r="N129" i="10"/>
  <c r="N303" i="10"/>
  <c r="N437" i="10"/>
  <c r="N453" i="10"/>
  <c r="N308" i="10"/>
  <c r="N249" i="10"/>
  <c r="N161" i="10"/>
  <c r="N456" i="10"/>
  <c r="N173" i="10"/>
  <c r="N130" i="10"/>
  <c r="N94" i="10"/>
  <c r="N251" i="10"/>
  <c r="N427" i="10"/>
  <c r="N266" i="10"/>
  <c r="N47" i="10"/>
  <c r="N25" i="10"/>
  <c r="N211" i="10"/>
  <c r="N269" i="10"/>
  <c r="N459" i="10"/>
  <c r="N201" i="10"/>
  <c r="N83" i="10"/>
  <c r="N225" i="10"/>
  <c r="N380" i="10"/>
  <c r="N275" i="10"/>
  <c r="N145" i="10"/>
  <c r="N55" i="10"/>
  <c r="N337" i="10"/>
  <c r="N316" i="10"/>
  <c r="N320" i="10"/>
  <c r="N193" i="10"/>
  <c r="N230" i="10"/>
  <c r="N435" i="10"/>
  <c r="N319" i="10"/>
  <c r="N345" i="10"/>
  <c r="N149" i="10"/>
  <c r="N109" i="10"/>
  <c r="N155" i="10"/>
  <c r="N346" i="10"/>
  <c r="N434" i="10"/>
  <c r="N309" i="10"/>
  <c r="N100" i="10"/>
  <c r="N273" i="10"/>
  <c r="N278" i="10"/>
  <c r="N398" i="10"/>
  <c r="N270" i="10"/>
  <c r="N194" i="10"/>
  <c r="N302" i="10"/>
  <c r="N268" i="10"/>
  <c r="N384" i="10"/>
  <c r="N70" i="10"/>
  <c r="N244" i="10"/>
  <c r="N44" i="10"/>
  <c r="N297" i="10"/>
  <c r="N29" i="10"/>
  <c r="N463" i="10"/>
  <c r="N222" i="10"/>
  <c r="N431" i="10"/>
  <c r="N81" i="10"/>
  <c r="N92" i="10"/>
  <c r="N446" i="10"/>
  <c r="N306" i="10"/>
  <c r="N60" i="10"/>
  <c r="N281" i="10"/>
  <c r="N200" i="10"/>
  <c r="N364" i="10"/>
  <c r="N195" i="10"/>
  <c r="N21" i="10"/>
  <c r="N298" i="10"/>
  <c r="N172" i="10"/>
  <c r="N317" i="10"/>
  <c r="N388" i="10"/>
  <c r="N429" i="10"/>
  <c r="N260" i="10"/>
  <c r="N127" i="10"/>
  <c r="N37" i="10"/>
  <c r="N331" i="10"/>
  <c r="N261" i="10"/>
  <c r="N110" i="10"/>
  <c r="N23" i="10"/>
  <c r="N219" i="10"/>
  <c r="N283" i="10"/>
  <c r="N464" i="10"/>
  <c r="N143" i="10"/>
  <c r="N24" i="10"/>
  <c r="N336" i="10"/>
  <c r="N52" i="10"/>
  <c r="N119" i="10"/>
  <c r="N209" i="10"/>
  <c r="N350" i="10"/>
  <c r="N340" i="10"/>
  <c r="N246" i="10"/>
  <c r="N359" i="10"/>
  <c r="N135" i="10"/>
  <c r="N381" i="10"/>
  <c r="N410" i="10"/>
  <c r="N417" i="10"/>
  <c r="N124" i="10"/>
  <c r="N167" i="10"/>
  <c r="N105" i="10"/>
  <c r="N19" i="10"/>
  <c r="N134" i="10"/>
  <c r="N54" i="10"/>
  <c r="N301" i="10"/>
  <c r="N351" i="10"/>
  <c r="N206" i="10"/>
  <c r="N229" i="10"/>
  <c r="N192" i="10"/>
  <c r="N332" i="10"/>
  <c r="N228" i="10"/>
  <c r="N181" i="10"/>
  <c r="N137" i="10"/>
  <c r="N433" i="10"/>
  <c r="N141" i="10"/>
  <c r="N215" i="10"/>
  <c r="N450" i="10"/>
  <c r="N451" i="10"/>
  <c r="N183" i="10"/>
  <c r="N38" i="10"/>
  <c r="N171" i="10"/>
  <c r="N367" i="10"/>
  <c r="N282" i="10"/>
  <c r="N307" i="10"/>
  <c r="N93" i="10"/>
  <c r="N343" i="10"/>
  <c r="N140" i="10"/>
  <c r="N432" i="10"/>
  <c r="N383" i="10"/>
  <c r="N469" i="10"/>
  <c r="N188" i="10"/>
  <c r="N177" i="10"/>
  <c r="N132" i="10"/>
  <c r="N338" i="10"/>
  <c r="N428" i="10"/>
  <c r="N28" i="10"/>
  <c r="N241" i="10"/>
  <c r="N255" i="10"/>
  <c r="N62" i="10"/>
  <c r="N197" i="10"/>
  <c r="N77" i="10"/>
  <c r="N287" i="10"/>
  <c r="N35" i="10"/>
  <c r="N163" i="10"/>
  <c r="N31" i="10"/>
  <c r="N213" i="10"/>
  <c r="N362" i="10"/>
  <c r="N87" i="10"/>
  <c r="N291" i="10"/>
  <c r="N441" i="10"/>
  <c r="N363" i="10"/>
  <c r="N292" i="10"/>
  <c r="N285" i="10"/>
  <c r="N462" i="10"/>
  <c r="N395" i="10"/>
  <c r="N378" i="10"/>
  <c r="N352" i="10"/>
  <c r="N64" i="10"/>
  <c r="N423" i="10"/>
  <c r="N53" i="10"/>
  <c r="N397" i="10"/>
  <c r="N327" i="10"/>
  <c r="N202" i="10"/>
  <c r="N250" i="10"/>
  <c r="N123" i="10"/>
  <c r="N207" i="10"/>
  <c r="N26" i="10"/>
  <c r="N142" i="10"/>
  <c r="N386" i="10"/>
  <c r="N375" i="10"/>
  <c r="N113" i="10"/>
  <c r="N256" i="10"/>
  <c r="N224" i="10"/>
  <c r="N355" i="10"/>
  <c r="N353" i="10"/>
  <c r="N165" i="10"/>
  <c r="N212" i="10"/>
  <c r="N80" i="10"/>
  <c r="N361" i="10"/>
  <c r="N218" i="10"/>
  <c r="N221" i="10"/>
  <c r="N274" i="10"/>
  <c r="N128" i="10"/>
  <c r="N448" i="10"/>
  <c r="N199" i="10"/>
  <c r="I19" i="11"/>
  <c r="N19" i="11"/>
  <c r="N61" i="11"/>
  <c r="N151" i="11"/>
  <c r="N23" i="11"/>
  <c r="N246" i="11"/>
  <c r="N86" i="11"/>
  <c r="N298" i="11"/>
  <c r="N260" i="11"/>
  <c r="N280" i="11"/>
  <c r="N420" i="11"/>
  <c r="N343" i="11"/>
  <c r="N24" i="11"/>
  <c r="N42" i="11"/>
  <c r="N85" i="11"/>
  <c r="N141" i="11"/>
  <c r="N270" i="11"/>
  <c r="N119" i="11"/>
  <c r="N51" i="11"/>
  <c r="N79" i="11"/>
  <c r="N469" i="11"/>
  <c r="N406" i="11"/>
  <c r="N454" i="11"/>
  <c r="N177" i="11"/>
  <c r="N25" i="11"/>
  <c r="N46" i="11"/>
  <c r="N112" i="11"/>
  <c r="N272" i="11"/>
  <c r="N258" i="11"/>
  <c r="N245" i="11"/>
  <c r="N108" i="11"/>
  <c r="N144" i="11"/>
  <c r="N391" i="11"/>
  <c r="N405" i="11"/>
  <c r="N373" i="11"/>
  <c r="N351" i="11"/>
  <c r="N429" i="11"/>
  <c r="N411" i="11"/>
  <c r="N95" i="11"/>
  <c r="N74" i="11"/>
  <c r="N279" i="11"/>
  <c r="N165" i="11"/>
  <c r="N347" i="11"/>
  <c r="N87" i="11"/>
  <c r="N200" i="11"/>
  <c r="N224" i="11"/>
  <c r="N247" i="11"/>
  <c r="N282" i="11"/>
  <c r="N208" i="11"/>
  <c r="N453" i="11"/>
  <c r="N155" i="11"/>
  <c r="N212" i="11"/>
  <c r="N315" i="11"/>
  <c r="N393" i="11"/>
  <c r="N222" i="11"/>
  <c r="N323" i="11"/>
  <c r="N326" i="11"/>
  <c r="N415" i="11"/>
  <c r="N118" i="11"/>
  <c r="N309" i="11"/>
  <c r="N218" i="11"/>
  <c r="N117" i="11"/>
  <c r="N173" i="11"/>
  <c r="N236" i="11"/>
  <c r="N28" i="11"/>
  <c r="N52" i="11"/>
  <c r="N76" i="11"/>
  <c r="N407" i="11"/>
  <c r="N223" i="11"/>
  <c r="N32" i="11"/>
  <c r="N396" i="11"/>
  <c r="N220" i="11"/>
  <c r="N136" i="11"/>
  <c r="N167" i="11"/>
  <c r="N394" i="11"/>
  <c r="N207" i="11"/>
  <c r="N43" i="11"/>
  <c r="N205" i="11"/>
  <c r="N143" i="11"/>
  <c r="N262" i="11"/>
  <c r="N301" i="11"/>
  <c r="N123" i="11"/>
  <c r="N409" i="11"/>
  <c r="N237" i="11"/>
  <c r="N196" i="11"/>
  <c r="N184" i="11"/>
  <c r="N49" i="11"/>
  <c r="N209" i="11"/>
  <c r="N268" i="11"/>
  <c r="N233" i="11"/>
  <c r="N194" i="11"/>
  <c r="N457" i="11"/>
  <c r="N133" i="11"/>
  <c r="N35" i="11"/>
  <c r="N283" i="11"/>
  <c r="N214" i="11"/>
  <c r="N159" i="11"/>
  <c r="N60" i="11"/>
  <c r="N96" i="11"/>
  <c r="N58" i="11"/>
  <c r="N161" i="11"/>
  <c r="N383" i="11"/>
  <c r="N417" i="11"/>
  <c r="N408" i="11"/>
  <c r="N22" i="11"/>
  <c r="N243" i="11"/>
  <c r="N410" i="11"/>
  <c r="N452" i="11"/>
  <c r="N337" i="11"/>
  <c r="N328" i="11"/>
  <c r="N166" i="11"/>
  <c r="N442" i="11"/>
  <c r="N433" i="11"/>
  <c r="N353" i="11"/>
  <c r="N186" i="11"/>
  <c r="N111" i="11"/>
  <c r="N354" i="11"/>
  <c r="N386" i="11"/>
  <c r="N203" i="11"/>
  <c r="N199" i="11"/>
  <c r="N39" i="11"/>
  <c r="N254" i="11"/>
  <c r="N206" i="11"/>
  <c r="N370" i="11"/>
  <c r="N445" i="11"/>
  <c r="N329" i="11"/>
  <c r="N191" i="11"/>
  <c r="N422" i="11"/>
  <c r="N267" i="11"/>
  <c r="N195" i="11"/>
  <c r="N398" i="11"/>
  <c r="N400" i="11"/>
  <c r="N318" i="11"/>
  <c r="N356" i="11"/>
  <c r="N369" i="11"/>
  <c r="N219" i="11"/>
  <c r="N202" i="11"/>
  <c r="N198" i="11"/>
  <c r="N384" i="11"/>
  <c r="N365" i="11"/>
  <c r="N54" i="11"/>
  <c r="N368" i="11"/>
  <c r="N390" i="11"/>
  <c r="N428" i="11"/>
  <c r="N34" i="11"/>
  <c r="N50" i="11"/>
  <c r="N291" i="11"/>
  <c r="N392" i="11"/>
  <c r="N114" i="11"/>
  <c r="N461" i="11"/>
  <c r="N348" i="11"/>
  <c r="N120" i="11"/>
  <c r="N109" i="11"/>
  <c r="N460" i="11"/>
  <c r="N215" i="11"/>
  <c r="N316" i="11"/>
  <c r="N251" i="11"/>
  <c r="N334" i="11"/>
  <c r="N131" i="11"/>
  <c r="N443" i="11"/>
  <c r="N456" i="11"/>
  <c r="N211" i="11"/>
  <c r="N335" i="11"/>
  <c r="N170" i="11"/>
  <c r="N349" i="11"/>
  <c r="N20" i="11"/>
  <c r="N138" i="11"/>
  <c r="N288" i="11"/>
  <c r="N121" i="11"/>
  <c r="N285" i="11"/>
  <c r="N389" i="11"/>
  <c r="N352" i="11"/>
  <c r="N77" i="11"/>
  <c r="N332" i="11"/>
  <c r="N381" i="11"/>
  <c r="N446" i="11"/>
  <c r="N157" i="11"/>
  <c r="N188" i="11"/>
  <c r="N164" i="11"/>
  <c r="N72" i="11"/>
  <c r="N300" i="11"/>
  <c r="N359" i="11"/>
  <c r="N140" i="11"/>
  <c r="N385" i="11"/>
  <c r="N382" i="11"/>
  <c r="N244" i="11"/>
  <c r="N275" i="11"/>
  <c r="N375" i="11"/>
  <c r="N70" i="11"/>
  <c r="N225" i="11"/>
  <c r="N439" i="11"/>
  <c r="N434" i="11"/>
  <c r="N105" i="11"/>
  <c r="N98" i="11"/>
  <c r="N97" i="11"/>
  <c r="N192" i="11"/>
  <c r="N303" i="11"/>
  <c r="N88" i="11"/>
  <c r="N129" i="11"/>
  <c r="N281" i="11"/>
  <c r="N26" i="11"/>
  <c r="N259" i="11"/>
  <c r="N340" i="11"/>
  <c r="N380" i="11"/>
  <c r="N421" i="11"/>
  <c r="N306" i="11"/>
  <c r="N175" i="11"/>
  <c r="N379" i="11"/>
  <c r="N250" i="11"/>
  <c r="N426" i="11"/>
  <c r="N229" i="11"/>
  <c r="N299" i="11"/>
  <c r="N416" i="11"/>
  <c r="N53" i="11"/>
  <c r="N447" i="11"/>
  <c r="N312" i="11"/>
  <c r="N230" i="11"/>
  <c r="N364" i="11"/>
  <c r="N256" i="11"/>
  <c r="N414" i="11"/>
  <c r="N73" i="11"/>
  <c r="N338" i="11"/>
  <c r="N125" i="11"/>
  <c r="N47" i="11"/>
  <c r="N228" i="11"/>
  <c r="N293" i="11"/>
  <c r="N296" i="11"/>
  <c r="N27" i="11"/>
  <c r="N424" i="11"/>
  <c r="N37" i="11"/>
  <c r="N147" i="11"/>
  <c r="N302" i="11"/>
  <c r="N319" i="11"/>
  <c r="N122" i="11"/>
  <c r="N371" i="11"/>
  <c r="N257" i="11"/>
  <c r="N59" i="11"/>
  <c r="N103" i="11"/>
  <c r="N436" i="11"/>
  <c r="N158" i="11"/>
  <c r="N278" i="11"/>
  <c r="N322" i="11"/>
  <c r="N311" i="11"/>
  <c r="N451" i="11"/>
  <c r="N128" i="11"/>
  <c r="N66" i="11"/>
  <c r="N41" i="11"/>
  <c r="N284" i="11"/>
  <c r="N187" i="11"/>
  <c r="N181" i="11"/>
  <c r="N62" i="11"/>
  <c r="N327" i="11"/>
  <c r="N430" i="11"/>
  <c r="N387" i="11"/>
  <c r="N441" i="11"/>
  <c r="N113" i="11"/>
  <c r="N104" i="11"/>
  <c r="N90" i="11"/>
  <c r="N148" i="11"/>
  <c r="N171" i="11"/>
  <c r="N290" i="11"/>
  <c r="N261" i="11"/>
  <c r="N297" i="11"/>
  <c r="N362" i="11"/>
  <c r="N264" i="11"/>
  <c r="N458" i="11"/>
  <c r="N401" i="11"/>
  <c r="N78" i="11"/>
  <c r="N366" i="11"/>
  <c r="N265" i="11"/>
  <c r="N305" i="11"/>
  <c r="N463" i="11"/>
  <c r="N162" i="11"/>
  <c r="N81" i="11"/>
  <c r="N142" i="11"/>
  <c r="N89" i="11"/>
  <c r="N462" i="11"/>
  <c r="N357" i="11"/>
  <c r="N333" i="11"/>
  <c r="N69" i="11"/>
  <c r="N99" i="11"/>
  <c r="N48" i="11"/>
  <c r="N80" i="11"/>
  <c r="N45" i="11"/>
  <c r="N240" i="11"/>
  <c r="N377" i="11"/>
  <c r="N132" i="11"/>
  <c r="N271" i="11"/>
  <c r="N174" i="11"/>
  <c r="N331" i="11"/>
  <c r="N294" i="11"/>
  <c r="N180" i="11"/>
  <c r="N289" i="11"/>
  <c r="N172" i="11"/>
  <c r="N107" i="11"/>
  <c r="N320" i="11"/>
  <c r="N63" i="11"/>
  <c r="N263" i="11"/>
  <c r="N65" i="11"/>
  <c r="N91" i="11"/>
  <c r="N432" i="11"/>
  <c r="N82" i="11"/>
  <c r="N313" i="11"/>
  <c r="N307" i="11"/>
  <c r="N438" i="11"/>
  <c r="N355" i="11"/>
  <c r="N308" i="11"/>
  <c r="N193" i="11"/>
  <c r="N146" i="11"/>
  <c r="N266" i="11"/>
  <c r="N106" i="11"/>
  <c r="N64" i="11"/>
  <c r="N56" i="11"/>
  <c r="N168" i="11"/>
  <c r="N182" i="11"/>
  <c r="N253" i="11"/>
  <c r="N30" i="11"/>
  <c r="N466" i="11"/>
  <c r="N374" i="11"/>
  <c r="N217" i="11"/>
  <c r="N139" i="11"/>
  <c r="N455" i="11"/>
  <c r="N154" i="11"/>
  <c r="N135" i="11"/>
  <c r="N339" i="11"/>
  <c r="N71" i="11"/>
  <c r="N152" i="11"/>
  <c r="N361" i="11"/>
  <c r="N376" i="11"/>
  <c r="N304" i="11"/>
  <c r="N325" i="11"/>
  <c r="N235" i="11"/>
  <c r="N435" i="11"/>
  <c r="N395" i="11"/>
  <c r="N116" i="11"/>
  <c r="N344" i="11"/>
  <c r="N314" i="11"/>
  <c r="N292" i="11"/>
  <c r="N115" i="11"/>
  <c r="N238" i="11"/>
  <c r="N145" i="11"/>
  <c r="N110" i="11"/>
  <c r="N149" i="11"/>
  <c r="N239" i="11"/>
  <c r="N137" i="11"/>
  <c r="N449" i="11"/>
  <c r="N367" i="11"/>
  <c r="N83" i="11"/>
  <c r="N427" i="11"/>
  <c r="N55" i="11"/>
  <c r="N221" i="11"/>
  <c r="N363" i="11"/>
  <c r="N231" i="11"/>
  <c r="N419" i="11"/>
  <c r="N127" i="11"/>
  <c r="N31" i="11"/>
  <c r="N321" i="11"/>
  <c r="N226" i="11"/>
  <c r="N360" i="11"/>
  <c r="N431" i="11"/>
  <c r="N402" i="11"/>
  <c r="N134" i="11"/>
  <c r="N464" i="11"/>
  <c r="N38" i="11"/>
  <c r="N418" i="11"/>
  <c r="N75" i="11"/>
  <c r="N241" i="11"/>
  <c r="N465" i="11"/>
  <c r="N190" i="11"/>
  <c r="N178" i="11"/>
  <c r="N84" i="11"/>
  <c r="N412" i="11"/>
  <c r="N440" i="11"/>
  <c r="N425" i="11"/>
  <c r="N130" i="11"/>
  <c r="N102" i="11"/>
  <c r="N388" i="11"/>
  <c r="N468" i="11"/>
  <c r="N413" i="11"/>
  <c r="N179" i="11"/>
  <c r="N252" i="11"/>
  <c r="N227" i="11"/>
  <c r="N317" i="11"/>
  <c r="N346" i="11"/>
  <c r="N350" i="11"/>
  <c r="N21" i="11"/>
  <c r="N444" i="11"/>
  <c r="N100" i="11"/>
  <c r="N36" i="11"/>
  <c r="N176" i="11"/>
  <c r="N216" i="11"/>
  <c r="N295" i="11"/>
  <c r="N378" i="11"/>
  <c r="N242" i="11"/>
  <c r="N358" i="11"/>
  <c r="N459" i="11"/>
  <c r="N232" i="11"/>
  <c r="N201" i="11"/>
  <c r="N287" i="11"/>
  <c r="N324" i="11"/>
  <c r="N372" i="11"/>
  <c r="N397" i="11"/>
  <c r="N44" i="11"/>
  <c r="N204" i="11"/>
  <c r="N40" i="11"/>
  <c r="N274" i="11"/>
  <c r="N345" i="11"/>
  <c r="N163" i="11"/>
  <c r="N341" i="11"/>
  <c r="N92" i="11"/>
  <c r="N399" i="11"/>
  <c r="N29" i="11"/>
  <c r="N255" i="11"/>
  <c r="N342" i="11"/>
  <c r="N126" i="11"/>
  <c r="N169" i="11"/>
  <c r="N448" i="11"/>
  <c r="N276" i="11"/>
  <c r="N269" i="11"/>
  <c r="N210" i="11"/>
  <c r="N68" i="11"/>
  <c r="N437" i="11"/>
  <c r="N423" i="11"/>
  <c r="N277" i="11"/>
  <c r="N189" i="11"/>
  <c r="N150" i="11"/>
  <c r="N197" i="11"/>
  <c r="N273" i="11"/>
  <c r="N93" i="11"/>
  <c r="N286" i="11"/>
  <c r="N185" i="11"/>
  <c r="N403" i="11"/>
  <c r="N94" i="11"/>
  <c r="N183" i="11"/>
  <c r="N234" i="11"/>
  <c r="N160" i="11"/>
  <c r="N124" i="11"/>
  <c r="N330" i="11"/>
  <c r="N249" i="11"/>
  <c r="N467" i="11"/>
  <c r="N57" i="11"/>
  <c r="N248" i="11"/>
  <c r="N336" i="11"/>
  <c r="N101" i="11"/>
  <c r="N156" i="11"/>
  <c r="N213" i="11"/>
  <c r="N404" i="11"/>
  <c r="N153" i="11"/>
  <c r="N33" i="11"/>
  <c r="N310" i="11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B8" i="3"/>
  <c r="AD8" i="3" s="1"/>
  <c r="B42" i="3"/>
  <c r="AC42" i="3" s="1"/>
  <c r="AB42" i="3" s="1"/>
  <c r="AD42" i="3" s="1"/>
  <c r="AC37" i="3"/>
  <c r="AB37" i="3" s="1"/>
  <c r="AD37" i="3" s="1"/>
  <c r="AH26" i="3"/>
  <c r="AC38" i="3"/>
  <c r="AB38" i="3" s="1"/>
  <c r="AD38" i="3" s="1"/>
  <c r="AD12" i="3"/>
  <c r="AD5" i="3"/>
  <c r="AH83" i="3"/>
  <c r="AG83" i="3" s="1"/>
  <c r="AH76" i="3"/>
  <c r="AG76" i="3" s="1"/>
  <c r="AH77" i="3"/>
  <c r="AG77" i="3" s="1"/>
  <c r="AH79" i="3"/>
  <c r="AG79" i="3" s="1"/>
  <c r="AH80" i="3"/>
  <c r="AG80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 s="1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3" i="3"/>
  <c r="AB83" i="3" s="1"/>
  <c r="AD83" i="3" s="1"/>
  <c r="AC76" i="3"/>
  <c r="AB76" i="3" s="1"/>
  <c r="AD76" i="3" s="1"/>
  <c r="AD77" i="3"/>
  <c r="AC79" i="3"/>
  <c r="AB79" i="3" s="1"/>
  <c r="AD79" i="3" s="1"/>
  <c r="AC80" i="3"/>
  <c r="AB80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L53" i="3"/>
  <c r="H53" i="3" s="1"/>
  <c r="M53" i="3"/>
  <c r="I53" i="3" s="1"/>
  <c r="N53" i="3"/>
  <c r="J53" i="3" s="1"/>
  <c r="E11" i="5"/>
  <c r="E12" i="5"/>
  <c r="B14" i="5" s="1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H21" i="5"/>
  <c r="I21" i="5" s="1"/>
  <c r="E21" i="5"/>
  <c r="H20" i="5"/>
  <c r="I20" i="5" s="1"/>
  <c r="E20" i="5"/>
  <c r="H19" i="5"/>
  <c r="I19" i="5" s="1"/>
  <c r="E19" i="5"/>
  <c r="X9" i="5"/>
  <c r="W9" i="5"/>
  <c r="T21" i="5"/>
  <c r="X5" i="5"/>
  <c r="W5" i="5"/>
  <c r="N3" i="5"/>
  <c r="L3" i="5"/>
  <c r="O3" i="5" s="1"/>
  <c r="K3" i="5"/>
  <c r="E3" i="5"/>
  <c r="D3" i="5"/>
  <c r="V24" i="5" s="1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9" i="3"/>
  <c r="J79" i="3" s="1"/>
  <c r="N80" i="3"/>
  <c r="J80" i="3" s="1"/>
  <c r="N83" i="3"/>
  <c r="J83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9" i="3"/>
  <c r="H79" i="3" s="1"/>
  <c r="L80" i="3"/>
  <c r="H80" i="3" s="1"/>
  <c r="L83" i="3"/>
  <c r="H83" i="3" s="1"/>
  <c r="AB21" i="3" l="1"/>
  <c r="AD21" i="3" s="1"/>
  <c r="P19" i="10"/>
  <c r="P19" i="11"/>
  <c r="R17" i="5"/>
  <c r="W24" i="5"/>
  <c r="H3" i="5"/>
  <c r="AD80" i="3"/>
  <c r="R25" i="5"/>
  <c r="R19" i="5"/>
  <c r="R24" i="5"/>
  <c r="W28" i="5"/>
  <c r="W29" i="5" s="1"/>
  <c r="AD6" i="3"/>
  <c r="R21" i="5" l="1"/>
  <c r="V21" i="5" s="1"/>
  <c r="G116" i="5" l="1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M207" i="5" l="1"/>
  <c r="N207" i="5" s="1"/>
  <c r="K207" i="5"/>
  <c r="M257" i="5"/>
  <c r="N257" i="5" s="1"/>
  <c r="K257" i="5"/>
  <c r="M396" i="5"/>
  <c r="N396" i="5" s="1"/>
  <c r="K396" i="5"/>
  <c r="M338" i="5"/>
  <c r="N338" i="5" s="1"/>
  <c r="K338" i="5"/>
  <c r="M444" i="5"/>
  <c r="N444" i="5" s="1"/>
  <c r="K444" i="5"/>
  <c r="M105" i="5"/>
  <c r="N105" i="5" s="1"/>
  <c r="K105" i="5"/>
  <c r="M408" i="5"/>
  <c r="N408" i="5" s="1"/>
  <c r="K408" i="5"/>
  <c r="M318" i="5"/>
  <c r="N318" i="5" s="1"/>
  <c r="K318" i="5"/>
  <c r="M93" i="5"/>
  <c r="N93" i="5" s="1"/>
  <c r="K93" i="5"/>
  <c r="M102" i="5"/>
  <c r="N102" i="5" s="1"/>
  <c r="K102" i="5"/>
  <c r="M148" i="5"/>
  <c r="N148" i="5" s="1"/>
  <c r="K148" i="5"/>
  <c r="M306" i="5"/>
  <c r="N306" i="5" s="1"/>
  <c r="K306" i="5"/>
  <c r="M414" i="5"/>
  <c r="N414" i="5" s="1"/>
  <c r="K414" i="5"/>
  <c r="M281" i="5"/>
  <c r="N281" i="5" s="1"/>
  <c r="K281" i="5"/>
  <c r="M82" i="5"/>
  <c r="N82" i="5" s="1"/>
  <c r="K82" i="5"/>
  <c r="M98" i="5"/>
  <c r="N98" i="5" s="1"/>
  <c r="K98" i="5"/>
  <c r="M355" i="5"/>
  <c r="N355" i="5" s="1"/>
  <c r="K355" i="5"/>
  <c r="M353" i="5"/>
  <c r="N353" i="5" s="1"/>
  <c r="K353" i="5"/>
  <c r="M422" i="5"/>
  <c r="N422" i="5" s="1"/>
  <c r="K422" i="5"/>
  <c r="M106" i="5"/>
  <c r="N106" i="5" s="1"/>
  <c r="K106" i="5"/>
  <c r="M259" i="5"/>
  <c r="N259" i="5" s="1"/>
  <c r="K259" i="5"/>
  <c r="M158" i="5"/>
  <c r="N158" i="5" s="1"/>
  <c r="K158" i="5"/>
  <c r="M399" i="5"/>
  <c r="N399" i="5" s="1"/>
  <c r="K399" i="5"/>
  <c r="M364" i="5"/>
  <c r="N364" i="5" s="1"/>
  <c r="K364" i="5"/>
  <c r="M248" i="5"/>
  <c r="N248" i="5" s="1"/>
  <c r="K248" i="5"/>
  <c r="M95" i="5"/>
  <c r="N95" i="5" s="1"/>
  <c r="K95" i="5"/>
  <c r="M311" i="5"/>
  <c r="N311" i="5" s="1"/>
  <c r="K311" i="5"/>
  <c r="M275" i="5"/>
  <c r="N275" i="5" s="1"/>
  <c r="K275" i="5"/>
  <c r="M407" i="5"/>
  <c r="N407" i="5" s="1"/>
  <c r="K407" i="5"/>
  <c r="M141" i="5"/>
  <c r="N141" i="5" s="1"/>
  <c r="K141" i="5"/>
  <c r="M291" i="5"/>
  <c r="N291" i="5" s="1"/>
  <c r="K291" i="5"/>
  <c r="M80" i="5"/>
  <c r="N80" i="5" s="1"/>
  <c r="K80" i="5"/>
  <c r="M50" i="5"/>
  <c r="N50" i="5" s="1"/>
  <c r="K50" i="5"/>
  <c r="M242" i="5"/>
  <c r="N242" i="5" s="1"/>
  <c r="K242" i="5"/>
  <c r="M430" i="5"/>
  <c r="N430" i="5" s="1"/>
  <c r="K430" i="5"/>
  <c r="M398" i="5"/>
  <c r="N398" i="5" s="1"/>
  <c r="K398" i="5"/>
  <c r="M434" i="5"/>
  <c r="N434" i="5" s="1"/>
  <c r="K434" i="5"/>
  <c r="M344" i="5"/>
  <c r="N344" i="5" s="1"/>
  <c r="K344" i="5"/>
  <c r="M241" i="5"/>
  <c r="N241" i="5" s="1"/>
  <c r="K241" i="5"/>
  <c r="M121" i="5"/>
  <c r="N121" i="5" s="1"/>
  <c r="K121" i="5"/>
  <c r="M266" i="5"/>
  <c r="N266" i="5" s="1"/>
  <c r="K266" i="5"/>
  <c r="M119" i="5"/>
  <c r="N119" i="5" s="1"/>
  <c r="K119" i="5"/>
  <c r="M125" i="5"/>
  <c r="N125" i="5" s="1"/>
  <c r="K125" i="5"/>
  <c r="M30" i="5"/>
  <c r="N30" i="5" s="1"/>
  <c r="K30" i="5"/>
  <c r="M230" i="5"/>
  <c r="N230" i="5" s="1"/>
  <c r="K230" i="5"/>
  <c r="M358" i="5"/>
  <c r="N358" i="5" s="1"/>
  <c r="K358" i="5"/>
  <c r="M164" i="5"/>
  <c r="N164" i="5" s="1"/>
  <c r="K164" i="5"/>
  <c r="M433" i="5"/>
  <c r="N433" i="5" s="1"/>
  <c r="K433" i="5"/>
  <c r="M321" i="5"/>
  <c r="N321" i="5" s="1"/>
  <c r="K321" i="5"/>
  <c r="M40" i="5"/>
  <c r="N40" i="5" s="1"/>
  <c r="K40" i="5"/>
  <c r="M118" i="5"/>
  <c r="N118" i="5" s="1"/>
  <c r="K118" i="5"/>
  <c r="M402" i="5"/>
  <c r="N402" i="5" s="1"/>
  <c r="K402" i="5"/>
  <c r="M316" i="5"/>
  <c r="N316" i="5" s="1"/>
  <c r="K316" i="5"/>
  <c r="M173" i="5"/>
  <c r="N173" i="5" s="1"/>
  <c r="K173" i="5"/>
  <c r="M352" i="5"/>
  <c r="N352" i="5" s="1"/>
  <c r="K352" i="5"/>
  <c r="M60" i="5"/>
  <c r="N60" i="5" s="1"/>
  <c r="K60" i="5"/>
  <c r="M72" i="5"/>
  <c r="N72" i="5" s="1"/>
  <c r="K72" i="5"/>
  <c r="M309" i="5"/>
  <c r="N309" i="5" s="1"/>
  <c r="K309" i="5"/>
  <c r="M228" i="5"/>
  <c r="N228" i="5" s="1"/>
  <c r="K228" i="5"/>
  <c r="M21" i="5"/>
  <c r="N21" i="5" s="1"/>
  <c r="K21" i="5"/>
  <c r="M75" i="5"/>
  <c r="N75" i="5" s="1"/>
  <c r="K75" i="5"/>
  <c r="M49" i="5"/>
  <c r="N49" i="5" s="1"/>
  <c r="K49" i="5"/>
  <c r="M91" i="5"/>
  <c r="N91" i="5" s="1"/>
  <c r="K91" i="5"/>
  <c r="M410" i="5"/>
  <c r="N410" i="5" s="1"/>
  <c r="K410" i="5"/>
  <c r="M267" i="5"/>
  <c r="N267" i="5" s="1"/>
  <c r="K267" i="5"/>
  <c r="M437" i="5"/>
  <c r="N437" i="5" s="1"/>
  <c r="K437" i="5"/>
  <c r="M222" i="5"/>
  <c r="N222" i="5" s="1"/>
  <c r="K222" i="5"/>
  <c r="M20" i="5"/>
  <c r="N20" i="5" s="1"/>
  <c r="K20" i="5"/>
  <c r="M317" i="5"/>
  <c r="N317" i="5" s="1"/>
  <c r="K317" i="5"/>
  <c r="M446" i="5"/>
  <c r="N446" i="5" s="1"/>
  <c r="K446" i="5"/>
  <c r="M250" i="5"/>
  <c r="N250" i="5" s="1"/>
  <c r="K250" i="5"/>
  <c r="M342" i="5"/>
  <c r="N342" i="5" s="1"/>
  <c r="K342" i="5"/>
  <c r="M238" i="5"/>
  <c r="N238" i="5" s="1"/>
  <c r="K238" i="5"/>
  <c r="M223" i="5"/>
  <c r="N223" i="5" s="1"/>
  <c r="K223" i="5"/>
  <c r="M368" i="5"/>
  <c r="N368" i="5" s="1"/>
  <c r="K368" i="5"/>
  <c r="M328" i="5"/>
  <c r="N328" i="5" s="1"/>
  <c r="K328" i="5"/>
  <c r="M234" i="5"/>
  <c r="N234" i="5" s="1"/>
  <c r="K234" i="5"/>
  <c r="M249" i="5"/>
  <c r="N249" i="5" s="1"/>
  <c r="K249" i="5"/>
  <c r="M314" i="5"/>
  <c r="N314" i="5" s="1"/>
  <c r="K314" i="5"/>
  <c r="M375" i="5"/>
  <c r="N375" i="5" s="1"/>
  <c r="K375" i="5"/>
  <c r="M163" i="5"/>
  <c r="N163" i="5" s="1"/>
  <c r="K163" i="5"/>
  <c r="M42" i="5"/>
  <c r="N42" i="5" s="1"/>
  <c r="K42" i="5"/>
  <c r="M182" i="5"/>
  <c r="N182" i="5" s="1"/>
  <c r="K182" i="5"/>
  <c r="M206" i="5"/>
  <c r="N206" i="5" s="1"/>
  <c r="K206" i="5"/>
  <c r="M465" i="5"/>
  <c r="N465" i="5" s="1"/>
  <c r="K465" i="5"/>
  <c r="M62" i="5"/>
  <c r="N62" i="5" s="1"/>
  <c r="K62" i="5"/>
  <c r="M115" i="5"/>
  <c r="N115" i="5" s="1"/>
  <c r="K115" i="5"/>
  <c r="M287" i="5"/>
  <c r="N287" i="5" s="1"/>
  <c r="K287" i="5"/>
  <c r="M79" i="5"/>
  <c r="N79" i="5" s="1"/>
  <c r="K79" i="5"/>
  <c r="M439" i="5"/>
  <c r="N439" i="5" s="1"/>
  <c r="K439" i="5"/>
  <c r="M193" i="5"/>
  <c r="N193" i="5" s="1"/>
  <c r="K193" i="5"/>
  <c r="M424" i="5"/>
  <c r="N424" i="5" s="1"/>
  <c r="K424" i="5"/>
  <c r="M111" i="5"/>
  <c r="N111" i="5" s="1"/>
  <c r="K111" i="5"/>
  <c r="M48" i="5"/>
  <c r="N48" i="5" s="1"/>
  <c r="K48" i="5"/>
  <c r="M362" i="5"/>
  <c r="N362" i="5" s="1"/>
  <c r="K362" i="5"/>
  <c r="M161" i="5"/>
  <c r="N161" i="5" s="1"/>
  <c r="K161" i="5"/>
  <c r="M122" i="5"/>
  <c r="N122" i="5" s="1"/>
  <c r="K122" i="5"/>
  <c r="M380" i="5"/>
  <c r="N380" i="5" s="1"/>
  <c r="K380" i="5"/>
  <c r="M463" i="5"/>
  <c r="N463" i="5" s="1"/>
  <c r="K463" i="5"/>
  <c r="M146" i="5"/>
  <c r="N146" i="5" s="1"/>
  <c r="K146" i="5"/>
  <c r="M448" i="5"/>
  <c r="N448" i="5" s="1"/>
  <c r="K448" i="5"/>
  <c r="M322" i="5"/>
  <c r="N322" i="5" s="1"/>
  <c r="K322" i="5"/>
  <c r="M83" i="5"/>
  <c r="N83" i="5" s="1"/>
  <c r="K83" i="5"/>
  <c r="M295" i="5"/>
  <c r="N295" i="5" s="1"/>
  <c r="K295" i="5"/>
  <c r="M374" i="5"/>
  <c r="N374" i="5" s="1"/>
  <c r="K374" i="5"/>
  <c r="M361" i="5"/>
  <c r="N361" i="5" s="1"/>
  <c r="K361" i="5"/>
  <c r="M96" i="5"/>
  <c r="N96" i="5" s="1"/>
  <c r="K96" i="5"/>
  <c r="M70" i="5"/>
  <c r="N70" i="5" s="1"/>
  <c r="K70" i="5"/>
  <c r="M127" i="5"/>
  <c r="N127" i="5" s="1"/>
  <c r="K127" i="5"/>
  <c r="M273" i="5"/>
  <c r="N273" i="5" s="1"/>
  <c r="K273" i="5"/>
  <c r="M332" i="5"/>
  <c r="N332" i="5" s="1"/>
  <c r="K332" i="5"/>
  <c r="M387" i="5"/>
  <c r="N387" i="5" s="1"/>
  <c r="K387" i="5"/>
  <c r="M214" i="5"/>
  <c r="N214" i="5" s="1"/>
  <c r="K214" i="5"/>
  <c r="M195" i="5"/>
  <c r="N195" i="5" s="1"/>
  <c r="K195" i="5"/>
  <c r="M166" i="5"/>
  <c r="N166" i="5" s="1"/>
  <c r="K166" i="5"/>
  <c r="M150" i="5"/>
  <c r="N150" i="5" s="1"/>
  <c r="K150" i="5"/>
  <c r="M24" i="5"/>
  <c r="N24" i="5" s="1"/>
  <c r="K24" i="5"/>
  <c r="M29" i="5"/>
  <c r="N29" i="5" s="1"/>
  <c r="K29" i="5"/>
  <c r="M66" i="5"/>
  <c r="N66" i="5" s="1"/>
  <c r="K66" i="5"/>
  <c r="M464" i="5"/>
  <c r="N464" i="5" s="1"/>
  <c r="K464" i="5"/>
  <c r="M253" i="5"/>
  <c r="N253" i="5" s="1"/>
  <c r="K253" i="5"/>
  <c r="M59" i="5"/>
  <c r="N59" i="5" s="1"/>
  <c r="K59" i="5"/>
  <c r="M312" i="5"/>
  <c r="N312" i="5" s="1"/>
  <c r="K312" i="5"/>
  <c r="M224" i="5"/>
  <c r="N224" i="5" s="1"/>
  <c r="K224" i="5"/>
  <c r="M370" i="5"/>
  <c r="N370" i="5" s="1"/>
  <c r="K370" i="5"/>
  <c r="M313" i="5"/>
  <c r="N313" i="5" s="1"/>
  <c r="K313" i="5"/>
  <c r="M190" i="5"/>
  <c r="N190" i="5" s="1"/>
  <c r="K190" i="5"/>
  <c r="M440" i="5"/>
  <c r="N440" i="5" s="1"/>
  <c r="K440" i="5"/>
  <c r="M246" i="5"/>
  <c r="N246" i="5" s="1"/>
  <c r="K246" i="5"/>
  <c r="M319" i="5"/>
  <c r="N319" i="5" s="1"/>
  <c r="K319" i="5"/>
  <c r="M132" i="5"/>
  <c r="N132" i="5" s="1"/>
  <c r="K132" i="5"/>
  <c r="M269" i="5"/>
  <c r="N269" i="5" s="1"/>
  <c r="K269" i="5"/>
  <c r="M262" i="5"/>
  <c r="N262" i="5" s="1"/>
  <c r="K262" i="5"/>
  <c r="M229" i="5"/>
  <c r="N229" i="5" s="1"/>
  <c r="K229" i="5"/>
  <c r="M445" i="5"/>
  <c r="N445" i="5" s="1"/>
  <c r="K445" i="5"/>
  <c r="M458" i="5"/>
  <c r="N458" i="5" s="1"/>
  <c r="K458" i="5"/>
  <c r="M300" i="5"/>
  <c r="N300" i="5" s="1"/>
  <c r="K300" i="5"/>
  <c r="M227" i="5"/>
  <c r="N227" i="5" s="1"/>
  <c r="K227" i="5"/>
  <c r="M252" i="5"/>
  <c r="N252" i="5" s="1"/>
  <c r="K252" i="5"/>
  <c r="M303" i="5"/>
  <c r="N303" i="5" s="1"/>
  <c r="K303" i="5"/>
  <c r="M452" i="5"/>
  <c r="N452" i="5" s="1"/>
  <c r="K452" i="5"/>
  <c r="M360" i="5"/>
  <c r="N360" i="5" s="1"/>
  <c r="K360" i="5"/>
  <c r="M416" i="5"/>
  <c r="N416" i="5" s="1"/>
  <c r="K416" i="5"/>
  <c r="M376" i="5"/>
  <c r="N376" i="5" s="1"/>
  <c r="K376" i="5"/>
  <c r="M405" i="5"/>
  <c r="N405" i="5" s="1"/>
  <c r="K405" i="5"/>
  <c r="M73" i="5"/>
  <c r="N73" i="5" s="1"/>
  <c r="K73" i="5"/>
  <c r="M363" i="5"/>
  <c r="N363" i="5" s="1"/>
  <c r="K363" i="5"/>
  <c r="M260" i="5"/>
  <c r="N260" i="5" s="1"/>
  <c r="K260" i="5"/>
  <c r="M288" i="5"/>
  <c r="N288" i="5" s="1"/>
  <c r="K288" i="5"/>
  <c r="M340" i="5"/>
  <c r="N340" i="5" s="1"/>
  <c r="K340" i="5"/>
  <c r="M285" i="5"/>
  <c r="N285" i="5" s="1"/>
  <c r="K285" i="5"/>
  <c r="M51" i="5"/>
  <c r="N51" i="5" s="1"/>
  <c r="K51" i="5"/>
  <c r="M186" i="5"/>
  <c r="N186" i="5" s="1"/>
  <c r="K186" i="5"/>
  <c r="M208" i="5"/>
  <c r="N208" i="5" s="1"/>
  <c r="K208" i="5"/>
  <c r="M155" i="5"/>
  <c r="N155" i="5" s="1"/>
  <c r="K155" i="5"/>
  <c r="M369" i="5"/>
  <c r="N369" i="5" s="1"/>
  <c r="K369" i="5"/>
  <c r="M415" i="5"/>
  <c r="N415" i="5" s="1"/>
  <c r="K415" i="5"/>
  <c r="M335" i="5"/>
  <c r="N335" i="5" s="1"/>
  <c r="K335" i="5"/>
  <c r="M337" i="5"/>
  <c r="N337" i="5" s="1"/>
  <c r="K337" i="5"/>
  <c r="M462" i="5"/>
  <c r="N462" i="5" s="1"/>
  <c r="K462" i="5"/>
  <c r="M37" i="5"/>
  <c r="N37" i="5" s="1"/>
  <c r="K37" i="5"/>
  <c r="M154" i="5"/>
  <c r="N154" i="5" s="1"/>
  <c r="K154" i="5"/>
  <c r="M244" i="5"/>
  <c r="N244" i="5" s="1"/>
  <c r="K244" i="5"/>
  <c r="M243" i="5"/>
  <c r="N243" i="5" s="1"/>
  <c r="K243" i="5"/>
  <c r="M159" i="5"/>
  <c r="N159" i="5" s="1"/>
  <c r="K159" i="5"/>
  <c r="M301" i="5"/>
  <c r="N301" i="5" s="1"/>
  <c r="K301" i="5"/>
  <c r="M67" i="5"/>
  <c r="N67" i="5" s="1"/>
  <c r="K67" i="5"/>
  <c r="M165" i="5"/>
  <c r="N165" i="5" s="1"/>
  <c r="K165" i="5"/>
  <c r="M117" i="5"/>
  <c r="N117" i="5" s="1"/>
  <c r="K117" i="5"/>
  <c r="M379" i="5"/>
  <c r="N379" i="5" s="1"/>
  <c r="K379" i="5"/>
  <c r="M413" i="5"/>
  <c r="N413" i="5" s="1"/>
  <c r="K413" i="5"/>
  <c r="M425" i="5"/>
  <c r="N425" i="5" s="1"/>
  <c r="K425" i="5"/>
  <c r="M420" i="5"/>
  <c r="N420" i="5" s="1"/>
  <c r="K420" i="5"/>
  <c r="M88" i="5"/>
  <c r="N88" i="5" s="1"/>
  <c r="K88" i="5"/>
  <c r="M39" i="5"/>
  <c r="N39" i="5" s="1"/>
  <c r="K39" i="5"/>
  <c r="M356" i="5"/>
  <c r="N356" i="5" s="1"/>
  <c r="K356" i="5"/>
  <c r="M265" i="5"/>
  <c r="N265" i="5" s="1"/>
  <c r="K265" i="5"/>
  <c r="M459" i="5"/>
  <c r="N459" i="5" s="1"/>
  <c r="K459" i="5"/>
  <c r="M203" i="5"/>
  <c r="N203" i="5" s="1"/>
  <c r="K203" i="5"/>
  <c r="M255" i="5"/>
  <c r="N255" i="5" s="1"/>
  <c r="K255" i="5"/>
  <c r="M334" i="5"/>
  <c r="N334" i="5" s="1"/>
  <c r="K334" i="5"/>
  <c r="M327" i="5"/>
  <c r="N327" i="5" s="1"/>
  <c r="K327" i="5"/>
  <c r="M282" i="5"/>
  <c r="N282" i="5" s="1"/>
  <c r="K282" i="5"/>
  <c r="M151" i="5"/>
  <c r="N151" i="5" s="1"/>
  <c r="K151" i="5"/>
  <c r="M128" i="5"/>
  <c r="N128" i="5" s="1"/>
  <c r="K128" i="5"/>
  <c r="M442" i="5"/>
  <c r="N442" i="5" s="1"/>
  <c r="K442" i="5"/>
  <c r="M345" i="5"/>
  <c r="N345" i="5" s="1"/>
  <c r="K345" i="5"/>
  <c r="M251" i="5"/>
  <c r="N251" i="5" s="1"/>
  <c r="K251" i="5"/>
  <c r="M34" i="5"/>
  <c r="N34" i="5" s="1"/>
  <c r="K34" i="5"/>
  <c r="M284" i="5"/>
  <c r="N284" i="5" s="1"/>
  <c r="K284" i="5"/>
  <c r="M274" i="5"/>
  <c r="N274" i="5" s="1"/>
  <c r="K274" i="5"/>
  <c r="M381" i="5"/>
  <c r="N381" i="5" s="1"/>
  <c r="K381" i="5"/>
  <c r="M64" i="5"/>
  <c r="N64" i="5" s="1"/>
  <c r="K64" i="5"/>
  <c r="M454" i="5"/>
  <c r="N454" i="5" s="1"/>
  <c r="K454" i="5"/>
  <c r="M218" i="5"/>
  <c r="N218" i="5" s="1"/>
  <c r="K218" i="5"/>
  <c r="M348" i="5"/>
  <c r="N348" i="5" s="1"/>
  <c r="K348" i="5"/>
  <c r="M104" i="5"/>
  <c r="N104" i="5" s="1"/>
  <c r="K104" i="5"/>
  <c r="M202" i="5"/>
  <c r="N202" i="5" s="1"/>
  <c r="K202" i="5"/>
  <c r="M264" i="5"/>
  <c r="N264" i="5" s="1"/>
  <c r="K264" i="5"/>
  <c r="M142" i="5"/>
  <c r="N142" i="5" s="1"/>
  <c r="K142" i="5"/>
  <c r="M76" i="5"/>
  <c r="N76" i="5" s="1"/>
  <c r="K76" i="5"/>
  <c r="M175" i="5"/>
  <c r="N175" i="5" s="1"/>
  <c r="K175" i="5"/>
  <c r="M468" i="5"/>
  <c r="N468" i="5" s="1"/>
  <c r="K468" i="5"/>
  <c r="M395" i="5"/>
  <c r="N395" i="5" s="1"/>
  <c r="K395" i="5"/>
  <c r="M194" i="5"/>
  <c r="N194" i="5" s="1"/>
  <c r="K194" i="5"/>
  <c r="M198" i="5"/>
  <c r="N198" i="5" s="1"/>
  <c r="K198" i="5"/>
  <c r="M308" i="5"/>
  <c r="N308" i="5" s="1"/>
  <c r="K308" i="5"/>
  <c r="M329" i="5"/>
  <c r="N329" i="5" s="1"/>
  <c r="K329" i="5"/>
  <c r="M357" i="5"/>
  <c r="N357" i="5" s="1"/>
  <c r="K357" i="5"/>
  <c r="M68" i="5"/>
  <c r="N68" i="5" s="1"/>
  <c r="K68" i="5"/>
  <c r="M113" i="5"/>
  <c r="N113" i="5" s="1"/>
  <c r="K113" i="5"/>
  <c r="M107" i="5"/>
  <c r="N107" i="5" s="1"/>
  <c r="K107" i="5"/>
  <c r="M100" i="5"/>
  <c r="N100" i="5" s="1"/>
  <c r="K100" i="5"/>
  <c r="M299" i="5"/>
  <c r="N299" i="5" s="1"/>
  <c r="K299" i="5"/>
  <c r="M412" i="5"/>
  <c r="N412" i="5" s="1"/>
  <c r="K412" i="5"/>
  <c r="M443" i="5"/>
  <c r="N443" i="5" s="1"/>
  <c r="K443" i="5"/>
  <c r="M220" i="5"/>
  <c r="N220" i="5" s="1"/>
  <c r="K220" i="5"/>
  <c r="M44" i="5"/>
  <c r="N44" i="5" s="1"/>
  <c r="K44" i="5"/>
  <c r="M289" i="5"/>
  <c r="N289" i="5" s="1"/>
  <c r="K289" i="5"/>
  <c r="M32" i="5"/>
  <c r="N32" i="5" s="1"/>
  <c r="K32" i="5"/>
  <c r="M138" i="5"/>
  <c r="N138" i="5" s="1"/>
  <c r="K138" i="5"/>
  <c r="M87" i="5"/>
  <c r="N87" i="5" s="1"/>
  <c r="K87" i="5"/>
  <c r="M177" i="5"/>
  <c r="N177" i="5" s="1"/>
  <c r="K177" i="5"/>
  <c r="M268" i="5"/>
  <c r="N268" i="5" s="1"/>
  <c r="K268" i="5"/>
  <c r="M231" i="5"/>
  <c r="N231" i="5" s="1"/>
  <c r="K231" i="5"/>
  <c r="M171" i="5"/>
  <c r="N171" i="5" s="1"/>
  <c r="K171" i="5"/>
  <c r="M153" i="5"/>
  <c r="N153" i="5" s="1"/>
  <c r="K153" i="5"/>
  <c r="M417" i="5"/>
  <c r="N417" i="5" s="1"/>
  <c r="K417" i="5"/>
  <c r="M197" i="5"/>
  <c r="N197" i="5" s="1"/>
  <c r="K197" i="5"/>
  <c r="M245" i="5"/>
  <c r="N245" i="5" s="1"/>
  <c r="K245" i="5"/>
  <c r="M326" i="5"/>
  <c r="N326" i="5" s="1"/>
  <c r="K326" i="5"/>
  <c r="M237" i="5"/>
  <c r="N237" i="5" s="1"/>
  <c r="K237" i="5"/>
  <c r="M46" i="5"/>
  <c r="N46" i="5" s="1"/>
  <c r="K46" i="5"/>
  <c r="M99" i="5"/>
  <c r="N99" i="5" s="1"/>
  <c r="K99" i="5"/>
  <c r="M297" i="5"/>
  <c r="N297" i="5" s="1"/>
  <c r="K297" i="5"/>
  <c r="M28" i="5"/>
  <c r="N28" i="5" s="1"/>
  <c r="K28" i="5"/>
  <c r="M210" i="5"/>
  <c r="N210" i="5" s="1"/>
  <c r="K210" i="5"/>
  <c r="M168" i="5"/>
  <c r="N168" i="5" s="1"/>
  <c r="K168" i="5"/>
  <c r="M85" i="5"/>
  <c r="N85" i="5" s="1"/>
  <c r="K85" i="5"/>
  <c r="M392" i="5"/>
  <c r="N392" i="5" s="1"/>
  <c r="K392" i="5"/>
  <c r="M351" i="5"/>
  <c r="N351" i="5" s="1"/>
  <c r="K351" i="5"/>
  <c r="M258" i="5"/>
  <c r="N258" i="5" s="1"/>
  <c r="K258" i="5"/>
  <c r="M350" i="5"/>
  <c r="N350" i="5" s="1"/>
  <c r="K350" i="5"/>
  <c r="M56" i="5"/>
  <c r="N56" i="5" s="1"/>
  <c r="K56" i="5"/>
  <c r="M126" i="5"/>
  <c r="N126" i="5" s="1"/>
  <c r="K126" i="5"/>
  <c r="M359" i="5"/>
  <c r="N359" i="5" s="1"/>
  <c r="K359" i="5"/>
  <c r="M90" i="5"/>
  <c r="N90" i="5" s="1"/>
  <c r="K90" i="5"/>
  <c r="M157" i="5"/>
  <c r="N157" i="5" s="1"/>
  <c r="K157" i="5"/>
  <c r="M389" i="5"/>
  <c r="N389" i="5" s="1"/>
  <c r="K389" i="5"/>
  <c r="M22" i="5"/>
  <c r="N22" i="5" s="1"/>
  <c r="K22" i="5"/>
  <c r="M384" i="5"/>
  <c r="N384" i="5" s="1"/>
  <c r="K384" i="5"/>
  <c r="M320" i="5"/>
  <c r="N320" i="5" s="1"/>
  <c r="K320" i="5"/>
  <c r="M409" i="5"/>
  <c r="N409" i="5" s="1"/>
  <c r="K409" i="5"/>
  <c r="M137" i="5"/>
  <c r="N137" i="5" s="1"/>
  <c r="K137" i="5"/>
  <c r="M365" i="5"/>
  <c r="N365" i="5" s="1"/>
  <c r="K365" i="5"/>
  <c r="M354" i="5"/>
  <c r="N354" i="5" s="1"/>
  <c r="K354" i="5"/>
  <c r="M109" i="5"/>
  <c r="N109" i="5" s="1"/>
  <c r="K109" i="5"/>
  <c r="M156" i="5"/>
  <c r="N156" i="5" s="1"/>
  <c r="K156" i="5"/>
  <c r="M170" i="5"/>
  <c r="N170" i="5" s="1"/>
  <c r="K170" i="5"/>
  <c r="M199" i="5"/>
  <c r="N199" i="5" s="1"/>
  <c r="K199" i="5"/>
  <c r="M209" i="5"/>
  <c r="N209" i="5" s="1"/>
  <c r="K209" i="5"/>
  <c r="M134" i="5"/>
  <c r="N134" i="5" s="1"/>
  <c r="K134" i="5"/>
  <c r="M277" i="5"/>
  <c r="N277" i="5" s="1"/>
  <c r="K277" i="5"/>
  <c r="M19" i="5"/>
  <c r="N19" i="5" s="1"/>
  <c r="K19" i="5"/>
  <c r="M330" i="5"/>
  <c r="N330" i="5" s="1"/>
  <c r="K330" i="5"/>
  <c r="M431" i="5"/>
  <c r="N431" i="5" s="1"/>
  <c r="K431" i="5"/>
  <c r="M139" i="5"/>
  <c r="N139" i="5" s="1"/>
  <c r="K139" i="5"/>
  <c r="M388" i="5"/>
  <c r="N388" i="5" s="1"/>
  <c r="K388" i="5"/>
  <c r="M325" i="5"/>
  <c r="N325" i="5" s="1"/>
  <c r="K325" i="5"/>
  <c r="M103" i="5"/>
  <c r="N103" i="5" s="1"/>
  <c r="K103" i="5"/>
  <c r="M406" i="5"/>
  <c r="N406" i="5" s="1"/>
  <c r="K406" i="5"/>
  <c r="M423" i="5"/>
  <c r="N423" i="5" s="1"/>
  <c r="K423" i="5"/>
  <c r="M215" i="5"/>
  <c r="N215" i="5" s="1"/>
  <c r="K215" i="5"/>
  <c r="M58" i="5"/>
  <c r="N58" i="5" s="1"/>
  <c r="K58" i="5"/>
  <c r="M386" i="5"/>
  <c r="N386" i="5" s="1"/>
  <c r="K386" i="5"/>
  <c r="M133" i="5"/>
  <c r="N133" i="5" s="1"/>
  <c r="K133" i="5"/>
  <c r="M152" i="5"/>
  <c r="N152" i="5" s="1"/>
  <c r="K152" i="5"/>
  <c r="M78" i="5"/>
  <c r="N78" i="5" s="1"/>
  <c r="K78" i="5"/>
  <c r="M438" i="5"/>
  <c r="N438" i="5" s="1"/>
  <c r="K438" i="5"/>
  <c r="M144" i="5"/>
  <c r="N144" i="5" s="1"/>
  <c r="K144" i="5"/>
  <c r="M97" i="5"/>
  <c r="N97" i="5" s="1"/>
  <c r="K97" i="5"/>
  <c r="M36" i="5"/>
  <c r="N36" i="5" s="1"/>
  <c r="K36" i="5"/>
  <c r="M432" i="5"/>
  <c r="N432" i="5" s="1"/>
  <c r="K432" i="5"/>
  <c r="M77" i="5"/>
  <c r="N77" i="5" s="1"/>
  <c r="K77" i="5"/>
  <c r="M205" i="5"/>
  <c r="N205" i="5" s="1"/>
  <c r="K205" i="5"/>
  <c r="M89" i="5"/>
  <c r="N89" i="5" s="1"/>
  <c r="K89" i="5"/>
  <c r="M298" i="5"/>
  <c r="N298" i="5" s="1"/>
  <c r="K298" i="5"/>
  <c r="M65" i="5"/>
  <c r="N65" i="5" s="1"/>
  <c r="K65" i="5"/>
  <c r="M41" i="5"/>
  <c r="N41" i="5" s="1"/>
  <c r="K41" i="5"/>
  <c r="M226" i="5"/>
  <c r="N226" i="5" s="1"/>
  <c r="K226" i="5"/>
  <c r="M461" i="5"/>
  <c r="N461" i="5" s="1"/>
  <c r="K461" i="5"/>
  <c r="M373" i="5"/>
  <c r="N373" i="5" s="1"/>
  <c r="K373" i="5"/>
  <c r="M341" i="5"/>
  <c r="N341" i="5" s="1"/>
  <c r="K341" i="5"/>
  <c r="M394" i="5"/>
  <c r="N394" i="5" s="1"/>
  <c r="K394" i="5"/>
  <c r="M129" i="5"/>
  <c r="N129" i="5" s="1"/>
  <c r="K129" i="5"/>
  <c r="M377" i="5"/>
  <c r="N377" i="5" s="1"/>
  <c r="K377" i="5"/>
  <c r="M131" i="5"/>
  <c r="N131" i="5" s="1"/>
  <c r="K131" i="5"/>
  <c r="M184" i="5"/>
  <c r="N184" i="5" s="1"/>
  <c r="K184" i="5"/>
  <c r="M53" i="5"/>
  <c r="N53" i="5" s="1"/>
  <c r="K53" i="5"/>
  <c r="M382" i="5"/>
  <c r="N382" i="5" s="1"/>
  <c r="K382" i="5"/>
  <c r="M419" i="5"/>
  <c r="N419" i="5" s="1"/>
  <c r="K419" i="5"/>
  <c r="M196" i="5"/>
  <c r="N196" i="5" s="1"/>
  <c r="K196" i="5"/>
  <c r="M52" i="5"/>
  <c r="N52" i="5" s="1"/>
  <c r="K52" i="5"/>
  <c r="M140" i="5"/>
  <c r="N140" i="5" s="1"/>
  <c r="K140" i="5"/>
  <c r="M372" i="5"/>
  <c r="N372" i="5" s="1"/>
  <c r="K372" i="5"/>
  <c r="M240" i="5"/>
  <c r="N240" i="5" s="1"/>
  <c r="K240" i="5"/>
  <c r="M181" i="5"/>
  <c r="N181" i="5" s="1"/>
  <c r="K181" i="5"/>
  <c r="M63" i="5"/>
  <c r="N63" i="5" s="1"/>
  <c r="K63" i="5"/>
  <c r="M43" i="5"/>
  <c r="N43" i="5" s="1"/>
  <c r="K43" i="5"/>
  <c r="M460" i="5"/>
  <c r="N460" i="5" s="1"/>
  <c r="K460" i="5"/>
  <c r="M469" i="5"/>
  <c r="N469" i="5" s="1"/>
  <c r="K469" i="5"/>
  <c r="M235" i="5"/>
  <c r="N235" i="5" s="1"/>
  <c r="K235" i="5"/>
  <c r="M467" i="5"/>
  <c r="N467" i="5" s="1"/>
  <c r="K467" i="5"/>
  <c r="M254" i="5"/>
  <c r="N254" i="5" s="1"/>
  <c r="K254" i="5"/>
  <c r="M204" i="5"/>
  <c r="N204" i="5" s="1"/>
  <c r="K204" i="5"/>
  <c r="M225" i="5"/>
  <c r="N225" i="5" s="1"/>
  <c r="K225" i="5"/>
  <c r="M449" i="5"/>
  <c r="N449" i="5" s="1"/>
  <c r="K449" i="5"/>
  <c r="M167" i="5"/>
  <c r="N167" i="5" s="1"/>
  <c r="K167" i="5"/>
  <c r="M391" i="5"/>
  <c r="N391" i="5" s="1"/>
  <c r="K391" i="5"/>
  <c r="M112" i="5"/>
  <c r="N112" i="5" s="1"/>
  <c r="K112" i="5"/>
  <c r="M162" i="5"/>
  <c r="N162" i="5" s="1"/>
  <c r="K162" i="5"/>
  <c r="M435" i="5"/>
  <c r="N435" i="5" s="1"/>
  <c r="K435" i="5"/>
  <c r="M256" i="5"/>
  <c r="N256" i="5" s="1"/>
  <c r="K256" i="5"/>
  <c r="M160" i="5"/>
  <c r="N160" i="5" s="1"/>
  <c r="K160" i="5"/>
  <c r="M466" i="5"/>
  <c r="N466" i="5" s="1"/>
  <c r="K466" i="5"/>
  <c r="M219" i="5"/>
  <c r="N219" i="5" s="1"/>
  <c r="K219" i="5"/>
  <c r="M378" i="5"/>
  <c r="N378" i="5" s="1"/>
  <c r="K378" i="5"/>
  <c r="M349" i="5"/>
  <c r="N349" i="5" s="1"/>
  <c r="K349" i="5"/>
  <c r="M169" i="5"/>
  <c r="N169" i="5" s="1"/>
  <c r="K169" i="5"/>
  <c r="M263" i="5"/>
  <c r="N263" i="5" s="1"/>
  <c r="K263" i="5"/>
  <c r="M286" i="5"/>
  <c r="N286" i="5" s="1"/>
  <c r="K286" i="5"/>
  <c r="M114" i="5"/>
  <c r="N114" i="5" s="1"/>
  <c r="K114" i="5"/>
  <c r="M455" i="5"/>
  <c r="N455" i="5" s="1"/>
  <c r="K455" i="5"/>
  <c r="M323" i="5"/>
  <c r="N323" i="5" s="1"/>
  <c r="K323" i="5"/>
  <c r="M55" i="5"/>
  <c r="N55" i="5" s="1"/>
  <c r="K55" i="5"/>
  <c r="M74" i="5"/>
  <c r="N74" i="5" s="1"/>
  <c r="K74" i="5"/>
  <c r="M261" i="5"/>
  <c r="N261" i="5" s="1"/>
  <c r="K261" i="5"/>
  <c r="M136" i="5"/>
  <c r="N136" i="5" s="1"/>
  <c r="K136" i="5"/>
  <c r="M130" i="5"/>
  <c r="N130" i="5" s="1"/>
  <c r="K130" i="5"/>
  <c r="M178" i="5"/>
  <c r="N178" i="5" s="1"/>
  <c r="K178" i="5"/>
  <c r="M280" i="5"/>
  <c r="N280" i="5" s="1"/>
  <c r="K280" i="5"/>
  <c r="M110" i="5"/>
  <c r="N110" i="5" s="1"/>
  <c r="K110" i="5"/>
  <c r="M61" i="5"/>
  <c r="N61" i="5" s="1"/>
  <c r="K61" i="5"/>
  <c r="M450" i="5"/>
  <c r="N450" i="5" s="1"/>
  <c r="K450" i="5"/>
  <c r="M192" i="5"/>
  <c r="N192" i="5" s="1"/>
  <c r="K192" i="5"/>
  <c r="M336" i="5"/>
  <c r="N336" i="5" s="1"/>
  <c r="K336" i="5"/>
  <c r="M211" i="5"/>
  <c r="N211" i="5" s="1"/>
  <c r="K211" i="5"/>
  <c r="M189" i="5"/>
  <c r="N189" i="5" s="1"/>
  <c r="K189" i="5"/>
  <c r="M451" i="5"/>
  <c r="N451" i="5" s="1"/>
  <c r="K451" i="5"/>
  <c r="M124" i="5"/>
  <c r="N124" i="5" s="1"/>
  <c r="K124" i="5"/>
  <c r="M343" i="5"/>
  <c r="N343" i="5" s="1"/>
  <c r="K343" i="5"/>
  <c r="M179" i="5"/>
  <c r="N179" i="5" s="1"/>
  <c r="K179" i="5"/>
  <c r="M315" i="5"/>
  <c r="N315" i="5" s="1"/>
  <c r="K315" i="5"/>
  <c r="M26" i="5"/>
  <c r="N26" i="5" s="1"/>
  <c r="K26" i="5"/>
  <c r="M213" i="5"/>
  <c r="N213" i="5" s="1"/>
  <c r="K213" i="5"/>
  <c r="M123" i="5"/>
  <c r="N123" i="5" s="1"/>
  <c r="K123" i="5"/>
  <c r="M31" i="5"/>
  <c r="N31" i="5" s="1"/>
  <c r="K31" i="5"/>
  <c r="M346" i="5"/>
  <c r="N346" i="5" s="1"/>
  <c r="K346" i="5"/>
  <c r="M411" i="5"/>
  <c r="N411" i="5" s="1"/>
  <c r="K411" i="5"/>
  <c r="M428" i="5"/>
  <c r="N428" i="5" s="1"/>
  <c r="K428" i="5"/>
  <c r="M429" i="5"/>
  <c r="N429" i="5" s="1"/>
  <c r="K429" i="5"/>
  <c r="M324" i="5"/>
  <c r="N324" i="5" s="1"/>
  <c r="K324" i="5"/>
  <c r="M92" i="5"/>
  <c r="N92" i="5" s="1"/>
  <c r="K92" i="5"/>
  <c r="M212" i="5"/>
  <c r="N212" i="5" s="1"/>
  <c r="K212" i="5"/>
  <c r="M86" i="5"/>
  <c r="N86" i="5" s="1"/>
  <c r="K86" i="5"/>
  <c r="M135" i="5"/>
  <c r="N135" i="5" s="1"/>
  <c r="K135" i="5"/>
  <c r="M180" i="5"/>
  <c r="N180" i="5" s="1"/>
  <c r="K180" i="5"/>
  <c r="M185" i="5"/>
  <c r="N185" i="5" s="1"/>
  <c r="K185" i="5"/>
  <c r="M457" i="5"/>
  <c r="N457" i="5" s="1"/>
  <c r="K457" i="5"/>
  <c r="M331" i="5"/>
  <c r="N331" i="5" s="1"/>
  <c r="K331" i="5"/>
  <c r="M172" i="5"/>
  <c r="N172" i="5" s="1"/>
  <c r="K172" i="5"/>
  <c r="M35" i="5"/>
  <c r="N35" i="5" s="1"/>
  <c r="K35" i="5"/>
  <c r="M447" i="5"/>
  <c r="N447" i="5" s="1"/>
  <c r="K447" i="5"/>
  <c r="M25" i="5"/>
  <c r="N25" i="5" s="1"/>
  <c r="K25" i="5"/>
  <c r="M401" i="5"/>
  <c r="N401" i="5" s="1"/>
  <c r="K401" i="5"/>
  <c r="M232" i="5"/>
  <c r="N232" i="5" s="1"/>
  <c r="K232" i="5"/>
  <c r="M38" i="5"/>
  <c r="N38" i="5" s="1"/>
  <c r="K38" i="5"/>
  <c r="M307" i="5"/>
  <c r="N307" i="5" s="1"/>
  <c r="K307" i="5"/>
  <c r="M47" i="5"/>
  <c r="N47" i="5" s="1"/>
  <c r="K47" i="5"/>
  <c r="M108" i="5"/>
  <c r="N108" i="5" s="1"/>
  <c r="K108" i="5"/>
  <c r="M71" i="5"/>
  <c r="N71" i="5" s="1"/>
  <c r="K71" i="5"/>
  <c r="M366" i="5"/>
  <c r="N366" i="5" s="1"/>
  <c r="K366" i="5"/>
  <c r="M333" i="5"/>
  <c r="N333" i="5" s="1"/>
  <c r="K333" i="5"/>
  <c r="M305" i="5"/>
  <c r="N305" i="5" s="1"/>
  <c r="K305" i="5"/>
  <c r="M279" i="5"/>
  <c r="N279" i="5" s="1"/>
  <c r="K279" i="5"/>
  <c r="M290" i="5"/>
  <c r="N290" i="5" s="1"/>
  <c r="K290" i="5"/>
  <c r="M84" i="5"/>
  <c r="N84" i="5" s="1"/>
  <c r="K84" i="5"/>
  <c r="M421" i="5"/>
  <c r="N421" i="5" s="1"/>
  <c r="K421" i="5"/>
  <c r="M216" i="5"/>
  <c r="N216" i="5" s="1"/>
  <c r="K216" i="5"/>
  <c r="M174" i="5"/>
  <c r="N174" i="5" s="1"/>
  <c r="K174" i="5"/>
  <c r="M404" i="5"/>
  <c r="N404" i="5" s="1"/>
  <c r="K404" i="5"/>
  <c r="M418" i="5"/>
  <c r="N418" i="5" s="1"/>
  <c r="K418" i="5"/>
  <c r="M33" i="5"/>
  <c r="N33" i="5" s="1"/>
  <c r="K33" i="5"/>
  <c r="M145" i="5"/>
  <c r="N145" i="5" s="1"/>
  <c r="K145" i="5"/>
  <c r="M176" i="5"/>
  <c r="N176" i="5" s="1"/>
  <c r="K176" i="5"/>
  <c r="M385" i="5"/>
  <c r="N385" i="5" s="1"/>
  <c r="K385" i="5"/>
  <c r="M371" i="5"/>
  <c r="N371" i="5" s="1"/>
  <c r="K371" i="5"/>
  <c r="M390" i="5"/>
  <c r="N390" i="5" s="1"/>
  <c r="K390" i="5"/>
  <c r="M393" i="5"/>
  <c r="N393" i="5" s="1"/>
  <c r="K393" i="5"/>
  <c r="M183" i="5"/>
  <c r="N183" i="5" s="1"/>
  <c r="K183" i="5"/>
  <c r="M201" i="5"/>
  <c r="N201" i="5" s="1"/>
  <c r="K201" i="5"/>
  <c r="M188" i="5"/>
  <c r="N188" i="5" s="1"/>
  <c r="K188" i="5"/>
  <c r="M276" i="5"/>
  <c r="N276" i="5" s="1"/>
  <c r="K276" i="5"/>
  <c r="M426" i="5"/>
  <c r="N426" i="5" s="1"/>
  <c r="K426" i="5"/>
  <c r="M239" i="5"/>
  <c r="N239" i="5" s="1"/>
  <c r="K239" i="5"/>
  <c r="M292" i="5"/>
  <c r="N292" i="5" s="1"/>
  <c r="K292" i="5"/>
  <c r="M27" i="5"/>
  <c r="N27" i="5" s="1"/>
  <c r="K27" i="5"/>
  <c r="M236" i="5"/>
  <c r="N236" i="5" s="1"/>
  <c r="K236" i="5"/>
  <c r="M94" i="5"/>
  <c r="N94" i="5" s="1"/>
  <c r="K94" i="5"/>
  <c r="M427" i="5"/>
  <c r="N427" i="5" s="1"/>
  <c r="K427" i="5"/>
  <c r="M57" i="5"/>
  <c r="N57" i="5" s="1"/>
  <c r="K57" i="5"/>
  <c r="M147" i="5"/>
  <c r="N147" i="5" s="1"/>
  <c r="K147" i="5"/>
  <c r="M221" i="5"/>
  <c r="N221" i="5" s="1"/>
  <c r="K221" i="5"/>
  <c r="M54" i="5"/>
  <c r="N54" i="5" s="1"/>
  <c r="K54" i="5"/>
  <c r="M69" i="5"/>
  <c r="N69" i="5" s="1"/>
  <c r="K69" i="5"/>
  <c r="M278" i="5"/>
  <c r="N278" i="5" s="1"/>
  <c r="K278" i="5"/>
  <c r="M310" i="5"/>
  <c r="N310" i="5" s="1"/>
  <c r="K310" i="5"/>
  <c r="M143" i="5"/>
  <c r="N143" i="5" s="1"/>
  <c r="K143" i="5"/>
  <c r="M191" i="5"/>
  <c r="N191" i="5" s="1"/>
  <c r="K191" i="5"/>
  <c r="M296" i="5"/>
  <c r="N296" i="5" s="1"/>
  <c r="K296" i="5"/>
  <c r="M23" i="5"/>
  <c r="N23" i="5" s="1"/>
  <c r="K23" i="5"/>
  <c r="M120" i="5"/>
  <c r="N120" i="5" s="1"/>
  <c r="K120" i="5"/>
  <c r="M45" i="5"/>
  <c r="N45" i="5" s="1"/>
  <c r="K45" i="5"/>
  <c r="M347" i="5"/>
  <c r="N347" i="5" s="1"/>
  <c r="K347" i="5"/>
  <c r="M271" i="5"/>
  <c r="N271" i="5" s="1"/>
  <c r="K271" i="5"/>
  <c r="M200" i="5"/>
  <c r="N200" i="5" s="1"/>
  <c r="K200" i="5"/>
  <c r="M81" i="5"/>
  <c r="N81" i="5" s="1"/>
  <c r="K81" i="5"/>
  <c r="M456" i="5"/>
  <c r="N456" i="5" s="1"/>
  <c r="K456" i="5"/>
  <c r="M453" i="5"/>
  <c r="N453" i="5" s="1"/>
  <c r="K453" i="5"/>
  <c r="M302" i="5"/>
  <c r="N302" i="5" s="1"/>
  <c r="K302" i="5"/>
  <c r="M383" i="5"/>
  <c r="N383" i="5" s="1"/>
  <c r="K383" i="5"/>
  <c r="M272" i="5"/>
  <c r="N272" i="5" s="1"/>
  <c r="K272" i="5"/>
  <c r="M233" i="5"/>
  <c r="N233" i="5" s="1"/>
  <c r="K233" i="5"/>
  <c r="M187" i="5"/>
  <c r="N187" i="5" s="1"/>
  <c r="K187" i="5"/>
  <c r="M101" i="5"/>
  <c r="N101" i="5" s="1"/>
  <c r="K101" i="5"/>
  <c r="M304" i="5"/>
  <c r="N304" i="5" s="1"/>
  <c r="K304" i="5"/>
  <c r="M283" i="5"/>
  <c r="N283" i="5" s="1"/>
  <c r="K283" i="5"/>
  <c r="M441" i="5"/>
  <c r="N441" i="5" s="1"/>
  <c r="K441" i="5"/>
  <c r="M436" i="5"/>
  <c r="N436" i="5" s="1"/>
  <c r="K436" i="5"/>
  <c r="M293" i="5"/>
  <c r="N293" i="5" s="1"/>
  <c r="K293" i="5"/>
  <c r="M247" i="5"/>
  <c r="N247" i="5" s="1"/>
  <c r="K247" i="5"/>
  <c r="M294" i="5"/>
  <c r="N294" i="5" s="1"/>
  <c r="K294" i="5"/>
  <c r="M397" i="5"/>
  <c r="N397" i="5" s="1"/>
  <c r="K397" i="5"/>
  <c r="M367" i="5"/>
  <c r="N367" i="5" s="1"/>
  <c r="K367" i="5"/>
  <c r="M270" i="5"/>
  <c r="N270" i="5" s="1"/>
  <c r="K270" i="5"/>
  <c r="M217" i="5"/>
  <c r="N217" i="5" s="1"/>
  <c r="K217" i="5"/>
  <c r="M149" i="5"/>
  <c r="N149" i="5" s="1"/>
  <c r="K149" i="5"/>
  <c r="M403" i="5"/>
  <c r="N403" i="5" s="1"/>
  <c r="K403" i="5"/>
  <c r="M339" i="5"/>
  <c r="N339" i="5" s="1"/>
  <c r="K339" i="5"/>
  <c r="M400" i="5"/>
  <c r="N400" i="5" s="1"/>
  <c r="K400" i="5"/>
  <c r="M116" i="5"/>
  <c r="N116" i="5" s="1"/>
  <c r="K116" i="5"/>
  <c r="E14" i="5"/>
  <c r="P19" i="5" l="1"/>
</calcChain>
</file>

<file path=xl/sharedStrings.xml><?xml version="1.0" encoding="utf-8"?>
<sst xmlns="http://schemas.openxmlformats.org/spreadsheetml/2006/main" count="2954" uniqueCount="439">
  <si>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</si>
  <si>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</si>
  <si>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</si>
  <si>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</si>
  <si>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</si>
  <si>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</si>
  <si>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</si>
  <si>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</si>
  <si>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</si>
  <si>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</si>
  <si>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</si>
  <si>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</si>
  <si>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</si>
  <si>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</si>
  <si>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</si>
  <si>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</si>
  <si>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</si>
  <si>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</si>
  <si>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</si>
  <si>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</si>
  <si>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</si>
  <si>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</si>
  <si>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p</t>
    <phoneticPr fontId="1"/>
  </si>
  <si>
    <t>R0</t>
    <phoneticPr fontId="1"/>
  </si>
  <si>
    <t>pair_coeff 1 1</t>
  </si>
  <si>
    <t>Lammps, metal units</t>
    <phoneticPr fontId="1"/>
  </si>
  <si>
    <t>Natom</t>
    <phoneticPr fontId="1"/>
  </si>
  <si>
    <t>Note: (FCC)=4, (HCP)=2, (BCC)=2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</si>
  <si>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</si>
  <si>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</si>
  <si>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</si>
  <si>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</si>
  <si>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</si>
  <si>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</si>
  <si>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</si>
  <si>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</si>
  <si>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</si>
  <si>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</si>
  <si>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</si>
  <si>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</si>
  <si>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</si>
  <si>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</si>
  <si>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</si>
  <si>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</si>
  <si>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</si>
  <si>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</si>
  <si>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</si>
  <si>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</si>
  <si>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</si>
  <si>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</si>
  <si>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</si>
  <si>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</si>
  <si>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</si>
  <si>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</si>
  <si>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</si>
  <si>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</si>
  <si>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</si>
  <si>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</si>
  <si>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</si>
  <si>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</si>
  <si>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</si>
  <si>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</si>
  <si>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</si>
  <si>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</si>
  <si>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</si>
  <si>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</si>
  <si>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</si>
  <si>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</si>
  <si>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</si>
  <si>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</si>
  <si>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</si>
  <si>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</si>
  <si>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</si>
  <si>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</si>
  <si>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</si>
  <si>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</si>
  <si>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</si>
  <si>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</si>
  <si>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</si>
  <si>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</si>
  <si>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</si>
  <si>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</si>
  <si>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</si>
  <si>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</si>
  <si>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</si>
  <si>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</si>
  <si>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</si>
  <si>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</si>
  <si>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</si>
  <si>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</si>
  <si>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</si>
  <si>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</si>
  <si>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</si>
  <si>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</si>
  <si>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</si>
  <si>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</si>
  <si>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</si>
  <si>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</si>
  <si>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</si>
  <si>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</si>
  <si>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</si>
  <si>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</si>
  <si>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</si>
  <si>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</si>
  <si>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</si>
  <si>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</si>
  <si>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</si>
  <si>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</si>
  <si>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</si>
  <si>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</si>
  <si>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</si>
  <si>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</si>
  <si>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</si>
  <si>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</si>
  <si>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</si>
  <si>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</si>
  <si>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</si>
  <si>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</si>
  <si>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</si>
  <si>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</si>
  <si>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</si>
  <si>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</si>
  <si>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</si>
  <si>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</si>
  <si>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</si>
  <si>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</si>
  <si>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</si>
  <si>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</si>
  <si>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</si>
  <si>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</si>
  <si>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</si>
  <si>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</si>
  <si>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</si>
  <si>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</si>
  <si>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</si>
  <si>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</si>
  <si>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</si>
  <si>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</si>
  <si>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</si>
  <si>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</si>
  <si>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</si>
  <si>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</si>
  <si>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</si>
  <si>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</si>
  <si>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</si>
  <si>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</si>
  <si>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</si>
  <si>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</si>
  <si>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</si>
  <si>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</si>
  <si>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</si>
  <si>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</si>
  <si>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</si>
  <si>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</si>
  <si>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</si>
  <si>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</si>
  <si>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</si>
  <si>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</si>
  <si>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</si>
  <si>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</si>
  <si>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</si>
  <si>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</si>
  <si>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</si>
  <si>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</si>
  <si>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</si>
  <si>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</si>
  <si>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</si>
  <si>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</si>
  <si>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</si>
  <si>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</si>
  <si>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</si>
  <si>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</si>
  <si>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</si>
  <si>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</si>
  <si>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</si>
  <si>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</si>
  <si>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</si>
  <si>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</si>
  <si>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</si>
  <si>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</si>
  <si>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</si>
  <si>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</si>
  <si>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</si>
  <si>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</si>
  <si>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</si>
  <si>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</si>
  <si>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</si>
  <si>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</si>
  <si>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</si>
  <si>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</si>
  <si>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</si>
  <si>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</si>
  <si>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</si>
  <si>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</si>
  <si>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</si>
  <si>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</si>
  <si>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</si>
  <si>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</si>
  <si>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</si>
  <si>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</si>
  <si>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</si>
  <si>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</si>
  <si>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</si>
  <si>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</si>
  <si>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</si>
  <si>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</si>
  <si>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</si>
  <si>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</si>
  <si>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</si>
  <si>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</si>
  <si>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</si>
  <si>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</si>
  <si>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</si>
  <si>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</si>
  <si>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</si>
  <si>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</si>
  <si>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</si>
  <si>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</si>
  <si>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</si>
  <si>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</si>
  <si>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</si>
  <si>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</si>
  <si>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</si>
  <si>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</si>
  <si>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</si>
  <si>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</si>
  <si>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</si>
  <si>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</si>
  <si>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</si>
  <si>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</si>
  <si>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</si>
  <si>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</si>
  <si>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</si>
  <si>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</si>
  <si>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</si>
  <si>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</si>
  <si>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</si>
  <si>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</si>
  <si>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</si>
  <si>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</si>
  <si>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</si>
  <si>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</si>
  <si>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</si>
  <si>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&lt;- FCC:sqrt(2), BCC:2/sqrt(3), ideal HCP:sqrt(3)/(4/3)^(1/3)</t>
    <phoneticPr fontId="1"/>
  </si>
  <si>
    <t>pair_coeff 1 1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</si>
  <si>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</si>
  <si>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</si>
  <si>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</si>
  <si>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</si>
  <si>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</si>
  <si>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</si>
  <si>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</si>
  <si>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</si>
  <si>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</si>
  <si>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</si>
  <si>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</si>
  <si>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p/q</t>
    <phoneticPr fontId="1"/>
  </si>
  <si>
    <t>d</t>
    <phoneticPr fontId="1"/>
  </si>
  <si>
    <t>d-d(5NN)</t>
    <phoneticPr fontId="1"/>
  </si>
  <si>
    <t>&lt;-Not use</t>
  </si>
  <si>
    <t>&lt;-Not use</t>
    <phoneticPr fontId="1"/>
  </si>
  <si>
    <t>morse</t>
    <phoneticPr fontId="1"/>
  </si>
  <si>
    <t>2a</t>
    <phoneticPr fontId="1"/>
  </si>
  <si>
    <t>D0[eV]</t>
    <phoneticPr fontId="1"/>
  </si>
  <si>
    <t>2D0[eV]</t>
    <phoneticPr fontId="1"/>
  </si>
  <si>
    <t>E(morse)[eV]</t>
    <phoneticPr fontId="1"/>
  </si>
  <si>
    <t>pair_style morse 6.0 # D0[eV] a[1/A] r0[A] rc[A]</t>
    <phoneticPr fontId="1"/>
  </si>
  <si>
    <t>(R0-re)/re[%]</t>
    <phoneticPr fontId="1"/>
  </si>
  <si>
    <t>pair_style morse</t>
    <phoneticPr fontId="1"/>
  </si>
  <si>
    <t>H</t>
  </si>
  <si>
    <t>Hg</t>
    <phoneticPr fontId="1"/>
  </si>
  <si>
    <t>Hg</t>
    <phoneticPr fontId="1"/>
  </si>
  <si>
    <t>orthrhombic(Cmcm,63)</t>
    <phoneticPr fontId="1"/>
  </si>
  <si>
    <t># D0[eV] a[1/A] r0[A] rc[A], 1NN for FCC</t>
    <phoneticPr fontId="1"/>
  </si>
  <si>
    <t># D0[eV] a[1/A] r0[A] rc[A], 1NN for BCC</t>
    <phoneticPr fontId="1"/>
  </si>
  <si>
    <t># D0[eV] a[1/A] r0[A] rc[A], 1NN for HCP</t>
    <phoneticPr fontId="1"/>
  </si>
  <si>
    <t>c/a=2.03</t>
    <phoneticPr fontId="1"/>
  </si>
  <si>
    <t>SC</t>
    <phoneticPr fontId="1"/>
  </si>
  <si>
    <t>&lt;- FCC:sqrt(2), BCC:2/sqrt(3), ideal HCP:sqrt(3)/(4/3)^(1/3), SC:1</t>
    <phoneticPr fontId="1"/>
  </si>
  <si>
    <t>Note: Z(FCC)=12, Z(HCP)=12, Z(BCC)=8, Z(SC)=6</t>
    <phoneticPr fontId="1"/>
  </si>
  <si>
    <t># D0[eV] a[1/A] r0[A] rc[A], 1NN for SC</t>
    <phoneticPr fontId="1"/>
  </si>
  <si>
    <t>&lt;- re=a0/factor. i.e., FCC:a0/sqrt(2), BCC:a0/(2/sqrt(3)), ideal HCP:a0(FCC or BCC)*/sqrt(3)*(4/3)^(1/3), SC:a0/1</t>
    <phoneticPr fontId="1"/>
  </si>
  <si>
    <t>&lt;- re=a0/factor. i.e., FCC:a0/sqrt(2), BCC:a0/(2/sqrt(3)), ideal HCP:a0(FCC or BCC)*/sqrt(3)*(4/3)^(1/3)</t>
    <phoneticPr fontId="1"/>
  </si>
  <si>
    <t>Note: (FCC)=4, (HCP)=2, (BCC)=2, (SC)=1</t>
    <phoneticPr fontId="1"/>
  </si>
  <si>
    <t>Note: Z(FCC)=12, Z(HCP)=12, Z(BCC)=8, Z(SC)=6</t>
    <phoneticPr fontId="1"/>
  </si>
  <si>
    <t>Data: [1] Materials Project(murnaghan), and [2] Y. Wang et al., Calphad 28 (2004) 79-90.: https://doi.org/10.1016/j.calphad.2004.05.002</t>
    <phoneticPr fontId="1"/>
  </si>
  <si>
    <t>maybe, B = Bulk modulus [eV/A^3]</t>
    <phoneticPr fontId="1"/>
  </si>
  <si>
    <t>1 [eV/A^3] = 160.21766 [GPa]</t>
    <phoneticPr fontId="1"/>
  </si>
  <si>
    <t>Be [2]</t>
    <phoneticPr fontId="1"/>
  </si>
  <si>
    <t>B [2]</t>
    <phoneticPr fontId="1"/>
  </si>
  <si>
    <t>Ref [SC]: https://arxiv.org/pdf/1312.4047</t>
    <phoneticPr fontId="1"/>
  </si>
  <si>
    <t>C [2]</t>
    <phoneticPr fontId="1"/>
  </si>
  <si>
    <t>Al [2]</t>
    <phoneticPr fontId="1"/>
  </si>
  <si>
    <t>P [2]</t>
    <phoneticPr fontId="1"/>
  </si>
  <si>
    <t>Simplehexagonal</t>
  </si>
  <si>
    <t>Ref (SC): https://iopscience.iop.org/article/10.1088/0953-8984/24/22/225002/pdf</t>
    <phoneticPr fontId="1"/>
  </si>
  <si>
    <t>1e12 [dyne/cm^2] = 1e2 [GPa]</t>
    <phoneticPr fontId="1"/>
  </si>
  <si>
    <t>1e12 [dyne/cm^2] = 1e2/160.21766 [eV/A^3]</t>
    <phoneticPr fontId="1"/>
  </si>
  <si>
    <t>S [2]</t>
    <phoneticPr fontId="1"/>
  </si>
  <si>
    <t>V [2]</t>
    <phoneticPr fontId="1"/>
  </si>
  <si>
    <t>Mn [2]</t>
    <phoneticPr fontId="1"/>
  </si>
  <si>
    <t>Zn [2]</t>
    <phoneticPr fontId="1"/>
  </si>
  <si>
    <t>Ga [2]</t>
    <phoneticPr fontId="1"/>
  </si>
  <si>
    <t>As [2]</t>
    <phoneticPr fontId="1"/>
  </si>
  <si>
    <t>Se [2]</t>
    <phoneticPr fontId="1"/>
  </si>
  <si>
    <t>Br [2]</t>
    <phoneticPr fontId="1"/>
  </si>
  <si>
    <t>Y [2]</t>
    <phoneticPr fontId="1"/>
  </si>
  <si>
    <t>Nb [2]</t>
    <phoneticPr fontId="1"/>
  </si>
  <si>
    <t>Mo [2]</t>
    <phoneticPr fontId="1"/>
  </si>
  <si>
    <t>Tc [2]</t>
    <phoneticPr fontId="1"/>
  </si>
  <si>
    <t>Ru [2]</t>
    <phoneticPr fontId="1"/>
  </si>
  <si>
    <t>Rh [2]</t>
    <phoneticPr fontId="1"/>
  </si>
  <si>
    <t>Pd [2]</t>
    <phoneticPr fontId="1"/>
  </si>
  <si>
    <t>Ag [2]</t>
    <phoneticPr fontId="1"/>
  </si>
  <si>
    <t>Cd [2]</t>
    <phoneticPr fontId="1"/>
  </si>
  <si>
    <t>Sn [2]</t>
    <phoneticPr fontId="1"/>
  </si>
  <si>
    <t>Te [2]</t>
    <phoneticPr fontId="1"/>
  </si>
  <si>
    <t>I [2]</t>
    <phoneticPr fontId="1"/>
  </si>
  <si>
    <t>La [2]</t>
    <phoneticPr fontId="1"/>
  </si>
  <si>
    <t>Nd [2]</t>
    <phoneticPr fontId="1"/>
  </si>
  <si>
    <t>Pm [2]</t>
    <phoneticPr fontId="1"/>
  </si>
  <si>
    <t>Sm [2]</t>
    <phoneticPr fontId="1"/>
  </si>
  <si>
    <t>Re [2]</t>
    <phoneticPr fontId="1"/>
  </si>
  <si>
    <t>Os [2]</t>
    <phoneticPr fontId="1"/>
  </si>
  <si>
    <t>Ir [2]</t>
    <phoneticPr fontId="1"/>
  </si>
  <si>
    <t>Pt [2]</t>
    <phoneticPr fontId="1"/>
  </si>
  <si>
    <t>Au [2]</t>
    <phoneticPr fontId="1"/>
  </si>
  <si>
    <t>Ref (HCP): https://www.nature.com/articles/srep10213.pdf</t>
    <phoneticPr fontId="1"/>
  </si>
  <si>
    <t>Bi [2]</t>
    <phoneticPr fontId="1"/>
  </si>
  <si>
    <t>Th [2]</t>
    <phoneticPr fontId="1"/>
  </si>
  <si>
    <t>Pa [2]</t>
    <phoneticPr fontId="1"/>
  </si>
  <si>
    <t>Pu [2]</t>
    <phoneticPr fontId="1"/>
  </si>
  <si>
    <t>Ref [B, SC]: https://journals.aps.org/prb/pdf/10.1103/PhysRevB.50.15606</t>
    <phoneticPr fontId="1"/>
  </si>
  <si>
    <t>1 [Mbar] = 100 [Gpa] = 100/160.21766 [eV/A^3]</t>
    <phoneticPr fontId="1"/>
  </si>
  <si>
    <t>B = 45 [GPa]</t>
    <phoneticPr fontId="1"/>
  </si>
  <si>
    <t>Ref [B]: https://periodictable.com/Elements/069/data.html</t>
    <phoneticPr fontId="1"/>
  </si>
  <si>
    <t>Ref [B]: https://periodictable.com/Elements/052/data.html</t>
    <phoneticPr fontId="1"/>
  </si>
  <si>
    <t>B = 64 [Gpa]</t>
    <phoneticPr fontId="1"/>
  </si>
  <si>
    <t>B = 31 [GPa]</t>
    <phoneticPr fontId="1"/>
  </si>
  <si>
    <t>Ref [B]: https://periodictable.com/Elements/070/data.html</t>
    <phoneticPr fontId="1"/>
  </si>
  <si>
    <t>Ac [2]</t>
    <phoneticPr fontId="1"/>
  </si>
  <si>
    <t>U [2]</t>
    <phoneticPr fontId="1"/>
  </si>
  <si>
    <t>Np [2]</t>
    <phoneticPr fontId="1"/>
  </si>
  <si>
    <t>Ref [B]: https://doi.org/10.1016/j.jallcom.2017.01.052</t>
    <phoneticPr fontId="1"/>
  </si>
  <si>
    <t>B= 50.5 [GPa]</t>
    <phoneticPr fontId="1"/>
  </si>
  <si>
    <t>Bulk Modulus KV [GPa] (MP = Materials Project)</t>
    <phoneticPr fontId="1"/>
  </si>
  <si>
    <t>Note: MP (FCC 14 [GPa], BCC 14 [GPa], HCP 14 [GPa])</t>
    <phoneticPr fontId="1"/>
  </si>
  <si>
    <t>Note: MP (BCC 124 [GPa], HCP 122 [GPa])</t>
    <phoneticPr fontId="1"/>
  </si>
  <si>
    <t>Note: MP (BCC 311 [GPa], HCP 236 [GPa])</t>
    <phoneticPr fontId="1"/>
  </si>
  <si>
    <t>Note: MP (FCC 12 [GPa], BCC 8 [GPa], HCP 9 [GPa])</t>
    <phoneticPr fontId="1"/>
  </si>
  <si>
    <t>Note: MP (BCC 36 [GPa], HCP 37 [GPa])</t>
    <phoneticPr fontId="1"/>
  </si>
  <si>
    <t>Note: MP (FCC 83 [GPa], BCC 69 [GPa])</t>
    <phoneticPr fontId="1"/>
  </si>
  <si>
    <t>Note: MP (FCC 83 [GPa], BCC 94 [GPa], HCP 86 [GPa])</t>
    <phoneticPr fontId="1"/>
  </si>
  <si>
    <t>Note: MP (FCC 112 [GPa])</t>
    <phoneticPr fontId="1"/>
  </si>
  <si>
    <t>Note: MP (FCC 4 [GPa], BCC 4 [GPa])</t>
    <phoneticPr fontId="1"/>
  </si>
  <si>
    <t>Note: MP (FCC 17 [GPa], BCC 15 [GPa], HCP 18 [GPa])</t>
    <phoneticPr fontId="1"/>
  </si>
  <si>
    <t>Note: MP (FCC 51 [GPa], BCC 53 [GPa], HCP 52 [GPa])</t>
    <phoneticPr fontId="1"/>
  </si>
  <si>
    <t>Note: MP (FCC 107 [GPa], BCC 105 [GPa], HCP 113 [GPa])</t>
    <phoneticPr fontId="1"/>
  </si>
  <si>
    <t>Note: MP (FCC 179 [GPa], BCC 179 [GPa])</t>
    <phoneticPr fontId="1"/>
  </si>
  <si>
    <t>Note: MP (FCC 241 [GPa], BCC 259 [GPa])</t>
    <phoneticPr fontId="1"/>
  </si>
  <si>
    <t>Note: MP (FCC 280 [GPa])</t>
    <phoneticPr fontId="1"/>
  </si>
  <si>
    <t>Note: MP (FCC 173 [GPa], BCC 182 [GPa], HCP 295 [GPa])</t>
    <phoneticPr fontId="1"/>
  </si>
  <si>
    <t>Note: MP (FCC 212 [GPa], HCP 212 [GPa])</t>
    <phoneticPr fontId="1"/>
  </si>
  <si>
    <t>Note: MP (FCC 198 [GPa], BCC 197 [GPa], HCP 197 [GPa])</t>
    <phoneticPr fontId="1"/>
  </si>
  <si>
    <t>Note: MP (FCC 145 [GPa], HCP 146 [GPa])</t>
    <phoneticPr fontId="1"/>
  </si>
  <si>
    <t>Note: MP (HCP 75 [GPa])</t>
    <phoneticPr fontId="1"/>
  </si>
  <si>
    <t>Note: MP (FCC 65 [GPa], BCC 58 [GPa], HCP 49 [GPa])</t>
    <phoneticPr fontId="1"/>
  </si>
  <si>
    <t>Note: MP (BCC 74 [GPa])</t>
    <phoneticPr fontId="1"/>
  </si>
  <si>
    <t>Note: MP (FCC 22 [GPa], BCC 21 [GPa])</t>
    <phoneticPr fontId="1"/>
  </si>
  <si>
    <t>Note: MP (FCC 3 [GPa], BCC 3 [GPa])</t>
    <phoneticPr fontId="1"/>
  </si>
  <si>
    <t>Note: MP (FCC 12 [GPa], BCC 12 [GPa], HCP 11 [GPa])</t>
    <phoneticPr fontId="1"/>
  </si>
  <si>
    <t>Note: MP (FCC 39 [GPa], HCP 41 [GPa])</t>
    <phoneticPr fontId="1"/>
  </si>
  <si>
    <t>Note: MP (FCC 90 [GPa], BCC 89 [GPa], HCP 94 [GPa])</t>
    <phoneticPr fontId="1"/>
  </si>
  <si>
    <t>Note: MP (FCC 167 [GPa], BCC 174 [GPa])</t>
    <phoneticPr fontId="1"/>
  </si>
  <si>
    <t>Note: MP (FCC 243 [GPa], BCC 262 [GPa])</t>
    <phoneticPr fontId="1"/>
  </si>
  <si>
    <t>Note: MP (FCC 376 [GPa], HCP 300 [GPa])</t>
    <phoneticPr fontId="1"/>
  </si>
  <si>
    <t>Note: MP (FCC 309 [GPa], HCP 308 [GPa])</t>
    <phoneticPr fontId="1"/>
  </si>
  <si>
    <t>Note: MP (FCC 253 [GPa])</t>
    <phoneticPr fontId="1"/>
  </si>
  <si>
    <t>Note: MP (FCC 160 [GPa])</t>
    <phoneticPr fontId="1"/>
  </si>
  <si>
    <t>Note: MP (FCC 88 [GPa], HCP 88 [GPa])</t>
    <phoneticPr fontId="1"/>
  </si>
  <si>
    <t>Note: MP (HCP 45 [GPa])</t>
    <phoneticPr fontId="1"/>
  </si>
  <si>
    <t>Note: MP (HCP 117 [GPa])</t>
    <phoneticPr fontId="1"/>
  </si>
  <si>
    <t>Note: MP (FCC 93 [GPa], BCC 44 [GPa])</t>
    <phoneticPr fontId="1"/>
  </si>
  <si>
    <t>Note: MP (FCC 58 [GPa], BCC 65 [GPa], HCP 60 [GPa])</t>
    <phoneticPr fontId="1"/>
  </si>
  <si>
    <t>Note: MP (BCC 26 [GPa])</t>
    <phoneticPr fontId="1"/>
  </si>
  <si>
    <t>Note: MP (BCC 2 [GPa], HCP 2 [GPa])</t>
    <phoneticPr fontId="1"/>
  </si>
  <si>
    <t>Note: MP (BCC 9 [GPa], HCP 8 [GPa])</t>
    <phoneticPr fontId="1"/>
  </si>
  <si>
    <t>Note: MP (FCC 23 [GPa])</t>
    <phoneticPr fontId="1"/>
  </si>
  <si>
    <t>Note: MP (FCC 37 [GPa]</t>
    <phoneticPr fontId="1"/>
  </si>
  <si>
    <t>Note: MP (FCC 32 [GPa])</t>
    <phoneticPr fontId="1"/>
  </si>
  <si>
    <t>Note: MP (FCC 34 [GPa], BCC 33 [GPa])</t>
    <phoneticPr fontId="1"/>
  </si>
  <si>
    <t>Note: MP (FCC 37 [GPa], HCP 35 [GPa])</t>
    <phoneticPr fontId="1"/>
  </si>
  <si>
    <t>Note: MP (HCP 13 [GPa])</t>
    <phoneticPr fontId="1"/>
  </si>
  <si>
    <t>Note: MP (BCC 105 [GPa], HCP 37 [GPa])</t>
    <phoneticPr fontId="1"/>
  </si>
  <si>
    <t>Note: MP (FCC 41 [GPa], HCP 39 [GPa])</t>
    <phoneticPr fontId="1"/>
  </si>
  <si>
    <t>Note: MP (HCP 43 [GPa])</t>
    <phoneticPr fontId="1"/>
  </si>
  <si>
    <t>Note: MP (FCC 42 [GPa], BCC 40 [GPa], HCP 44 [GPa])</t>
    <phoneticPr fontId="1"/>
  </si>
  <si>
    <t>Note: MP (HCP 46 [GPa])</t>
    <phoneticPr fontId="1"/>
  </si>
  <si>
    <t>Note: MP (FCC 15 [GPa], BCC 15 [GPa], HCP 15 [GPa])</t>
    <phoneticPr fontId="1"/>
  </si>
  <si>
    <t>Note: MP (FCC 101 [GPa], HCP 108 [GPa])</t>
    <phoneticPr fontId="1"/>
  </si>
  <si>
    <t>Note: MP (FCC 194 [GPa], BCC 194 [GPa])</t>
    <phoneticPr fontId="1"/>
  </si>
  <si>
    <t>Note: MP (FCC 283 [GPa], BCC 304 [GPa])</t>
    <phoneticPr fontId="1"/>
  </si>
  <si>
    <t>Note: MP (FCC 363 [GPa], HCP 365 [GPa])</t>
    <phoneticPr fontId="1"/>
  </si>
  <si>
    <t>Note: MP (FCC 408 [GPa], HCP 402 [GPa])</t>
    <phoneticPr fontId="1"/>
  </si>
  <si>
    <t>Note: MP (FCC 346 [GPa])</t>
    <phoneticPr fontId="1"/>
  </si>
  <si>
    <t>Note: MP (FCC 247 [GPa])</t>
    <phoneticPr fontId="1"/>
  </si>
  <si>
    <t>Note: MP (FCC 137 [GPa])</t>
    <phoneticPr fontId="1"/>
  </si>
  <si>
    <t>Note: MP (FCC 7 [GPa])</t>
    <phoneticPr fontId="1"/>
  </si>
  <si>
    <t>Note: MP (FCC 25 [GPa], BCC 27 [GPa], HCP 27 [GPa])</t>
    <phoneticPr fontId="1"/>
  </si>
  <si>
    <t>Note: MP (FCC 37 [GPa], BCC 38 [GPa], HCP 40 [GPa])</t>
    <phoneticPr fontId="1"/>
  </si>
  <si>
    <t>Note: MP (BCC 53 [GPa])</t>
    <phoneticPr fontId="1"/>
  </si>
  <si>
    <t>Note: MP (FCC 24 [GPa])</t>
    <phoneticPr fontId="1"/>
  </si>
  <si>
    <t>Note: MP (FCC 56 [GPa], BCC 62 [GPa])</t>
    <phoneticPr fontId="1"/>
  </si>
  <si>
    <t>Note: MP (FCC 95 [GPa])</t>
    <phoneticPr fontId="1"/>
  </si>
  <si>
    <t>Note: MP (FCC 105 [GPa], BCC 133 [GPa])</t>
    <phoneticPr fontId="1"/>
  </si>
  <si>
    <t>Note: MP (BCC 198 [GPa])</t>
    <phoneticPr fontId="1"/>
  </si>
  <si>
    <t>Note: MP (FCC 152 [GPa])</t>
    <phoneticPr fontId="1"/>
  </si>
  <si>
    <t>E</t>
    <phoneticPr fontId="1"/>
  </si>
  <si>
    <t>Bv</t>
    <phoneticPr fontId="1"/>
  </si>
  <si>
    <t>Gv</t>
    <phoneticPr fontId="1"/>
  </si>
  <si>
    <t>C11</t>
    <phoneticPr fontId="1"/>
  </si>
  <si>
    <t>C12</t>
    <phoneticPr fontId="1"/>
  </si>
  <si>
    <t>C13</t>
    <phoneticPr fontId="1"/>
  </si>
  <si>
    <t>C22</t>
    <phoneticPr fontId="1"/>
  </si>
  <si>
    <t>C23</t>
    <phoneticPr fontId="1"/>
  </si>
  <si>
    <t>C33</t>
    <phoneticPr fontId="1"/>
  </si>
  <si>
    <t>C44</t>
    <phoneticPr fontId="1"/>
  </si>
  <si>
    <t>C55</t>
    <phoneticPr fontId="1"/>
  </si>
  <si>
    <t>C66</t>
    <phoneticPr fontId="1"/>
  </si>
  <si>
    <t>He</t>
    <phoneticPr fontId="1"/>
  </si>
  <si>
    <t>Ne</t>
    <phoneticPr fontId="1"/>
  </si>
  <si>
    <t>Ar</t>
    <phoneticPr fontId="1"/>
  </si>
  <si>
    <t>Kr</t>
    <phoneticPr fontId="1"/>
  </si>
  <si>
    <t>Xe</t>
    <phoneticPr fontId="1"/>
  </si>
  <si>
    <t>Po</t>
    <phoneticPr fontId="1"/>
  </si>
  <si>
    <t>At</t>
    <phoneticPr fontId="1"/>
  </si>
  <si>
    <t>Rn</t>
    <phoneticPr fontId="1"/>
  </si>
  <si>
    <t>Fr</t>
    <phoneticPr fontId="1"/>
  </si>
  <si>
    <t>Ra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</si>
</sst>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"/>
    <numFmt numFmtId="177" formatCode="0.000"/>
    <numFmt numFmtId="178" formatCode="0.0000E+00"/>
    <numFmt numFmtId="179" formatCode="0.E+00"/>
    <numFmt numFmtId="180" formatCode="0.0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79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0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79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79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0" fontId="0" fillId="13" borderId="1" xfId="0" applyFill="1" applyBorder="1">
      <alignment vertical="center"/>
    </xf>
    <xf numFmtId="0" fontId="6" fillId="0" borderId="0" xfId="0" applyFont="1">
      <alignment vertical="center"/>
    </xf>
    <xf numFmtId="0" fontId="6" fillId="2" borderId="1" xfId="0" applyFont="1" applyFill="1" applyBorder="1">
      <alignment vertical="center"/>
    </xf>
    <xf numFmtId="0" fontId="6" fillId="0" borderId="1" xfId="0" applyFont="1" applyBorder="1">
      <alignment vertical="center"/>
    </xf>
    <xf numFmtId="177" fontId="6" fillId="0" borderId="1" xfId="0" applyNumberFormat="1" applyFont="1" applyBorder="1">
      <alignment vertical="center"/>
    </xf>
    <xf numFmtId="0" fontId="6" fillId="13" borderId="1" xfId="0" applyFont="1" applyFill="1" applyBorder="1">
      <alignment vertical="center"/>
    </xf>
    <xf numFmtId="177" fontId="5" fillId="0" borderId="1" xfId="0" applyNumberFormat="1" applyFont="1" applyBorder="1">
      <alignment vertical="center"/>
    </xf>
    <xf numFmtId="0" fontId="5" fillId="0" borderId="0" xfId="0" applyFont="1">
      <alignment vertical="center"/>
    </xf>
    <xf numFmtId="177" fontId="6" fillId="0" borderId="0" xfId="0" applyNumberFormat="1" applyFont="1">
      <alignment vertical="center"/>
    </xf>
    <xf numFmtId="0" fontId="6" fillId="13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fit_1NN_FCC!$D$19:$D$469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fit_1NN_FCC!$E$19:$E$469</c:f>
              <c:numCache>
                <c:formatCode>0.0000E+00</c:formatCode>
                <c:ptCount val="451"/>
                <c:pt idx="0">
                  <c:v>5.4963814220097572E-2</c:v>
                </c:pt>
                <c:pt idx="1">
                  <c:v>-2.5819749812030237E-3</c:v>
                </c:pt>
                <c:pt idx="2">
                  <c:v>-5.7746143190308664E-2</c:v>
                </c:pt>
                <c:pt idx="3">
                  <c:v>-0.11060538970848119</c:v>
                </c:pt>
                <c:pt idx="4">
                  <c:v>-0.16123416305908669</c:v>
                </c:pt>
                <c:pt idx="5">
                  <c:v>-0.20970472393808473</c:v>
                </c:pt>
                <c:pt idx="6">
                  <c:v>-0.25608720645776456</c:v>
                </c:pt>
                <c:pt idx="7">
                  <c:v>-0.30044967772893172</c:v>
                </c:pt>
                <c:pt idx="8">
                  <c:v>-0.34285819582556426</c:v>
                </c:pt>
                <c:pt idx="9">
                  <c:v>-0.38337686617482036</c:v>
                </c:pt>
                <c:pt idx="10">
                  <c:v>-0.42206789641416254</c:v>
                </c:pt>
                <c:pt idx="11">
                  <c:v>-0.45899164975628043</c:v>
                </c:pt>
                <c:pt idx="12">
                  <c:v>-0.49420669690142871</c:v>
                </c:pt>
                <c:pt idx="13">
                  <c:v>-0.52776986653577607</c:v>
                </c:pt>
                <c:pt idx="14">
                  <c:v>-0.55973629445334727</c:v>
                </c:pt>
                <c:pt idx="15">
                  <c:v>-0.59015947133816538</c:v>
                </c:pt>
                <c:pt idx="16">
                  <c:v>-0.61909128924224677</c:v>
                </c:pt>
                <c:pt idx="17">
                  <c:v>-0.64658208679417328</c:v>
                </c:pt>
                <c:pt idx="18">
                  <c:v>-0.67268069317205326</c:v>
                </c:pt>
                <c:pt idx="19">
                  <c:v>-0.69743447087381338</c:v>
                </c:pt>
                <c:pt idx="20">
                  <c:v>-0.72088935731688863</c:v>
                </c:pt>
                <c:pt idx="21">
                  <c:v>-0.7430899052985519</c:v>
                </c:pt>
                <c:pt idx="22">
                  <c:v>-0.76407932234730025</c:v>
                </c:pt>
                <c:pt idx="23">
                  <c:v>-0.78389950899492433</c:v>
                </c:pt>
                <c:pt idx="24">
                  <c:v>-0.80259109599810841</c:v>
                </c:pt>
                <c:pt idx="25">
                  <c:v>-0.82019348053765928</c:v>
                </c:pt>
                <c:pt idx="26">
                  <c:v>-0.83674486142271798</c:v>
                </c:pt>
                <c:pt idx="27">
                  <c:v>-0.85228227332660023</c:v>
                </c:pt>
                <c:pt idx="28">
                  <c:v>-0.86684162008020793</c:v>
                </c:pt>
                <c:pt idx="29">
                  <c:v>-0.88045770704827497</c:v>
                </c:pt>
                <c:pt idx="30">
                  <c:v>-0.89316427261304443</c:v>
                </c:pt>
                <c:pt idx="31">
                  <c:v>-0.90499401878934238</c:v>
                </c:pt>
                <c:pt idx="32">
                  <c:v>-0.91597864099435944</c:v>
                </c:pt>
                <c:pt idx="33">
                  <c:v>-0.92614885699486305</c:v>
                </c:pt>
                <c:pt idx="34">
                  <c:v>-0.93553443505395184</c:v>
                </c:pt>
                <c:pt idx="35">
                  <c:v>-0.94416422129888811</c:v>
                </c:pt>
                <c:pt idx="36">
                  <c:v>-0.95206616633097063</c:v>
                </c:pt>
                <c:pt idx="37">
                  <c:v>-0.95926735109787054</c:v>
                </c:pt>
                <c:pt idx="38">
                  <c:v>-0.96579401204829929</c:v>
                </c:pt>
                <c:pt idx="39">
                  <c:v>-0.97167156558836776</c:v>
                </c:pt>
                <c:pt idx="40">
                  <c:v>-0.97692463185847644</c:v>
                </c:pt>
                <c:pt idx="41">
                  <c:v>-0.98157705784908567</c:v>
                </c:pt>
                <c:pt idx="42">
                  <c:v>-0.98565193987322175</c:v>
                </c:pt>
                <c:pt idx="43">
                  <c:v>-0.98917164541311486</c:v>
                </c:pt>
                <c:pt idx="44">
                  <c:v>-0.99215783435789684</c:v>
                </c:pt>
                <c:pt idx="45">
                  <c:v>-0.99463147964883747</c:v>
                </c:pt>
                <c:pt idx="46">
                  <c:v>-0.99661288734817499</c:v>
                </c:pt>
                <c:pt idx="47">
                  <c:v>-0.99812171614715162</c:v>
                </c:pt>
                <c:pt idx="48">
                  <c:v>-0.99917699632847168</c:v>
                </c:pt>
                <c:pt idx="49">
                  <c:v>-0.99979714819798471</c:v>
                </c:pt>
                <c:pt idx="50">
                  <c:v>-1</c:v>
                </c:pt>
                <c:pt idx="51">
                  <c:v>-0.99980280533027688</c:v>
                </c:pt>
                <c:pt idx="52">
                  <c:v>-0.99922226006033454</c:v>
                </c:pt>
                <c:pt idx="53">
                  <c:v>-0.99827451878638729</c:v>
                </c:pt>
                <c:pt idx="54">
                  <c:v>-0.99697521081584195</c:v>
                </c:pt>
                <c:pt idx="55">
                  <c:v>-0.9953394557039591</c:v>
                </c:pt>
                <c:pt idx="56">
                  <c:v>-0.99338187835293923</c:v>
                </c:pt>
                <c:pt idx="57">
                  <c:v>-0.99111662368537157</c:v>
                </c:pt>
                <c:pt idx="58">
                  <c:v>-0.98855737090366735</c:v>
                </c:pt>
                <c:pt idx="59">
                  <c:v>-0.98571734734678207</c:v>
                </c:pt>
                <c:pt idx="60">
                  <c:v>-0.98260934195523975</c:v>
                </c:pt>
                <c:pt idx="61">
                  <c:v>-0.97924571835517205</c:v>
                </c:pt>
                <c:pt idx="62">
                  <c:v>-0.97563842757179953</c:v>
                </c:pt>
                <c:pt idx="63">
                  <c:v>-0.97179902038250987</c:v>
                </c:pt>
                <c:pt idx="64">
                  <c:v>-0.96773865931940739</c:v>
                </c:pt>
                <c:pt idx="65">
                  <c:v>-0.96346813033095091</c:v>
                </c:pt>
                <c:pt idx="66">
                  <c:v>-0.95899785411203986</c:v>
                </c:pt>
                <c:pt idx="67">
                  <c:v>-0.95433789711165373</c:v>
                </c:pt>
                <c:pt idx="68">
                  <c:v>-0.94949798222690884</c:v>
                </c:pt>
                <c:pt idx="69">
                  <c:v>-0.94448749919216157</c:v>
                </c:pt>
                <c:pt idx="70">
                  <c:v>-0.93931551467154795</c:v>
                </c:pt>
                <c:pt idx="71">
                  <c:v>-0.93399078206313568</c:v>
                </c:pt>
                <c:pt idx="72">
                  <c:v>-0.9285217510226349</c:v>
                </c:pt>
                <c:pt idx="73">
                  <c:v>-0.92291657671440541</c:v>
                </c:pt>
                <c:pt idx="74">
                  <c:v>-0.91718312879729214</c:v>
                </c:pt>
                <c:pt idx="75">
                  <c:v>-0.91132900015261253</c:v>
                </c:pt>
                <c:pt idx="76">
                  <c:v>-0.9053615153614285</c:v>
                </c:pt>
                <c:pt idx="77">
                  <c:v>-0.89928773893803826</c:v>
                </c:pt>
                <c:pt idx="78">
                  <c:v>-0.8931144833264415</c:v>
                </c:pt>
                <c:pt idx="79">
                  <c:v>-0.88684831666634423</c:v>
                </c:pt>
                <c:pt idx="80">
                  <c:v>-0.88049557033509873</c:v>
                </c:pt>
                <c:pt idx="81">
                  <c:v>-0.87406234627179491</c:v>
                </c:pt>
                <c:pt idx="82">
                  <c:v>-0.86755452408955613</c:v>
                </c:pt>
                <c:pt idx="83">
                  <c:v>-0.86097776798192727</c:v>
                </c:pt>
                <c:pt idx="84">
                  <c:v>-0.85433753342908558</c:v>
                </c:pt>
                <c:pt idx="85">
                  <c:v>-0.84763907370944391</c:v>
                </c:pt>
                <c:pt idx="86">
                  <c:v>-0.84088744622207556</c:v>
                </c:pt>
                <c:pt idx="87">
                  <c:v>-0.83408751862523134</c:v>
                </c:pt>
                <c:pt idx="88">
                  <c:v>-0.82724397479608569</c:v>
                </c:pt>
                <c:pt idx="89">
                  <c:v>-0.82036132061670475</c:v>
                </c:pt>
                <c:pt idx="90">
                  <c:v>-0.81344388959109482</c:v>
                </c:pt>
                <c:pt idx="91">
                  <c:v>-0.80649584829805732</c:v>
                </c:pt>
                <c:pt idx="92">
                  <c:v>-0.7995212016844504</c:v>
                </c:pt>
                <c:pt idx="93">
                  <c:v>-0.79252379820332819</c:v>
                </c:pt>
                <c:pt idx="94">
                  <c:v>-0.78550733480131119</c:v>
                </c:pt>
                <c:pt idx="95">
                  <c:v>-0.77847536175941812</c:v>
                </c:pt>
                <c:pt idx="96">
                  <c:v>-0.77143128739148048</c:v>
                </c:pt>
                <c:pt idx="97">
                  <c:v>-0.76437838260414381</c:v>
                </c:pt>
                <c:pt idx="98">
                  <c:v>-0.75731978532234878</c:v>
                </c:pt>
                <c:pt idx="99">
                  <c:v>-0.75025850478408929</c:v>
                </c:pt>
                <c:pt idx="100">
                  <c:v>-0.74319742570812608</c:v>
                </c:pt>
                <c:pt idx="101">
                  <c:v>-0.73613931233824748</c:v>
                </c:pt>
                <c:pt idx="102">
                  <c:v>-0.72908681236756079</c:v>
                </c:pt>
                <c:pt idx="103">
                  <c:v>-0.7220424607462087</c:v>
                </c:pt>
                <c:pt idx="104">
                  <c:v>-0.71500868337581081</c:v>
                </c:pt>
                <c:pt idx="105">
                  <c:v>-0.70798780069383604</c:v>
                </c:pt>
                <c:pt idx="106">
                  <c:v>-0.70098203115102786</c:v>
                </c:pt>
                <c:pt idx="107">
                  <c:v>-0.69399349458492121</c:v>
                </c:pt>
                <c:pt idx="108">
                  <c:v>-0.68702421549239667</c:v>
                </c:pt>
                <c:pt idx="109">
                  <c:v>-0.68007612620414637</c:v>
                </c:pt>
                <c:pt idx="110">
                  <c:v>-0.67315106996384566</c:v>
                </c:pt>
                <c:pt idx="111">
                  <c:v>-0.66625080391473634</c:v>
                </c:pt>
                <c:pt idx="112">
                  <c:v>-0.65937700199627591</c:v>
                </c:pt>
                <c:pt idx="113">
                  <c:v>-0.65253125775340437</c:v>
                </c:pt>
                <c:pt idx="114">
                  <c:v>-0.64571508706093861</c:v>
                </c:pt>
                <c:pt idx="115">
                  <c:v>-0.63892993076551241</c:v>
                </c:pt>
                <c:pt idx="116">
                  <c:v>-0.63217715724742984</c:v>
                </c:pt>
                <c:pt idx="117">
                  <c:v>-0.62545806490472122</c:v>
                </c:pt>
                <c:pt idx="118">
                  <c:v>-0.61877388456163851</c:v>
                </c:pt>
                <c:pt idx="119">
                  <c:v>-0.61212578180375643</c:v>
                </c:pt>
                <c:pt idx="120">
                  <c:v>-0.60551485924179294</c:v>
                </c:pt>
                <c:pt idx="121">
                  <c:v>-0.59894215870619683</c:v>
                </c:pt>
                <c:pt idx="122">
                  <c:v>-0.59240866337449882</c:v>
                </c:pt>
                <c:pt idx="123">
                  <c:v>-0.58591529983336632</c:v>
                </c:pt>
                <c:pt idx="124">
                  <c:v>-0.57946294007724475</c:v>
                </c:pt>
                <c:pt idx="125">
                  <c:v>-0.5730524034454203</c:v>
                </c:pt>
                <c:pt idx="126">
                  <c:v>-0.56668445849928384</c:v>
                </c:pt>
                <c:pt idx="127">
                  <c:v>-0.56035982484153168</c:v>
                </c:pt>
                <c:pt idx="128">
                  <c:v>-0.55407917487898251</c:v>
                </c:pt>
                <c:pt idx="129">
                  <c:v>-0.54784313553065089</c:v>
                </c:pt>
                <c:pt idx="130">
                  <c:v>-0.54165228988266778</c:v>
                </c:pt>
                <c:pt idx="131">
                  <c:v>-0.53550717879159415</c:v>
                </c:pt>
                <c:pt idx="132">
                  <c:v>-0.5294083024376306</c:v>
                </c:pt>
                <c:pt idx="133">
                  <c:v>-0.52335612182918734</c:v>
                </c:pt>
                <c:pt idx="134">
                  <c:v>-0.5173510602602307</c:v>
                </c:pt>
                <c:pt idx="135">
                  <c:v>-0.51139350472179257</c:v>
                </c:pt>
                <c:pt idx="136">
                  <c:v>-0.50548380726897635</c:v>
                </c:pt>
                <c:pt idx="137">
                  <c:v>-0.49962228634477407</c:v>
                </c:pt>
                <c:pt idx="138">
                  <c:v>-0.4938092280619526</c:v>
                </c:pt>
                <c:pt idx="139">
                  <c:v>-0.48804488744424745</c:v>
                </c:pt>
                <c:pt idx="140">
                  <c:v>-0.48232948962805822</c:v>
                </c:pt>
                <c:pt idx="141">
                  <c:v>-0.47666323102581049</c:v>
                </c:pt>
                <c:pt idx="142">
                  <c:v>-0.47104628045211383</c:v>
                </c:pt>
                <c:pt idx="143">
                  <c:v>-0.46547878021381628</c:v>
                </c:pt>
                <c:pt idx="144">
                  <c:v>-0.45996084716502078</c:v>
                </c:pt>
                <c:pt idx="145">
                  <c:v>-0.45449257372810403</c:v>
                </c:pt>
                <c:pt idx="146">
                  <c:v>-0.4490740288817433</c:v>
                </c:pt>
                <c:pt idx="147">
                  <c:v>-0.44370525911693209</c:v>
                </c:pt>
                <c:pt idx="148">
                  <c:v>-0.43838628936193652</c:v>
                </c:pt>
                <c:pt idx="149">
                  <c:v>-0.43311712387711726</c:v>
                </c:pt>
                <c:pt idx="150">
                  <c:v>-0.42789774712051465</c:v>
                </c:pt>
                <c:pt idx="151">
                  <c:v>-0.42272812458507192</c:v>
                </c:pt>
                <c:pt idx="152">
                  <c:v>-0.41760820360834283</c:v>
                </c:pt>
                <c:pt idx="153">
                  <c:v>-0.41253791415550856</c:v>
                </c:pt>
                <c:pt idx="154">
                  <c:v>-0.40751716957650441</c:v>
                </c:pt>
                <c:pt idx="155">
                  <c:v>-0.40254586733803482</c:v>
                </c:pt>
                <c:pt idx="156">
                  <c:v>-0.39762388973122936</c:v>
                </c:pt>
                <c:pt idx="157">
                  <c:v>-0.39275110455567758</c:v>
                </c:pt>
                <c:pt idx="158">
                  <c:v>-0.38792736578055215</c:v>
                </c:pt>
                <c:pt idx="159">
                  <c:v>-0.38315251418351465</c:v>
                </c:pt>
                <c:pt idx="160">
                  <c:v>-0.3784263779680761</c:v>
                </c:pt>
                <c:pt idx="161">
                  <c:v>-0.37374877336006507</c:v>
                </c:pt>
                <c:pt idx="162">
                  <c:v>-0.36911950518383851</c:v>
                </c:pt>
                <c:pt idx="163">
                  <c:v>-0.36453836741885182</c:v>
                </c:pt>
                <c:pt idx="164">
                  <c:v>-0.36000514373718456</c:v>
                </c:pt>
                <c:pt idx="165">
                  <c:v>-0.35551960802260724</c:v>
                </c:pt>
                <c:pt idx="166">
                  <c:v>-0.35108152487174837</c:v>
                </c:pt>
                <c:pt idx="167">
                  <c:v>-0.34669065007791477</c:v>
                </c:pt>
                <c:pt idx="168">
                  <c:v>-0.3423467310980941</c:v>
                </c:pt>
                <c:pt idx="169">
                  <c:v>-0.33804950750365864</c:v>
                </c:pt>
                <c:pt idx="170">
                  <c:v>-0.33379871141527095</c:v>
                </c:pt>
                <c:pt idx="171">
                  <c:v>-0.32959406792247981</c:v>
                </c:pt>
                <c:pt idx="172">
                  <c:v>-0.32543529548847833</c:v>
                </c:pt>
                <c:pt idx="173">
                  <c:v>-0.32132210634048547</c:v>
                </c:pt>
                <c:pt idx="174">
                  <c:v>-0.31725420684619554</c:v>
                </c:pt>
                <c:pt idx="175">
                  <c:v>-0.31323129787672965</c:v>
                </c:pt>
                <c:pt idx="176">
                  <c:v>-0.30925307515650918</c:v>
                </c:pt>
                <c:pt idx="177">
                  <c:v>-0.30531922960045949</c:v>
                </c:pt>
                <c:pt idx="178">
                  <c:v>-0.30142944763894031</c:v>
                </c:pt>
                <c:pt idx="179">
                  <c:v>-0.29758341153078766</c:v>
                </c:pt>
                <c:pt idx="180">
                  <c:v>-0.29378079966483966</c:v>
                </c:pt>
                <c:pt idx="181">
                  <c:v>-0.29002128685031009</c:v>
                </c:pt>
                <c:pt idx="182">
                  <c:v>-0.28630454459636029</c:v>
                </c:pt>
                <c:pt idx="183">
                  <c:v>-0.28263024138121168</c:v>
                </c:pt>
                <c:pt idx="184">
                  <c:v>-0.2789980429111294</c:v>
                </c:pt>
                <c:pt idx="185">
                  <c:v>-0.27540761236959937</c:v>
                </c:pt>
                <c:pt idx="186">
                  <c:v>-0.27185861065701111</c:v>
                </c:pt>
                <c:pt idx="187">
                  <c:v>-0.26835069662114791</c:v>
                </c:pt>
                <c:pt idx="188">
                  <c:v>-0.26488352727877984</c:v>
                </c:pt>
                <c:pt idx="189">
                  <c:v>-0.26145675802864349</c:v>
                </c:pt>
                <c:pt idx="190">
                  <c:v>-0.25807004285608615</c:v>
                </c:pt>
                <c:pt idx="191">
                  <c:v>-0.25472303452964257</c:v>
                </c:pt>
                <c:pt idx="192">
                  <c:v>-0.25141538478980435</c:v>
                </c:pt>
                <c:pt idx="193">
                  <c:v>-0.24814674453023602</c:v>
                </c:pt>
                <c:pt idx="194">
                  <c:v>-0.24491676397168102</c:v>
                </c:pt>
                <c:pt idx="195">
                  <c:v>-0.24172509282879773</c:v>
                </c:pt>
                <c:pt idx="196">
                  <c:v>-0.23857138047015461</c:v>
                </c:pt>
                <c:pt idx="197">
                  <c:v>-0.23545527607160929</c:v>
                </c:pt>
                <c:pt idx="198">
                  <c:v>-0.23237642876328826</c:v>
                </c:pt>
                <c:pt idx="199">
                  <c:v>-0.22933448777037779</c:v>
                </c:pt>
                <c:pt idx="200">
                  <c:v>-0.22632910254793082</c:v>
                </c:pt>
                <c:pt idx="201">
                  <c:v>-0.22335992290988751</c:v>
                </c:pt>
                <c:pt idx="202">
                  <c:v>-0.2204265991525016</c:v>
                </c:pt>
                <c:pt idx="203">
                  <c:v>-0.2175287821723591</c:v>
                </c:pt>
                <c:pt idx="204">
                  <c:v>-0.21466612357917014</c:v>
                </c:pt>
                <c:pt idx="205">
                  <c:v>-0.21183827580350886</c:v>
                </c:pt>
                <c:pt idx="206">
                  <c:v>-0.2090448921996714</c:v>
                </c:pt>
                <c:pt idx="207">
                  <c:v>-0.20628562714381649</c:v>
                </c:pt>
                <c:pt idx="208">
                  <c:v>-0.20356013612754911</c:v>
                </c:pt>
                <c:pt idx="209">
                  <c:v>-0.20086807584710117</c:v>
                </c:pt>
                <c:pt idx="210">
                  <c:v>-0.19820910428825977</c:v>
                </c:pt>
                <c:pt idx="211">
                  <c:v>-0.19558288080718811</c:v>
                </c:pt>
                <c:pt idx="212">
                  <c:v>-0.19298906620728126</c:v>
                </c:pt>
                <c:pt idx="213">
                  <c:v>-0.19042732281219193</c:v>
                </c:pt>
                <c:pt idx="214">
                  <c:v>-0.18789731453515968</c:v>
                </c:pt>
                <c:pt idx="215">
                  <c:v>-0.1853987069447724</c:v>
                </c:pt>
                <c:pt idx="216">
                  <c:v>-0.18293116732728304</c:v>
                </c:pt>
                <c:pt idx="217">
                  <c:v>-0.18049436474560387</c:v>
                </c:pt>
                <c:pt idx="218">
                  <c:v>-0.17808797009509417</c:v>
                </c:pt>
                <c:pt idx="219">
                  <c:v>-0.17571165615625459</c:v>
                </c:pt>
                <c:pt idx="220">
                  <c:v>-0.17336509764443828</c:v>
                </c:pt>
                <c:pt idx="221">
                  <c:v>-0.17104797125668511</c:v>
                </c:pt>
                <c:pt idx="222">
                  <c:v>-0.16875995571578153</c:v>
                </c:pt>
                <c:pt idx="223">
                  <c:v>-0.16650073181164643</c:v>
                </c:pt>
                <c:pt idx="224">
                  <c:v>-0.16426998244013863</c:v>
                </c:pt>
                <c:pt idx="225">
                  <c:v>-0.16206739263938108</c:v>
                </c:pt>
                <c:pt idx="226">
                  <c:v>-0.1598926496236911</c:v>
                </c:pt>
                <c:pt idx="227">
                  <c:v>-0.15774544281520517</c:v>
                </c:pt>
                <c:pt idx="228">
                  <c:v>-0.15562546387328283</c:v>
                </c:pt>
                <c:pt idx="229">
                  <c:v>-0.15353240672177246</c:v>
                </c:pt>
                <c:pt idx="230">
                  <c:v>-0.15146596757421865</c:v>
                </c:pt>
                <c:pt idx="231">
                  <c:v>-0.14942584495708761</c:v>
                </c:pt>
                <c:pt idx="232">
                  <c:v>-0.1474117397310864</c:v>
                </c:pt>
                <c:pt idx="233">
                  <c:v>-0.14542335511064736</c:v>
                </c:pt>
                <c:pt idx="234">
                  <c:v>-0.14346039668164859</c:v>
                </c:pt>
                <c:pt idx="235">
                  <c:v>-0.14152257241743729</c:v>
                </c:pt>
                <c:pt idx="236">
                  <c:v>-0.13960959269322271</c:v>
                </c:pt>
                <c:pt idx="237">
                  <c:v>-0.13772117029890094</c:v>
                </c:pt>
                <c:pt idx="238">
                  <c:v>-0.13585702045037409</c:v>
                </c:pt>
                <c:pt idx="239">
                  <c:v>-0.13401686079942216</c:v>
                </c:pt>
                <c:pt idx="240">
                  <c:v>-0.13220041144218647</c:v>
                </c:pt>
                <c:pt idx="241">
                  <c:v>-0.1304073949263187</c:v>
                </c:pt>
                <c:pt idx="242">
                  <c:v>-0.1286375362568507</c:v>
                </c:pt>
                <c:pt idx="243">
                  <c:v>-0.12689056290083636</c:v>
                </c:pt>
                <c:pt idx="244">
                  <c:v>-0.12516620479081594</c:v>
                </c:pt>
                <c:pt idx="245">
                  <c:v>-0.12346419432715192</c:v>
                </c:pt>
                <c:pt idx="246">
                  <c:v>-0.1217842663792829</c:v>
                </c:pt>
                <c:pt idx="247">
                  <c:v>-0.12012615828594167</c:v>
                </c:pt>
                <c:pt idx="248">
                  <c:v>-0.11848960985438077</c:v>
                </c:pt>
                <c:pt idx="249">
                  <c:v>-0.11687436335864863</c:v>
                </c:pt>
                <c:pt idx="250">
                  <c:v>-0.11528016353695714</c:v>
                </c:pt>
                <c:pt idx="251">
                  <c:v>-0.11370675758818057</c:v>
                </c:pt>
                <c:pt idx="252">
                  <c:v>-0.1121538951675236</c:v>
                </c:pt>
                <c:pt idx="253">
                  <c:v>-0.110621328381397</c:v>
                </c:pt>
                <c:pt idx="254">
                  <c:v>-0.10910881178153475</c:v>
                </c:pt>
                <c:pt idx="255">
                  <c:v>-0.10761610235838939</c:v>
                </c:pt>
                <c:pt idx="256">
                  <c:v>-0.10614295953383708</c:v>
                </c:pt>
                <c:pt idx="257">
                  <c:v>-0.10468914515322668</c:v>
                </c:pt>
                <c:pt idx="258">
                  <c:v>-0.10325442347680164</c:v>
                </c:pt>
                <c:pt idx="259">
                  <c:v>-0.10183856117052692</c:v>
                </c:pt>
                <c:pt idx="260">
                  <c:v>-0.10044132729635243</c:v>
                </c:pt>
                <c:pt idx="261">
                  <c:v>-9.906249330192772E-2</c:v>
                </c:pt>
                <c:pt idx="262">
                  <c:v>-9.7701833009819244E-2</c:v>
                </c:pt>
                <c:pt idx="263">
                  <c:v>-9.6359122606231598E-2</c:v>
                </c:pt>
                <c:pt idx="264">
                  <c:v>-9.5034140629275676E-2</c:v>
                </c:pt>
                <c:pt idx="265">
                  <c:v>-9.372666795679202E-2</c:v>
                </c:pt>
                <c:pt idx="266">
                  <c:v>-9.2436487793773739E-2</c:v>
                </c:pt>
                <c:pt idx="267">
                  <c:v>-9.1163385659390458E-2</c:v>
                </c:pt>
                <c:pt idx="268">
                  <c:v>-8.9907149373651227E-2</c:v>
                </c:pt>
                <c:pt idx="269">
                  <c:v>-8.8667569043711758E-2</c:v>
                </c:pt>
                <c:pt idx="270">
                  <c:v>-8.7444437049866736E-2</c:v>
                </c:pt>
                <c:pt idx="271">
                  <c:v>-8.6237548031226297E-2</c:v>
                </c:pt>
                <c:pt idx="272">
                  <c:v>-8.5046698871111076E-2</c:v>
                </c:pt>
                <c:pt idx="273">
                  <c:v>-8.3871688682168682E-2</c:v>
                </c:pt>
                <c:pt idx="274">
                  <c:v>-8.2712318791248976E-2</c:v>
                </c:pt>
                <c:pt idx="275">
                  <c:v>-8.1568392724035432E-2</c:v>
                </c:pt>
                <c:pt idx="276">
                  <c:v>-8.0439716189463148E-2</c:v>
                </c:pt>
                <c:pt idx="277">
                  <c:v>-7.9326097063925224E-2</c:v>
                </c:pt>
                <c:pt idx="278">
                  <c:v>-7.8227345375301516E-2</c:v>
                </c:pt>
                <c:pt idx="279">
                  <c:v>-7.7143273286804065E-2</c:v>
                </c:pt>
                <c:pt idx="280">
                  <c:v>-7.6073695080669662E-2</c:v>
                </c:pt>
                <c:pt idx="281">
                  <c:v>-7.5018427141696473E-2</c:v>
                </c:pt>
                <c:pt idx="282">
                  <c:v>-7.3977287940657596E-2</c:v>
                </c:pt>
                <c:pt idx="283">
                  <c:v>-7.2950098017587311E-2</c:v>
                </c:pt>
                <c:pt idx="284">
                  <c:v>-7.1936679964955882E-2</c:v>
                </c:pt>
                <c:pt idx="285">
                  <c:v>-7.0936858410751827E-2</c:v>
                </c:pt>
                <c:pt idx="286">
                  <c:v>-6.9950460001470927E-2</c:v>
                </c:pt>
                <c:pt idx="287">
                  <c:v>-6.8977313385037098E-2</c:v>
                </c:pt>
                <c:pt idx="288">
                  <c:v>-6.801724919364667E-2</c:v>
                </c:pt>
                <c:pt idx="289">
                  <c:v>-6.7070100026563953E-2</c:v>
                </c:pt>
                <c:pt idx="290">
                  <c:v>-6.6135700432864028E-2</c:v>
                </c:pt>
                <c:pt idx="291">
                  <c:v>-6.5213886894143744E-2</c:v>
                </c:pt>
                <c:pt idx="292">
                  <c:v>-6.4304497807194688E-2</c:v>
                </c:pt>
                <c:pt idx="293">
                  <c:v>-6.3407373466661032E-2</c:v>
                </c:pt>
                <c:pt idx="294">
                  <c:v>-6.2522356047679015E-2</c:v>
                </c:pt>
                <c:pt idx="295">
                  <c:v>-6.1649289588516579E-2</c:v>
                </c:pt>
                <c:pt idx="296">
                  <c:v>-6.0788019973206028E-2</c:v>
                </c:pt>
                <c:pt idx="297">
                  <c:v>-5.9938394914191041E-2</c:v>
                </c:pt>
                <c:pt idx="298">
                  <c:v>-5.9100263934983722E-2</c:v>
                </c:pt>
                <c:pt idx="299">
                  <c:v>-5.8273478352848684E-2</c:v>
                </c:pt>
                <c:pt idx="300">
                  <c:v>-5.7457891261506439E-2</c:v>
                </c:pt>
                <c:pt idx="301">
                  <c:v>-5.6653357513875534E-2</c:v>
                </c:pt>
                <c:pt idx="302">
                  <c:v>-5.5859733704848591E-2</c:v>
                </c:pt>
                <c:pt idx="303">
                  <c:v>-5.5076878154118054E-2</c:v>
                </c:pt>
                <c:pt idx="304">
                  <c:v>-5.4304650889042502E-2</c:v>
                </c:pt>
                <c:pt idx="305">
                  <c:v>-5.3542913627572637E-2</c:v>
                </c:pt>
                <c:pt idx="306">
                  <c:v>-5.2791529761230686E-2</c:v>
                </c:pt>
                <c:pt idx="307">
                  <c:v>-5.2050364338157913E-2</c:v>
                </c:pt>
                <c:pt idx="308">
                  <c:v>-5.1319284046221048E-2</c:v>
                </c:pt>
                <c:pt idx="309">
                  <c:v>-5.059815719619444E-2</c:v>
                </c:pt>
                <c:pt idx="310">
                  <c:v>-4.9886853705014368E-2</c:v>
                </c:pt>
                <c:pt idx="311">
                  <c:v>-4.9185245079110679E-2</c:v>
                </c:pt>
                <c:pt idx="312">
                  <c:v>-4.8493204397819907E-2</c:v>
                </c:pt>
                <c:pt idx="313">
                  <c:v>-4.781060629688192E-2</c:v>
                </c:pt>
                <c:pt idx="314">
                  <c:v>-4.7137326952023925E-2</c:v>
                </c:pt>
                <c:pt idx="315">
                  <c:v>-4.6473244062634353E-2</c:v>
                </c:pt>
                <c:pt idx="316">
                  <c:v>-4.5818236835529026E-2</c:v>
                </c:pt>
                <c:pt idx="317">
                  <c:v>-4.5172185968812867E-2</c:v>
                </c:pt>
                <c:pt idx="318">
                  <c:v>-4.4534973635838533E-2</c:v>
                </c:pt>
                <c:pt idx="319">
                  <c:v>-4.3906483469265296E-2</c:v>
                </c:pt>
                <c:pt idx="320">
                  <c:v>-4.3286600545219225E-2</c:v>
                </c:pt>
                <c:pt idx="321">
                  <c:v>-4.2675211367557551E-2</c:v>
                </c:pt>
                <c:pt idx="322">
                  <c:v>-4.2072203852238262E-2</c:v>
                </c:pt>
                <c:pt idx="323">
                  <c:v>-4.1477467311797397E-2</c:v>
                </c:pt>
                <c:pt idx="324">
                  <c:v>-4.0890892439934809E-2</c:v>
                </c:pt>
                <c:pt idx="325">
                  <c:v>-4.0312371296210847E-2</c:v>
                </c:pt>
                <c:pt idx="326">
                  <c:v>-3.9741797290854315E-2</c:v>
                </c:pt>
                <c:pt idx="327">
                  <c:v>-3.9179065169683912E-2</c:v>
                </c:pt>
                <c:pt idx="328">
                  <c:v>-3.8624070999143549E-2</c:v>
                </c:pt>
                <c:pt idx="329">
                  <c:v>-3.8076712151453286E-2</c:v>
                </c:pt>
                <c:pt idx="330">
                  <c:v>-3.7536887289876197E-2</c:v>
                </c:pt>
                <c:pt idx="331">
                  <c:v>-3.7004496354102835E-2</c:v>
                </c:pt>
                <c:pt idx="332">
                  <c:v>-3.6479440545753195E-2</c:v>
                </c:pt>
                <c:pt idx="333">
                  <c:v>-3.5961622313997847E-2</c:v>
                </c:pt>
                <c:pt idx="334">
                  <c:v>-3.5450945341298008E-2</c:v>
                </c:pt>
                <c:pt idx="335">
                  <c:v>-3.4947314529265902E-2</c:v>
                </c:pt>
                <c:pt idx="336">
                  <c:v>-3.4450635984645116E-2</c:v>
                </c:pt>
                <c:pt idx="337">
                  <c:v>-3.3960817005412258E-2</c:v>
                </c:pt>
                <c:pt idx="338">
                  <c:v>-3.3477766066999329E-2</c:v>
                </c:pt>
                <c:pt idx="339">
                  <c:v>-3.3001392808637939E-2</c:v>
                </c:pt>
                <c:pt idx="340">
                  <c:v>-3.2531608019825117E-2</c:v>
                </c:pt>
                <c:pt idx="341">
                  <c:v>-3.2068323626910832E-2</c:v>
                </c:pt>
                <c:pt idx="342">
                  <c:v>-3.1611452679807875E-2</c:v>
                </c:pt>
                <c:pt idx="343">
                  <c:v>-3.1160909338823355E-2</c:v>
                </c:pt>
                <c:pt idx="344">
                  <c:v>-3.0716608861612715E-2</c:v>
                </c:pt>
                <c:pt idx="345">
                  <c:v>-3.0278467590255341E-2</c:v>
                </c:pt>
                <c:pt idx="346">
                  <c:v>-2.984640293845247E-2</c:v>
                </c:pt>
                <c:pt idx="347">
                  <c:v>-2.9420333378846589E-2</c:v>
                </c:pt>
                <c:pt idx="348">
                  <c:v>-2.9000178430462719E-2</c:v>
                </c:pt>
                <c:pt idx="349">
                  <c:v>-2.8585858646270869E-2</c:v>
                </c:pt>
                <c:pt idx="350">
                  <c:v>-2.817729560086981E-2</c:v>
                </c:pt>
                <c:pt idx="351">
                  <c:v>-2.7774411878291543E-2</c:v>
                </c:pt>
                <c:pt idx="352">
                  <c:v>-2.7377131059926431E-2</c:v>
                </c:pt>
                <c:pt idx="353">
                  <c:v>-2.6985377712568238E-2</c:v>
                </c:pt>
                <c:pt idx="354">
                  <c:v>-2.6599077376579239E-2</c:v>
                </c:pt>
                <c:pt idx="355">
                  <c:v>-2.6218156554174261E-2</c:v>
                </c:pt>
                <c:pt idx="356">
                  <c:v>-2.5842542697823923E-2</c:v>
                </c:pt>
                <c:pt idx="357">
                  <c:v>-2.5472164198775921E-2</c:v>
                </c:pt>
                <c:pt idx="358">
                  <c:v>-2.510695037569443E-2</c:v>
                </c:pt>
                <c:pt idx="359">
                  <c:v>-2.4746831463416559E-2</c:v>
                </c:pt>
                <c:pt idx="360">
                  <c:v>-2.4391738601825759E-2</c:v>
                </c:pt>
                <c:pt idx="361">
                  <c:v>-2.404160382484118E-2</c:v>
                </c:pt>
                <c:pt idx="362">
                  <c:v>-2.369636004952275E-2</c:v>
                </c:pt>
                <c:pt idx="363">
                  <c:v>-2.3355941065290989E-2</c:v>
                </c:pt>
                <c:pt idx="364">
                  <c:v>-2.3020281523261202E-2</c:v>
                </c:pt>
                <c:pt idx="365">
                  <c:v>-2.2689316925691237E-2</c:v>
                </c:pt>
                <c:pt idx="366">
                  <c:v>-2.2362983615542089E-2</c:v>
                </c:pt>
                <c:pt idx="367">
                  <c:v>-2.2041218766150828E-2</c:v>
                </c:pt>
                <c:pt idx="368">
                  <c:v>-2.1723960371014851E-2</c:v>
                </c:pt>
                <c:pt idx="369">
                  <c:v>-2.1411147233687134E-2</c:v>
                </c:pt>
                <c:pt idx="370">
                  <c:v>-2.1102718957781218E-2</c:v>
                </c:pt>
                <c:pt idx="371">
                  <c:v>-2.0798615937085763E-2</c:v>
                </c:pt>
                <c:pt idx="372">
                  <c:v>-2.0498779345787334E-2</c:v>
                </c:pt>
                <c:pt idx="373">
                  <c:v>-2.0203151128801139E-2</c:v>
                </c:pt>
                <c:pt idx="374">
                  <c:v>-1.9911673992208518E-2</c:v>
                </c:pt>
                <c:pt idx="375">
                  <c:v>-1.9624291393800772E-2</c:v>
                </c:pt>
                <c:pt idx="376">
                  <c:v>-1.9340947533728097E-2</c:v>
                </c:pt>
                <c:pt idx="377">
                  <c:v>-1.9061587345253345E-2</c:v>
                </c:pt>
                <c:pt idx="378">
                  <c:v>-1.8786156485609173E-2</c:v>
                </c:pt>
                <c:pt idx="379">
                  <c:v>-1.8514601326958393E-2</c:v>
                </c:pt>
                <c:pt idx="380">
                  <c:v>-1.8246868947456134E-2</c:v>
                </c:pt>
                <c:pt idx="381">
                  <c:v>-1.7982907122413412E-2</c:v>
                </c:pt>
                <c:pt idx="382">
                  <c:v>-1.7722664315560927E-2</c:v>
                </c:pt>
                <c:pt idx="383">
                  <c:v>-1.7466089670412598E-2</c:v>
                </c:pt>
                <c:pt idx="384">
                  <c:v>-1.7213133001727551E-2</c:v>
                </c:pt>
                <c:pt idx="385">
                  <c:v>-1.6963744787070204E-2</c:v>
                </c:pt>
                <c:pt idx="386">
                  <c:v>-1.6717876158467131E-2</c:v>
                </c:pt>
                <c:pt idx="387">
                  <c:v>-1.6475478894160255E-2</c:v>
                </c:pt>
                <c:pt idx="388">
                  <c:v>-1.6236505410455133E-2</c:v>
                </c:pt>
                <c:pt idx="389">
                  <c:v>-1.6000908753663834E-2</c:v>
                </c:pt>
                <c:pt idx="390">
                  <c:v>-1.5768642592141315E-2</c:v>
                </c:pt>
                <c:pt idx="391">
                  <c:v>-1.5539661208414468E-2</c:v>
                </c:pt>
                <c:pt idx="392">
                  <c:v>-1.5313919491403118E-2</c:v>
                </c:pt>
                <c:pt idx="393">
                  <c:v>-1.5091372928731901E-2</c:v>
                </c:pt>
                <c:pt idx="394">
                  <c:v>-1.4871977599132396E-2</c:v>
                </c:pt>
                <c:pt idx="395">
                  <c:v>-1.4655690164934418E-2</c:v>
                </c:pt>
                <c:pt idx="396">
                  <c:v>-1.4442467864645869E-2</c:v>
                </c:pt>
                <c:pt idx="397">
                  <c:v>-1.423226850562E-2</c:v>
                </c:pt>
                <c:pt idx="398">
                  <c:v>-1.4025050456809577E-2</c:v>
                </c:pt>
                <c:pt idx="399">
                  <c:v>-1.3820772641606752E-2</c:v>
                </c:pt>
                <c:pt idx="400">
                  <c:v>-1.3619394530768079E-2</c:v>
                </c:pt>
                <c:pt idx="401">
                  <c:v>-1.342087613542362E-2</c:v>
                </c:pt>
                <c:pt idx="402">
                  <c:v>-1.3225178000169478E-2</c:v>
                </c:pt>
                <c:pt idx="403">
                  <c:v>-1.3032261196242734E-2</c:v>
                </c:pt>
                <c:pt idx="404">
                  <c:v>-1.2842087314778155E-2</c:v>
                </c:pt>
                <c:pt idx="405">
                  <c:v>-1.2654618460145615E-2</c:v>
                </c:pt>
                <c:pt idx="406">
                  <c:v>-1.2469817243367654E-2</c:v>
                </c:pt>
                <c:pt idx="407">
                  <c:v>-1.2287646775616086E-2</c:v>
                </c:pt>
                <c:pt idx="408">
                  <c:v>-1.2108070661787096E-2</c:v>
                </c:pt>
                <c:pt idx="409">
                  <c:v>-1.1931052994153755E-2</c:v>
                </c:pt>
                <c:pt idx="410">
                  <c:v>-1.1756558346095408E-2</c:v>
                </c:pt>
                <c:pt idx="411">
                  <c:v>-1.1584551765902845E-2</c:v>
                </c:pt>
                <c:pt idx="412">
                  <c:v>-1.141499877065873E-2</c:v>
                </c:pt>
                <c:pt idx="413">
                  <c:v>-1.1247865340192254E-2</c:v>
                </c:pt>
                <c:pt idx="414">
                  <c:v>-1.108311791110737E-2</c:v>
                </c:pt>
                <c:pt idx="415">
                  <c:v>-1.0920723370883805E-2</c:v>
                </c:pt>
                <c:pt idx="416">
                  <c:v>-1.0760649052049957E-2</c:v>
                </c:pt>
                <c:pt idx="417">
                  <c:v>-1.0602862726427055E-2</c:v>
                </c:pt>
                <c:pt idx="418">
                  <c:v>-1.0447332599443675E-2</c:v>
                </c:pt>
                <c:pt idx="419">
                  <c:v>-1.0294027304519967E-2</c:v>
                </c:pt>
                <c:pt idx="420">
                  <c:v>-1.0142915897520682E-2</c:v>
                </c:pt>
                <c:pt idx="421">
                  <c:v>-9.9939678512764273E-3</c:v>
                </c:pt>
                <c:pt idx="422">
                  <c:v>-9.847153050172211E-3</c:v>
                </c:pt>
                <c:pt idx="423">
                  <c:v>-9.7024417848027063E-3</c:v>
                </c:pt>
                <c:pt idx="424">
                  <c:v>-9.559804746693306E-3</c:v>
                </c:pt>
                <c:pt idx="425">
                  <c:v>-9.4192130230864746E-3</c:v>
                </c:pt>
                <c:pt idx="426">
                  <c:v>-9.2806380917923922E-3</c:v>
                </c:pt>
                <c:pt idx="427">
                  <c:v>-9.1440518161034403E-3</c:v>
                </c:pt>
                <c:pt idx="428">
                  <c:v>-9.0094264397715691E-3</c:v>
                </c:pt>
                <c:pt idx="429">
                  <c:v>-8.8767345820480546E-3</c:v>
                </c:pt>
                <c:pt idx="430">
                  <c:v>-8.7459492327847492E-3</c:v>
                </c:pt>
                <c:pt idx="431">
                  <c:v>-8.6170437475962952E-3</c:v>
                </c:pt>
                <c:pt idx="432">
                  <c:v>-8.4899918430824568E-3</c:v>
                </c:pt>
                <c:pt idx="433">
                  <c:v>-8.3647675921100367E-3</c:v>
                </c:pt>
                <c:pt idx="434">
                  <c:v>-8.2413454191535302E-3</c:v>
                </c:pt>
                <c:pt idx="435">
                  <c:v>-8.1197000956940227E-3</c:v>
                </c:pt>
                <c:pt idx="436">
                  <c:v>-7.9998067356754909E-3</c:v>
                </c:pt>
                <c:pt idx="437">
                  <c:v>-7.8816407910179843E-3</c:v>
                </c:pt>
                <c:pt idx="438">
                  <c:v>-7.7651780471869368E-3</c:v>
                </c:pt>
                <c:pt idx="439">
                  <c:v>-7.650394618817999E-3</c:v>
                </c:pt>
                <c:pt idx="440">
                  <c:v>-7.5372669453967764E-3</c:v>
                </c:pt>
                <c:pt idx="441">
                  <c:v>-7.4257717869927412E-3</c:v>
                </c:pt>
                <c:pt idx="442">
                  <c:v>-7.3158862200468086E-3</c:v>
                </c:pt>
                <c:pt idx="443">
                  <c:v>-7.2075876332118273E-3</c:v>
                </c:pt>
                <c:pt idx="444">
                  <c:v>-7.1008537232454981E-3</c:v>
                </c:pt>
                <c:pt idx="445">
                  <c:v>-6.9956624909549518E-3</c:v>
                </c:pt>
                <c:pt idx="446">
                  <c:v>-6.8919922371925429E-3</c:v>
                </c:pt>
                <c:pt idx="447">
                  <c:v>-6.7898215589021083E-3</c:v>
                </c:pt>
                <c:pt idx="448">
                  <c:v>-6.6891293452152178E-3</c:v>
                </c:pt>
                <c:pt idx="449">
                  <c:v>-6.5898947735967229E-3</c:v>
                </c:pt>
                <c:pt idx="450">
                  <c:v>-6.4920973060391077E-3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A-47FA-8404-0BB31C38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morse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fit_1NN_FCC!$H$18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fit_1NN_FCC!$G$19:$G$469</c:f>
              <c:numCache>
                <c:formatCode>General</c:formatCode>
                <c:ptCount val="451"/>
                <c:pt idx="0">
                  <c:v>2.3031046617689528</c:v>
                </c:pt>
                <c:pt idx="1">
                  <c:v>2.3169203707644503</c:v>
                </c:pt>
                <c:pt idx="2">
                  <c:v>2.3307360797599483</c:v>
                </c:pt>
                <c:pt idx="3">
                  <c:v>2.3445517887554459</c:v>
                </c:pt>
                <c:pt idx="4">
                  <c:v>2.3583674977509439</c:v>
                </c:pt>
                <c:pt idx="5">
                  <c:v>2.3721832067464415</c:v>
                </c:pt>
                <c:pt idx="6">
                  <c:v>2.3859989157419395</c:v>
                </c:pt>
                <c:pt idx="7">
                  <c:v>2.3998146247374375</c:v>
                </c:pt>
                <c:pt idx="8">
                  <c:v>2.413630333732935</c:v>
                </c:pt>
                <c:pt idx="9">
                  <c:v>2.4274460427284326</c:v>
                </c:pt>
                <c:pt idx="10">
                  <c:v>2.4412617517239306</c:v>
                </c:pt>
                <c:pt idx="11">
                  <c:v>2.4550774607194286</c:v>
                </c:pt>
                <c:pt idx="12">
                  <c:v>2.4688931697149261</c:v>
                </c:pt>
                <c:pt idx="13">
                  <c:v>2.4827088787104237</c:v>
                </c:pt>
                <c:pt idx="14">
                  <c:v>2.4965245877059217</c:v>
                </c:pt>
                <c:pt idx="15">
                  <c:v>2.5103402967014197</c:v>
                </c:pt>
                <c:pt idx="16">
                  <c:v>2.5241560056969172</c:v>
                </c:pt>
                <c:pt idx="17">
                  <c:v>2.5379717146924152</c:v>
                </c:pt>
                <c:pt idx="18">
                  <c:v>2.5517874236879128</c:v>
                </c:pt>
                <c:pt idx="19">
                  <c:v>2.5656031326834108</c:v>
                </c:pt>
                <c:pt idx="20">
                  <c:v>2.5794188416789083</c:v>
                </c:pt>
                <c:pt idx="21">
                  <c:v>2.5932345506744063</c:v>
                </c:pt>
                <c:pt idx="22">
                  <c:v>2.6070502596699039</c:v>
                </c:pt>
                <c:pt idx="23">
                  <c:v>2.6208659686654019</c:v>
                </c:pt>
                <c:pt idx="24">
                  <c:v>2.6346816776608994</c:v>
                </c:pt>
                <c:pt idx="25">
                  <c:v>2.6484973866563974</c:v>
                </c:pt>
                <c:pt idx="26">
                  <c:v>2.662313095651895</c:v>
                </c:pt>
                <c:pt idx="27">
                  <c:v>2.6761288046473926</c:v>
                </c:pt>
                <c:pt idx="28">
                  <c:v>2.689944513642891</c:v>
                </c:pt>
                <c:pt idx="29">
                  <c:v>2.703760222638389</c:v>
                </c:pt>
                <c:pt idx="30">
                  <c:v>2.717575931633887</c:v>
                </c:pt>
                <c:pt idx="31">
                  <c:v>2.731391640629385</c:v>
                </c:pt>
                <c:pt idx="32">
                  <c:v>2.7452073496248826</c:v>
                </c:pt>
                <c:pt idx="33">
                  <c:v>2.7590230586203806</c:v>
                </c:pt>
                <c:pt idx="34">
                  <c:v>2.7728387676158781</c:v>
                </c:pt>
                <c:pt idx="35">
                  <c:v>2.7866544766113761</c:v>
                </c:pt>
                <c:pt idx="36">
                  <c:v>2.8004701856068737</c:v>
                </c:pt>
                <c:pt idx="37">
                  <c:v>2.8142858946023717</c:v>
                </c:pt>
                <c:pt idx="38">
                  <c:v>2.8281016035978692</c:v>
                </c:pt>
                <c:pt idx="39">
                  <c:v>2.8419173125933672</c:v>
                </c:pt>
                <c:pt idx="40">
                  <c:v>2.8557330215888652</c:v>
                </c:pt>
                <c:pt idx="41">
                  <c:v>2.8695487305843628</c:v>
                </c:pt>
                <c:pt idx="42">
                  <c:v>2.8833644395798603</c:v>
                </c:pt>
                <c:pt idx="43">
                  <c:v>2.8971801485753583</c:v>
                </c:pt>
                <c:pt idx="44">
                  <c:v>2.9109958575708563</c:v>
                </c:pt>
                <c:pt idx="45">
                  <c:v>2.9248115665663539</c:v>
                </c:pt>
                <c:pt idx="46">
                  <c:v>2.9386272755618514</c:v>
                </c:pt>
                <c:pt idx="47">
                  <c:v>2.9524429845573494</c:v>
                </c:pt>
                <c:pt idx="48">
                  <c:v>2.9662586935528474</c:v>
                </c:pt>
                <c:pt idx="49">
                  <c:v>2.980074402548345</c:v>
                </c:pt>
                <c:pt idx="50">
                  <c:v>2.9938901115438421</c:v>
                </c:pt>
                <c:pt idx="51">
                  <c:v>3.0077058205393397</c:v>
                </c:pt>
                <c:pt idx="52">
                  <c:v>3.0215215295348377</c:v>
                </c:pt>
                <c:pt idx="53">
                  <c:v>3.0353372385303352</c:v>
                </c:pt>
                <c:pt idx="54">
                  <c:v>3.0491529475258337</c:v>
                </c:pt>
                <c:pt idx="55">
                  <c:v>3.0629686565213312</c:v>
                </c:pt>
                <c:pt idx="56">
                  <c:v>3.0767843655168292</c:v>
                </c:pt>
                <c:pt idx="57">
                  <c:v>3.0906000745123268</c:v>
                </c:pt>
                <c:pt idx="58">
                  <c:v>3.1044157835078243</c:v>
                </c:pt>
                <c:pt idx="59">
                  <c:v>3.1182314925033223</c:v>
                </c:pt>
                <c:pt idx="60">
                  <c:v>3.1320472014988199</c:v>
                </c:pt>
                <c:pt idx="61">
                  <c:v>3.1458629104943174</c:v>
                </c:pt>
                <c:pt idx="62">
                  <c:v>3.1596786194898154</c:v>
                </c:pt>
                <c:pt idx="63">
                  <c:v>3.1734943284853139</c:v>
                </c:pt>
                <c:pt idx="64">
                  <c:v>3.1873100374808114</c:v>
                </c:pt>
                <c:pt idx="65">
                  <c:v>3.201125746476309</c:v>
                </c:pt>
                <c:pt idx="66">
                  <c:v>3.214941455471807</c:v>
                </c:pt>
                <c:pt idx="67">
                  <c:v>3.2287571644673045</c:v>
                </c:pt>
                <c:pt idx="68">
                  <c:v>3.2425728734628021</c:v>
                </c:pt>
                <c:pt idx="69">
                  <c:v>3.2563885824583001</c:v>
                </c:pt>
                <c:pt idx="70">
                  <c:v>3.2702042914537977</c:v>
                </c:pt>
                <c:pt idx="71">
                  <c:v>3.2840200004492952</c:v>
                </c:pt>
                <c:pt idx="72">
                  <c:v>3.2978357094447937</c:v>
                </c:pt>
                <c:pt idx="73">
                  <c:v>3.3116514184402916</c:v>
                </c:pt>
                <c:pt idx="74">
                  <c:v>3.3254671274357892</c:v>
                </c:pt>
                <c:pt idx="75">
                  <c:v>3.3392828364312868</c:v>
                </c:pt>
                <c:pt idx="76">
                  <c:v>3.3530985454267848</c:v>
                </c:pt>
                <c:pt idx="77">
                  <c:v>3.3669142544222823</c:v>
                </c:pt>
                <c:pt idx="78">
                  <c:v>3.3807299634177799</c:v>
                </c:pt>
                <c:pt idx="79">
                  <c:v>3.3945456724132779</c:v>
                </c:pt>
                <c:pt idx="80">
                  <c:v>3.4083613814087759</c:v>
                </c:pt>
                <c:pt idx="81">
                  <c:v>3.4221770904042739</c:v>
                </c:pt>
                <c:pt idx="82">
                  <c:v>3.4359927993997714</c:v>
                </c:pt>
                <c:pt idx="83">
                  <c:v>3.449808508395269</c:v>
                </c:pt>
                <c:pt idx="84">
                  <c:v>3.463624217390767</c:v>
                </c:pt>
                <c:pt idx="85">
                  <c:v>3.4774399263862645</c:v>
                </c:pt>
                <c:pt idx="86">
                  <c:v>3.4912556353817625</c:v>
                </c:pt>
                <c:pt idx="87">
                  <c:v>3.5050713443772601</c:v>
                </c:pt>
                <c:pt idx="88">
                  <c:v>3.5188870533727576</c:v>
                </c:pt>
                <c:pt idx="89">
                  <c:v>3.5327027623682561</c:v>
                </c:pt>
                <c:pt idx="90">
                  <c:v>3.5465184713637536</c:v>
                </c:pt>
                <c:pt idx="91">
                  <c:v>3.5603341803592516</c:v>
                </c:pt>
                <c:pt idx="92">
                  <c:v>3.5741498893547492</c:v>
                </c:pt>
                <c:pt idx="93">
                  <c:v>3.5879655983502468</c:v>
                </c:pt>
                <c:pt idx="94">
                  <c:v>3.6017813073457448</c:v>
                </c:pt>
                <c:pt idx="95">
                  <c:v>3.6155970163412423</c:v>
                </c:pt>
                <c:pt idx="96">
                  <c:v>3.6294127253367408</c:v>
                </c:pt>
                <c:pt idx="97">
                  <c:v>3.6432284343322383</c:v>
                </c:pt>
                <c:pt idx="98">
                  <c:v>3.6570441433277363</c:v>
                </c:pt>
                <c:pt idx="99">
                  <c:v>3.6708598523232339</c:v>
                </c:pt>
                <c:pt idx="100">
                  <c:v>3.6846755613187314</c:v>
                </c:pt>
                <c:pt idx="101">
                  <c:v>3.6984912703142294</c:v>
                </c:pt>
                <c:pt idx="102">
                  <c:v>3.712306979309727</c:v>
                </c:pt>
                <c:pt idx="103">
                  <c:v>3.7261226883052245</c:v>
                </c:pt>
                <c:pt idx="104">
                  <c:v>3.7399383973007225</c:v>
                </c:pt>
                <c:pt idx="105">
                  <c:v>3.7537541062962201</c:v>
                </c:pt>
                <c:pt idx="106">
                  <c:v>3.7675698152917185</c:v>
                </c:pt>
                <c:pt idx="107">
                  <c:v>3.7813855242872156</c:v>
                </c:pt>
                <c:pt idx="108">
                  <c:v>3.7952012332827141</c:v>
                </c:pt>
                <c:pt idx="109">
                  <c:v>3.8090169422782116</c:v>
                </c:pt>
                <c:pt idx="110">
                  <c:v>3.8228326512737092</c:v>
                </c:pt>
                <c:pt idx="111">
                  <c:v>3.8366483602692072</c:v>
                </c:pt>
                <c:pt idx="112">
                  <c:v>3.8504640692647047</c:v>
                </c:pt>
                <c:pt idx="113">
                  <c:v>3.8642797782602032</c:v>
                </c:pt>
                <c:pt idx="114">
                  <c:v>3.8780954872557007</c:v>
                </c:pt>
                <c:pt idx="115">
                  <c:v>3.8919111962511987</c:v>
                </c:pt>
                <c:pt idx="116">
                  <c:v>3.9057269052466963</c:v>
                </c:pt>
                <c:pt idx="117">
                  <c:v>3.9195426142421939</c:v>
                </c:pt>
                <c:pt idx="118">
                  <c:v>3.9333583232376919</c:v>
                </c:pt>
                <c:pt idx="119">
                  <c:v>3.9471740322331894</c:v>
                </c:pt>
                <c:pt idx="120">
                  <c:v>3.960989741228687</c:v>
                </c:pt>
                <c:pt idx="121">
                  <c:v>3.974805450224185</c:v>
                </c:pt>
                <c:pt idx="122">
                  <c:v>3.9886211592196825</c:v>
                </c:pt>
                <c:pt idx="123">
                  <c:v>4.0024368682151801</c:v>
                </c:pt>
                <c:pt idx="124">
                  <c:v>4.016252577210679</c:v>
                </c:pt>
                <c:pt idx="125">
                  <c:v>4.0300682862061761</c:v>
                </c:pt>
                <c:pt idx="126">
                  <c:v>4.0438839952016741</c:v>
                </c:pt>
                <c:pt idx="127">
                  <c:v>4.0576997041971721</c:v>
                </c:pt>
                <c:pt idx="128">
                  <c:v>4.0715154131926692</c:v>
                </c:pt>
                <c:pt idx="129">
                  <c:v>4.0853311221881672</c:v>
                </c:pt>
                <c:pt idx="130">
                  <c:v>4.0991468311836652</c:v>
                </c:pt>
                <c:pt idx="131">
                  <c:v>4.1129625401791632</c:v>
                </c:pt>
                <c:pt idx="132">
                  <c:v>4.1267782491746612</c:v>
                </c:pt>
                <c:pt idx="133">
                  <c:v>4.1405939581701583</c:v>
                </c:pt>
                <c:pt idx="134">
                  <c:v>4.1544096671656563</c:v>
                </c:pt>
                <c:pt idx="135">
                  <c:v>4.1682253761611543</c:v>
                </c:pt>
                <c:pt idx="136">
                  <c:v>4.1820410851566514</c:v>
                </c:pt>
                <c:pt idx="137">
                  <c:v>4.1958567941521494</c:v>
                </c:pt>
                <c:pt idx="138">
                  <c:v>4.2096725031476474</c:v>
                </c:pt>
                <c:pt idx="139">
                  <c:v>4.2234882121431454</c:v>
                </c:pt>
                <c:pt idx="140">
                  <c:v>4.2373039211386434</c:v>
                </c:pt>
                <c:pt idx="141">
                  <c:v>4.2511196301341414</c:v>
                </c:pt>
                <c:pt idx="142">
                  <c:v>4.2649353391296385</c:v>
                </c:pt>
                <c:pt idx="143">
                  <c:v>4.2787510481251365</c:v>
                </c:pt>
                <c:pt idx="144">
                  <c:v>4.2925667571206345</c:v>
                </c:pt>
                <c:pt idx="145">
                  <c:v>4.3063824661161316</c:v>
                </c:pt>
                <c:pt idx="146">
                  <c:v>4.3201981751116296</c:v>
                </c:pt>
                <c:pt idx="147">
                  <c:v>4.3340138841071276</c:v>
                </c:pt>
                <c:pt idx="148">
                  <c:v>4.3478295931026256</c:v>
                </c:pt>
                <c:pt idx="149">
                  <c:v>4.3616453020981236</c:v>
                </c:pt>
                <c:pt idx="150">
                  <c:v>4.3754610110936207</c:v>
                </c:pt>
                <c:pt idx="151">
                  <c:v>4.3892767200891187</c:v>
                </c:pt>
                <c:pt idx="152">
                  <c:v>4.4030924290846167</c:v>
                </c:pt>
                <c:pt idx="153">
                  <c:v>4.4169081380801138</c:v>
                </c:pt>
                <c:pt idx="154">
                  <c:v>4.4307238470756118</c:v>
                </c:pt>
                <c:pt idx="155">
                  <c:v>4.4445395560711098</c:v>
                </c:pt>
                <c:pt idx="156">
                  <c:v>4.458355265066607</c:v>
                </c:pt>
                <c:pt idx="157">
                  <c:v>4.4721709740621058</c:v>
                </c:pt>
                <c:pt idx="158">
                  <c:v>4.4859866830576038</c:v>
                </c:pt>
                <c:pt idx="159">
                  <c:v>4.499802392053101</c:v>
                </c:pt>
                <c:pt idx="160">
                  <c:v>4.513618101048599</c:v>
                </c:pt>
                <c:pt idx="161">
                  <c:v>4.527433810044097</c:v>
                </c:pt>
                <c:pt idx="162">
                  <c:v>4.541249519039595</c:v>
                </c:pt>
                <c:pt idx="163">
                  <c:v>4.5550652280350921</c:v>
                </c:pt>
                <c:pt idx="164">
                  <c:v>4.5688809370305901</c:v>
                </c:pt>
                <c:pt idx="165">
                  <c:v>4.5826966460260881</c:v>
                </c:pt>
                <c:pt idx="166">
                  <c:v>4.5965123550215861</c:v>
                </c:pt>
                <c:pt idx="167">
                  <c:v>4.6103280640170832</c:v>
                </c:pt>
                <c:pt idx="168">
                  <c:v>4.6241437730125812</c:v>
                </c:pt>
                <c:pt idx="169">
                  <c:v>4.6379594820080792</c:v>
                </c:pt>
                <c:pt idx="170">
                  <c:v>4.6517751910035763</c:v>
                </c:pt>
                <c:pt idx="171">
                  <c:v>4.6655908999990743</c:v>
                </c:pt>
                <c:pt idx="172">
                  <c:v>4.6794066089945723</c:v>
                </c:pt>
                <c:pt idx="173">
                  <c:v>4.6932223179900694</c:v>
                </c:pt>
                <c:pt idx="174">
                  <c:v>4.7070380269855674</c:v>
                </c:pt>
                <c:pt idx="175">
                  <c:v>4.7208537359810654</c:v>
                </c:pt>
                <c:pt idx="176">
                  <c:v>4.7346694449765634</c:v>
                </c:pt>
                <c:pt idx="177">
                  <c:v>4.7484851539720614</c:v>
                </c:pt>
                <c:pt idx="178">
                  <c:v>4.7623008629675594</c:v>
                </c:pt>
                <c:pt idx="179">
                  <c:v>4.7761165719630574</c:v>
                </c:pt>
                <c:pt idx="180">
                  <c:v>4.7899322809585554</c:v>
                </c:pt>
                <c:pt idx="181">
                  <c:v>4.8037479899540525</c:v>
                </c:pt>
                <c:pt idx="182">
                  <c:v>4.8175636989495505</c:v>
                </c:pt>
                <c:pt idx="183">
                  <c:v>4.8313794079450485</c:v>
                </c:pt>
                <c:pt idx="184">
                  <c:v>4.8451951169405456</c:v>
                </c:pt>
                <c:pt idx="185">
                  <c:v>4.8590108259360436</c:v>
                </c:pt>
                <c:pt idx="186">
                  <c:v>4.8728265349315416</c:v>
                </c:pt>
                <c:pt idx="187">
                  <c:v>4.8866422439270387</c:v>
                </c:pt>
                <c:pt idx="188">
                  <c:v>4.9004579529225367</c:v>
                </c:pt>
                <c:pt idx="189">
                  <c:v>4.9142736619180347</c:v>
                </c:pt>
                <c:pt idx="190">
                  <c:v>4.9280893709135318</c:v>
                </c:pt>
                <c:pt idx="191">
                  <c:v>4.9419050799090298</c:v>
                </c:pt>
                <c:pt idx="192">
                  <c:v>4.9557207889045278</c:v>
                </c:pt>
                <c:pt idx="193">
                  <c:v>4.9695364979000249</c:v>
                </c:pt>
                <c:pt idx="194">
                  <c:v>4.9833522068955238</c:v>
                </c:pt>
                <c:pt idx="195">
                  <c:v>4.9971679158910218</c:v>
                </c:pt>
                <c:pt idx="196">
                  <c:v>5.0109836248865189</c:v>
                </c:pt>
                <c:pt idx="197">
                  <c:v>5.0247993338820169</c:v>
                </c:pt>
                <c:pt idx="198">
                  <c:v>5.0386150428775149</c:v>
                </c:pt>
                <c:pt idx="199">
                  <c:v>5.0524307518730129</c:v>
                </c:pt>
                <c:pt idx="200">
                  <c:v>5.0662464608685109</c:v>
                </c:pt>
                <c:pt idx="201">
                  <c:v>5.080062169864008</c:v>
                </c:pt>
                <c:pt idx="202">
                  <c:v>5.093877878859506</c:v>
                </c:pt>
                <c:pt idx="203">
                  <c:v>5.107693587855004</c:v>
                </c:pt>
                <c:pt idx="204">
                  <c:v>5.1215092968505012</c:v>
                </c:pt>
                <c:pt idx="205">
                  <c:v>5.1353250058459992</c:v>
                </c:pt>
                <c:pt idx="206">
                  <c:v>5.1491407148414972</c:v>
                </c:pt>
                <c:pt idx="207">
                  <c:v>5.1629564238369943</c:v>
                </c:pt>
                <c:pt idx="208">
                  <c:v>5.1767721328324923</c:v>
                </c:pt>
                <c:pt idx="209">
                  <c:v>5.1905878418279903</c:v>
                </c:pt>
                <c:pt idx="210">
                  <c:v>5.2044035508234883</c:v>
                </c:pt>
                <c:pt idx="211">
                  <c:v>5.2182192598189863</c:v>
                </c:pt>
                <c:pt idx="212">
                  <c:v>5.2320349688144843</c:v>
                </c:pt>
                <c:pt idx="213">
                  <c:v>5.2458506778099814</c:v>
                </c:pt>
                <c:pt idx="214">
                  <c:v>5.2596663868054794</c:v>
                </c:pt>
                <c:pt idx="215">
                  <c:v>5.2734820958009765</c:v>
                </c:pt>
                <c:pt idx="216">
                  <c:v>5.2872978047964754</c:v>
                </c:pt>
                <c:pt idx="217">
                  <c:v>5.3011135137919734</c:v>
                </c:pt>
                <c:pt idx="218">
                  <c:v>5.3149292227874705</c:v>
                </c:pt>
                <c:pt idx="219">
                  <c:v>5.3287449317829685</c:v>
                </c:pt>
                <c:pt idx="220">
                  <c:v>5.3425606407784665</c:v>
                </c:pt>
                <c:pt idx="221">
                  <c:v>5.3563763497739636</c:v>
                </c:pt>
                <c:pt idx="222">
                  <c:v>5.3701920587694616</c:v>
                </c:pt>
                <c:pt idx="223">
                  <c:v>5.3840077677649596</c:v>
                </c:pt>
                <c:pt idx="224">
                  <c:v>5.3978234767604567</c:v>
                </c:pt>
                <c:pt idx="225">
                  <c:v>5.4116391857559547</c:v>
                </c:pt>
                <c:pt idx="226">
                  <c:v>5.4254548947514527</c:v>
                </c:pt>
                <c:pt idx="227">
                  <c:v>5.4392706037469507</c:v>
                </c:pt>
                <c:pt idx="228">
                  <c:v>5.4530863127424487</c:v>
                </c:pt>
                <c:pt idx="229">
                  <c:v>5.4669020217379458</c:v>
                </c:pt>
                <c:pt idx="230">
                  <c:v>5.4807177307334447</c:v>
                </c:pt>
                <c:pt idx="231">
                  <c:v>5.4945334397289427</c:v>
                </c:pt>
                <c:pt idx="232">
                  <c:v>5.5083491487244398</c:v>
                </c:pt>
                <c:pt idx="233">
                  <c:v>5.5221648577199378</c:v>
                </c:pt>
                <c:pt idx="234">
                  <c:v>5.5359805667154358</c:v>
                </c:pt>
                <c:pt idx="235">
                  <c:v>5.5497962757109329</c:v>
                </c:pt>
                <c:pt idx="236">
                  <c:v>5.5636119847064309</c:v>
                </c:pt>
                <c:pt idx="237">
                  <c:v>5.5774276937019289</c:v>
                </c:pt>
                <c:pt idx="238">
                  <c:v>5.591243402697426</c:v>
                </c:pt>
                <c:pt idx="239">
                  <c:v>5.605059111692924</c:v>
                </c:pt>
                <c:pt idx="240">
                  <c:v>5.618874820688422</c:v>
                </c:pt>
                <c:pt idx="241">
                  <c:v>5.6326905296839191</c:v>
                </c:pt>
                <c:pt idx="242">
                  <c:v>5.6465062386794171</c:v>
                </c:pt>
                <c:pt idx="243">
                  <c:v>5.6603219476749151</c:v>
                </c:pt>
                <c:pt idx="244">
                  <c:v>5.6741376566704123</c:v>
                </c:pt>
                <c:pt idx="245">
                  <c:v>5.6879533656659111</c:v>
                </c:pt>
                <c:pt idx="246">
                  <c:v>5.7017690746614083</c:v>
                </c:pt>
                <c:pt idx="247">
                  <c:v>5.7155847836569063</c:v>
                </c:pt>
                <c:pt idx="248">
                  <c:v>5.7294004926524043</c:v>
                </c:pt>
                <c:pt idx="249">
                  <c:v>5.7432162016479023</c:v>
                </c:pt>
                <c:pt idx="250">
                  <c:v>5.7570319106434003</c:v>
                </c:pt>
                <c:pt idx="251">
                  <c:v>5.7708476196388974</c:v>
                </c:pt>
                <c:pt idx="252">
                  <c:v>5.7846633286343954</c:v>
                </c:pt>
                <c:pt idx="253">
                  <c:v>5.7984790376298934</c:v>
                </c:pt>
                <c:pt idx="254">
                  <c:v>5.8122947466253914</c:v>
                </c:pt>
                <c:pt idx="255">
                  <c:v>5.8261104556208885</c:v>
                </c:pt>
                <c:pt idx="256">
                  <c:v>5.8399261646163865</c:v>
                </c:pt>
                <c:pt idx="257">
                  <c:v>5.8537418736118845</c:v>
                </c:pt>
                <c:pt idx="258">
                  <c:v>5.8675575826073816</c:v>
                </c:pt>
                <c:pt idx="259">
                  <c:v>5.8813732916028876</c:v>
                </c:pt>
                <c:pt idx="260">
                  <c:v>5.8951890005983776</c:v>
                </c:pt>
                <c:pt idx="261">
                  <c:v>5.9090047095938747</c:v>
                </c:pt>
                <c:pt idx="262">
                  <c:v>5.9228204185893736</c:v>
                </c:pt>
                <c:pt idx="263">
                  <c:v>5.9366361275848778</c:v>
                </c:pt>
                <c:pt idx="264">
                  <c:v>5.9504518365803696</c:v>
                </c:pt>
                <c:pt idx="265">
                  <c:v>5.9642675455758667</c:v>
                </c:pt>
                <c:pt idx="266">
                  <c:v>5.9780832545713647</c:v>
                </c:pt>
                <c:pt idx="267">
                  <c:v>5.9918989635668689</c:v>
                </c:pt>
                <c:pt idx="268">
                  <c:v>6.0057146725623598</c:v>
                </c:pt>
                <c:pt idx="269">
                  <c:v>6.0195303815578578</c:v>
                </c:pt>
                <c:pt idx="270">
                  <c:v>6.0333460905533558</c:v>
                </c:pt>
                <c:pt idx="271">
                  <c:v>6.04716179954886</c:v>
                </c:pt>
                <c:pt idx="272">
                  <c:v>6.0609775085443527</c:v>
                </c:pt>
                <c:pt idx="273">
                  <c:v>6.0747932175398489</c:v>
                </c:pt>
                <c:pt idx="274">
                  <c:v>6.0886089265353478</c:v>
                </c:pt>
                <c:pt idx="275">
                  <c:v>6.1024246355308511</c:v>
                </c:pt>
                <c:pt idx="276">
                  <c:v>6.116240344526342</c:v>
                </c:pt>
                <c:pt idx="277">
                  <c:v>6.1300560535218409</c:v>
                </c:pt>
                <c:pt idx="278">
                  <c:v>6.1438717625173371</c:v>
                </c:pt>
                <c:pt idx="279">
                  <c:v>6.1576874715128413</c:v>
                </c:pt>
                <c:pt idx="280">
                  <c:v>6.171503180508334</c:v>
                </c:pt>
                <c:pt idx="281">
                  <c:v>6.185318889503832</c:v>
                </c:pt>
                <c:pt idx="282">
                  <c:v>6.1991345984993362</c:v>
                </c:pt>
                <c:pt idx="283">
                  <c:v>6.2129503074948342</c:v>
                </c:pt>
                <c:pt idx="284">
                  <c:v>6.2267660164903313</c:v>
                </c:pt>
                <c:pt idx="285">
                  <c:v>6.2405817254858222</c:v>
                </c:pt>
                <c:pt idx="286">
                  <c:v>6.2543974344813282</c:v>
                </c:pt>
                <c:pt idx="287">
                  <c:v>6.2682131434768245</c:v>
                </c:pt>
                <c:pt idx="288">
                  <c:v>6.2820288524723225</c:v>
                </c:pt>
                <c:pt idx="289">
                  <c:v>6.2958445614678133</c:v>
                </c:pt>
                <c:pt idx="290">
                  <c:v>6.3096602704633176</c:v>
                </c:pt>
                <c:pt idx="291">
                  <c:v>6.3234759794588165</c:v>
                </c:pt>
                <c:pt idx="292">
                  <c:v>6.3372916884543136</c:v>
                </c:pt>
                <c:pt idx="293">
                  <c:v>6.3511073974498045</c:v>
                </c:pt>
                <c:pt idx="294">
                  <c:v>6.3649231064453096</c:v>
                </c:pt>
                <c:pt idx="295">
                  <c:v>6.3787388154408076</c:v>
                </c:pt>
                <c:pt idx="296">
                  <c:v>6.3925545244363056</c:v>
                </c:pt>
                <c:pt idx="297">
                  <c:v>6.4063702334317956</c:v>
                </c:pt>
                <c:pt idx="298">
                  <c:v>6.4201859424273007</c:v>
                </c:pt>
                <c:pt idx="299">
                  <c:v>6.4340016514227987</c:v>
                </c:pt>
                <c:pt idx="300">
                  <c:v>6.4478173604182967</c:v>
                </c:pt>
                <c:pt idx="301">
                  <c:v>6.4616330694137858</c:v>
                </c:pt>
                <c:pt idx="302">
                  <c:v>6.4754487784092918</c:v>
                </c:pt>
                <c:pt idx="303">
                  <c:v>6.4892644874047898</c:v>
                </c:pt>
                <c:pt idx="304">
                  <c:v>6.5030801964002869</c:v>
                </c:pt>
                <c:pt idx="305">
                  <c:v>6.5168959053957778</c:v>
                </c:pt>
                <c:pt idx="306">
                  <c:v>6.5307116143912829</c:v>
                </c:pt>
                <c:pt idx="307">
                  <c:v>6.54452732338678</c:v>
                </c:pt>
                <c:pt idx="308">
                  <c:v>6.558343032382278</c:v>
                </c:pt>
                <c:pt idx="309">
                  <c:v>6.572158741377776</c:v>
                </c:pt>
                <c:pt idx="310">
                  <c:v>6.5859744503732731</c:v>
                </c:pt>
                <c:pt idx="311">
                  <c:v>6.599790159368772</c:v>
                </c:pt>
                <c:pt idx="312">
                  <c:v>6.6136058683642691</c:v>
                </c:pt>
                <c:pt idx="313">
                  <c:v>6.6274215773597662</c:v>
                </c:pt>
                <c:pt idx="314">
                  <c:v>6.6412372863552642</c:v>
                </c:pt>
                <c:pt idx="315">
                  <c:v>6.6550529953507622</c:v>
                </c:pt>
                <c:pt idx="316">
                  <c:v>6.6688687043462611</c:v>
                </c:pt>
                <c:pt idx="317">
                  <c:v>6.6826844133417573</c:v>
                </c:pt>
                <c:pt idx="318">
                  <c:v>6.6965001223372562</c:v>
                </c:pt>
                <c:pt idx="319">
                  <c:v>6.7103158313327542</c:v>
                </c:pt>
                <c:pt idx="320">
                  <c:v>6.7241315403282522</c:v>
                </c:pt>
                <c:pt idx="321">
                  <c:v>6.7379472493237493</c:v>
                </c:pt>
                <c:pt idx="322">
                  <c:v>6.7517629583192482</c:v>
                </c:pt>
                <c:pt idx="323">
                  <c:v>6.7655786673147453</c:v>
                </c:pt>
                <c:pt idx="324">
                  <c:v>6.7793943763102442</c:v>
                </c:pt>
                <c:pt idx="325">
                  <c:v>6.7932100853057413</c:v>
                </c:pt>
                <c:pt idx="326">
                  <c:v>6.8070257943012393</c:v>
                </c:pt>
                <c:pt idx="327">
                  <c:v>6.8208415032967373</c:v>
                </c:pt>
                <c:pt idx="328">
                  <c:v>6.8346572122922344</c:v>
                </c:pt>
                <c:pt idx="329">
                  <c:v>6.8484729212877324</c:v>
                </c:pt>
                <c:pt idx="330">
                  <c:v>6.8622886302832304</c:v>
                </c:pt>
                <c:pt idx="331">
                  <c:v>6.8761043392787276</c:v>
                </c:pt>
                <c:pt idx="332">
                  <c:v>6.8899200482742256</c:v>
                </c:pt>
                <c:pt idx="333">
                  <c:v>6.9037357572697235</c:v>
                </c:pt>
                <c:pt idx="334">
                  <c:v>6.9175514662652207</c:v>
                </c:pt>
                <c:pt idx="335">
                  <c:v>6.9313671752607187</c:v>
                </c:pt>
                <c:pt idx="336">
                  <c:v>6.9451828842562167</c:v>
                </c:pt>
                <c:pt idx="337">
                  <c:v>6.9589985932517138</c:v>
                </c:pt>
                <c:pt idx="338">
                  <c:v>6.9728143022472118</c:v>
                </c:pt>
                <c:pt idx="339">
                  <c:v>6.9866300112427098</c:v>
                </c:pt>
                <c:pt idx="340">
                  <c:v>7.0004457202382069</c:v>
                </c:pt>
                <c:pt idx="341">
                  <c:v>7.0142614292337049</c:v>
                </c:pt>
                <c:pt idx="342">
                  <c:v>7.0280771382292029</c:v>
                </c:pt>
                <c:pt idx="343">
                  <c:v>7.0418928472247009</c:v>
                </c:pt>
                <c:pt idx="344">
                  <c:v>7.055708556220198</c:v>
                </c:pt>
                <c:pt idx="345">
                  <c:v>7.069524265215696</c:v>
                </c:pt>
                <c:pt idx="346">
                  <c:v>7.083339974211194</c:v>
                </c:pt>
                <c:pt idx="347">
                  <c:v>7.0971556832066929</c:v>
                </c:pt>
                <c:pt idx="348">
                  <c:v>7.1109713922021891</c:v>
                </c:pt>
                <c:pt idx="349">
                  <c:v>7.124787101197688</c:v>
                </c:pt>
                <c:pt idx="350">
                  <c:v>7.1386028101931842</c:v>
                </c:pt>
                <c:pt idx="351">
                  <c:v>7.1524185191886831</c:v>
                </c:pt>
                <c:pt idx="352">
                  <c:v>7.1662342281841811</c:v>
                </c:pt>
                <c:pt idx="353">
                  <c:v>7.1800499371796791</c:v>
                </c:pt>
                <c:pt idx="354">
                  <c:v>7.1938656461751762</c:v>
                </c:pt>
                <c:pt idx="355">
                  <c:v>7.207681355170676</c:v>
                </c:pt>
                <c:pt idx="356">
                  <c:v>7.2214970641661722</c:v>
                </c:pt>
                <c:pt idx="357">
                  <c:v>7.2353127731616711</c:v>
                </c:pt>
                <c:pt idx="358">
                  <c:v>7.2491284821571691</c:v>
                </c:pt>
                <c:pt idx="359">
                  <c:v>7.2629441911526662</c:v>
                </c:pt>
                <c:pt idx="360">
                  <c:v>7.2767599001481642</c:v>
                </c:pt>
                <c:pt idx="361">
                  <c:v>7.2905756091436622</c:v>
                </c:pt>
                <c:pt idx="362">
                  <c:v>7.3043913181391593</c:v>
                </c:pt>
                <c:pt idx="363">
                  <c:v>7.3182070271346573</c:v>
                </c:pt>
                <c:pt idx="364">
                  <c:v>7.3320227361301553</c:v>
                </c:pt>
                <c:pt idx="365">
                  <c:v>7.3458384451256524</c:v>
                </c:pt>
                <c:pt idx="366">
                  <c:v>7.3596541541211504</c:v>
                </c:pt>
                <c:pt idx="367">
                  <c:v>7.3734698631166484</c:v>
                </c:pt>
                <c:pt idx="368">
                  <c:v>7.3872855721121455</c:v>
                </c:pt>
                <c:pt idx="369">
                  <c:v>7.4011012811076435</c:v>
                </c:pt>
                <c:pt idx="370">
                  <c:v>7.4149169901031415</c:v>
                </c:pt>
                <c:pt idx="371">
                  <c:v>7.4287326990986386</c:v>
                </c:pt>
                <c:pt idx="372">
                  <c:v>7.4425484080941366</c:v>
                </c:pt>
                <c:pt idx="373">
                  <c:v>7.4563641170896346</c:v>
                </c:pt>
                <c:pt idx="374">
                  <c:v>7.4701798260851318</c:v>
                </c:pt>
                <c:pt idx="375">
                  <c:v>7.4839955350806298</c:v>
                </c:pt>
                <c:pt idx="376">
                  <c:v>7.4978112440761278</c:v>
                </c:pt>
                <c:pt idx="377">
                  <c:v>7.5116269530716249</c:v>
                </c:pt>
                <c:pt idx="378">
                  <c:v>7.5254426620671229</c:v>
                </c:pt>
                <c:pt idx="379">
                  <c:v>7.5392583710626209</c:v>
                </c:pt>
                <c:pt idx="380">
                  <c:v>7.5530740800581198</c:v>
                </c:pt>
                <c:pt idx="381">
                  <c:v>7.566889789053616</c:v>
                </c:pt>
                <c:pt idx="382">
                  <c:v>7.5807054980491149</c:v>
                </c:pt>
                <c:pt idx="383">
                  <c:v>7.5945212070446111</c:v>
                </c:pt>
                <c:pt idx="384">
                  <c:v>7.6083369160401109</c:v>
                </c:pt>
                <c:pt idx="385">
                  <c:v>7.622152625035608</c:v>
                </c:pt>
                <c:pt idx="386">
                  <c:v>7.635968334031106</c:v>
                </c:pt>
                <c:pt idx="387">
                  <c:v>7.649784043026604</c:v>
                </c:pt>
                <c:pt idx="388">
                  <c:v>7.6635997520221011</c:v>
                </c:pt>
                <c:pt idx="389">
                  <c:v>7.6774154610175991</c:v>
                </c:pt>
                <c:pt idx="390">
                  <c:v>7.6912311700130971</c:v>
                </c:pt>
                <c:pt idx="391">
                  <c:v>7.705046879008596</c:v>
                </c:pt>
                <c:pt idx="392">
                  <c:v>7.7188625880040922</c:v>
                </c:pt>
                <c:pt idx="393">
                  <c:v>7.7326782969995911</c:v>
                </c:pt>
                <c:pt idx="394">
                  <c:v>7.7464940059950891</c:v>
                </c:pt>
                <c:pt idx="395">
                  <c:v>7.7603097149905871</c:v>
                </c:pt>
                <c:pt idx="396">
                  <c:v>7.7741254239860842</c:v>
                </c:pt>
                <c:pt idx="397">
                  <c:v>7.7879411329815822</c:v>
                </c:pt>
                <c:pt idx="398">
                  <c:v>7.8017568419770802</c:v>
                </c:pt>
                <c:pt idx="399">
                  <c:v>7.8155725509725773</c:v>
                </c:pt>
                <c:pt idx="400">
                  <c:v>7.8293882599680753</c:v>
                </c:pt>
                <c:pt idx="401">
                  <c:v>7.8432039689635733</c:v>
                </c:pt>
                <c:pt idx="402">
                  <c:v>7.8570196779590704</c:v>
                </c:pt>
                <c:pt idx="403">
                  <c:v>7.8708353869545684</c:v>
                </c:pt>
                <c:pt idx="404">
                  <c:v>7.8846510959500664</c:v>
                </c:pt>
                <c:pt idx="405">
                  <c:v>7.8984668049455635</c:v>
                </c:pt>
                <c:pt idx="406">
                  <c:v>7.9122825139410615</c:v>
                </c:pt>
                <c:pt idx="407">
                  <c:v>7.9260982229365595</c:v>
                </c:pt>
                <c:pt idx="408">
                  <c:v>7.9399139319320566</c:v>
                </c:pt>
                <c:pt idx="409">
                  <c:v>7.9537296409275546</c:v>
                </c:pt>
                <c:pt idx="410">
                  <c:v>7.9675453499230526</c:v>
                </c:pt>
                <c:pt idx="411">
                  <c:v>7.9813610589185497</c:v>
                </c:pt>
                <c:pt idx="412">
                  <c:v>7.9951767679140477</c:v>
                </c:pt>
                <c:pt idx="413">
                  <c:v>8.0089924769095457</c:v>
                </c:pt>
                <c:pt idx="414">
                  <c:v>8.0228081859050437</c:v>
                </c:pt>
                <c:pt idx="415">
                  <c:v>8.0366238949005417</c:v>
                </c:pt>
                <c:pt idx="416">
                  <c:v>8.0504396038960397</c:v>
                </c:pt>
                <c:pt idx="417">
                  <c:v>8.064255312891536</c:v>
                </c:pt>
                <c:pt idx="418">
                  <c:v>8.0780710218870357</c:v>
                </c:pt>
                <c:pt idx="419">
                  <c:v>8.091886730882532</c:v>
                </c:pt>
                <c:pt idx="420">
                  <c:v>8.10570243987803</c:v>
                </c:pt>
                <c:pt idx="421">
                  <c:v>8.119518148873528</c:v>
                </c:pt>
                <c:pt idx="422">
                  <c:v>8.133333857869026</c:v>
                </c:pt>
                <c:pt idx="423">
                  <c:v>8.147149566864524</c:v>
                </c:pt>
                <c:pt idx="424">
                  <c:v>8.1609652758600237</c:v>
                </c:pt>
                <c:pt idx="425">
                  <c:v>8.17478098485552</c:v>
                </c:pt>
                <c:pt idx="426">
                  <c:v>8.188596693851018</c:v>
                </c:pt>
                <c:pt idx="427">
                  <c:v>8.202412402846516</c:v>
                </c:pt>
                <c:pt idx="428">
                  <c:v>8.216228111842014</c:v>
                </c:pt>
                <c:pt idx="429">
                  <c:v>8.230043820837512</c:v>
                </c:pt>
                <c:pt idx="430">
                  <c:v>8.24385952983301</c:v>
                </c:pt>
                <c:pt idx="431">
                  <c:v>8.2576752388285062</c:v>
                </c:pt>
                <c:pt idx="432">
                  <c:v>8.2714909478240042</c:v>
                </c:pt>
                <c:pt idx="433">
                  <c:v>8.2853066568195022</c:v>
                </c:pt>
                <c:pt idx="434">
                  <c:v>8.2991223658150002</c:v>
                </c:pt>
                <c:pt idx="435">
                  <c:v>8.3129380748104982</c:v>
                </c:pt>
                <c:pt idx="436">
                  <c:v>8.3267537838059962</c:v>
                </c:pt>
                <c:pt idx="437">
                  <c:v>8.3405694928014924</c:v>
                </c:pt>
                <c:pt idx="438">
                  <c:v>8.3543852017969904</c:v>
                </c:pt>
                <c:pt idx="439">
                  <c:v>8.3682009107924884</c:v>
                </c:pt>
                <c:pt idx="440">
                  <c:v>8.3820166197879864</c:v>
                </c:pt>
                <c:pt idx="441">
                  <c:v>8.3958323287834844</c:v>
                </c:pt>
                <c:pt idx="442">
                  <c:v>8.4096480377789824</c:v>
                </c:pt>
                <c:pt idx="443">
                  <c:v>8.4234637467744786</c:v>
                </c:pt>
                <c:pt idx="444">
                  <c:v>8.4372794557699766</c:v>
                </c:pt>
                <c:pt idx="445">
                  <c:v>8.4510951647654746</c:v>
                </c:pt>
                <c:pt idx="446">
                  <c:v>8.4649108737609726</c:v>
                </c:pt>
                <c:pt idx="447">
                  <c:v>8.4787265827564706</c:v>
                </c:pt>
                <c:pt idx="448">
                  <c:v>8.4925422917519686</c:v>
                </c:pt>
                <c:pt idx="449">
                  <c:v>8.5063580007474666</c:v>
                </c:pt>
                <c:pt idx="450">
                  <c:v>8.5201737097429646</c:v>
                </c:pt>
              </c:numCache>
            </c:numRef>
          </c:xVal>
          <c:yVal>
            <c:numRef>
              <c:f>fit_1NN_FCC!$H$19:$H$469</c:f>
              <c:numCache>
                <c:formatCode>0.0000</c:formatCode>
                <c:ptCount val="451"/>
                <c:pt idx="0">
                  <c:v>0.15750980241053361</c:v>
                </c:pt>
                <c:pt idx="1">
                  <c:v>-7.3991657036335048E-3</c:v>
                </c:pt>
                <c:pt idx="2">
                  <c:v>-0.16548312254046754</c:v>
                </c:pt>
                <c:pt idx="3">
                  <c:v>-0.31696186528759457</c:v>
                </c:pt>
                <c:pt idx="4">
                  <c:v>-0.46204874107842475</c:v>
                </c:pt>
                <c:pt idx="5">
                  <c:v>-0.60095082738936934</c:v>
                </c:pt>
                <c:pt idx="6">
                  <c:v>-0.73386910754601586</c:v>
                </c:pt>
                <c:pt idx="7">
                  <c:v>-0.8609986414677997</c:v>
                </c:pt>
                <c:pt idx="8">
                  <c:v>-0.98252873177731948</c:v>
                </c:pt>
                <c:pt idx="9">
                  <c:v>-1.0986430853971827</c:v>
                </c:pt>
                <c:pt idx="10">
                  <c:v>-1.2095199707540656</c:v>
                </c:pt>
                <c:pt idx="11">
                  <c:v>-1.3153323707065727</c:v>
                </c:pt>
                <c:pt idx="12">
                  <c:v>-1.4162481313104243</c:v>
                </c:pt>
                <c:pt idx="13">
                  <c:v>-1.5124301065315735</c:v>
                </c:pt>
                <c:pt idx="14">
                  <c:v>-1.6040362990149573</c:v>
                </c:pt>
                <c:pt idx="15">
                  <c:v>-1.6912199970137805</c:v>
                </c:pt>
                <c:pt idx="16">
                  <c:v>-1.7741299075815065</c:v>
                </c:pt>
                <c:pt idx="17">
                  <c:v>-1.8529102861260622</c:v>
                </c:pt>
                <c:pt idx="18">
                  <c:v>-1.9277010624231532</c:v>
                </c:pt>
                <c:pt idx="19">
                  <c:v>-1.9986379631830871</c:v>
                </c:pt>
                <c:pt idx="20">
                  <c:v>-2.0658526312630077</c:v>
                </c:pt>
                <c:pt idx="21">
                  <c:v>-2.1294727416140602</c:v>
                </c:pt>
                <c:pt idx="22">
                  <c:v>-2.1896221140506587</c:v>
                </c:pt>
                <c:pt idx="23">
                  <c:v>-2.2464208229267548</c:v>
                </c:pt>
                <c:pt idx="24">
                  <c:v>-2.2999853038017792</c:v>
                </c:pt>
                <c:pt idx="25">
                  <c:v>-2.3504284571767702</c:v>
                </c:pt>
                <c:pt idx="26">
                  <c:v>-2.3978597493790827</c:v>
                </c:pt>
                <c:pt idx="27">
                  <c:v>-2.4423853106720381</c:v>
                </c:pt>
                <c:pt idx="28">
                  <c:v>-2.4841080306638519</c:v>
                </c:pt>
                <c:pt idx="29">
                  <c:v>-2.5231276510882417</c:v>
                </c:pt>
                <c:pt idx="30">
                  <c:v>-2.5595408560272013</c:v>
                </c:pt>
                <c:pt idx="31">
                  <c:v>-2.5934413596446184</c:v>
                </c:pt>
                <c:pt idx="32">
                  <c:v>-2.6249199914975359</c:v>
                </c:pt>
                <c:pt idx="33">
                  <c:v>-2.654064779490179</c:v>
                </c:pt>
                <c:pt idx="34">
                  <c:v>-2.6809610305341098</c:v>
                </c:pt>
                <c:pt idx="35">
                  <c:v>-2.7056914089762234</c:v>
                </c:pt>
                <c:pt idx="36">
                  <c:v>-2.7283360128546628</c:v>
                </c:pt>
                <c:pt idx="37">
                  <c:v>-2.7489724480411675</c:v>
                </c:pt>
                <c:pt idx="38">
                  <c:v>-2.767675900326811</c:v>
                </c:pt>
                <c:pt idx="39">
                  <c:v>-2.784519205506585</c:v>
                </c:pt>
                <c:pt idx="40">
                  <c:v>-2.7995729175168358</c:v>
                </c:pt>
                <c:pt idx="41">
                  <c:v>-2.8129053746781247</c:v>
                </c:pt>
                <c:pt idx="42">
                  <c:v>-2.8245827640946914</c:v>
                </c:pt>
                <c:pt idx="43">
                  <c:v>-2.8346691842603629</c:v>
                </c:pt>
                <c:pt idx="44">
                  <c:v>-2.8432267059194247</c:v>
                </c:pt>
                <c:pt idx="45">
                  <c:v>-2.8503154312296735</c:v>
                </c:pt>
                <c:pt idx="46">
                  <c:v>-2.8559935512736652</c:v>
                </c:pt>
                <c:pt idx="47">
                  <c:v>-2.8603174019628921</c:v>
                </c:pt>
                <c:pt idx="48">
                  <c:v>-2.8633415183785011</c:v>
                </c:pt>
                <c:pt idx="49">
                  <c:v>-2.8651186875909649</c:v>
                </c:pt>
                <c:pt idx="50">
                  <c:v>-2.8656999999999999</c:v>
                </c:pt>
                <c:pt idx="51">
                  <c:v>-2.8651348992349743</c:v>
                </c:pt>
                <c:pt idx="52">
                  <c:v>-2.8634712306549006</c:v>
                </c:pt>
                <c:pt idx="53">
                  <c:v>-2.8607552884861498</c:v>
                </c:pt>
                <c:pt idx="54">
                  <c:v>-2.8570318616349581</c:v>
                </c:pt>
                <c:pt idx="55">
                  <c:v>-2.8523442782108352</c:v>
                </c:pt>
                <c:pt idx="56">
                  <c:v>-2.8467344487960178</c:v>
                </c:pt>
                <c:pt idx="57">
                  <c:v>-2.8402429084951692</c:v>
                </c:pt>
                <c:pt idx="58">
                  <c:v>-2.8329088577986394</c:v>
                </c:pt>
                <c:pt idx="59">
                  <c:v>-2.8247702022916732</c:v>
                </c:pt>
                <c:pt idx="60">
                  <c:v>-2.8158635912411305</c:v>
                </c:pt>
                <c:pt idx="61">
                  <c:v>-2.8062244550904163</c:v>
                </c:pt>
                <c:pt idx="62">
                  <c:v>-2.7958870418925059</c:v>
                </c:pt>
                <c:pt idx="63">
                  <c:v>-2.7848844527101582</c:v>
                </c:pt>
                <c:pt idx="64">
                  <c:v>-2.7732486760116259</c:v>
                </c:pt>
                <c:pt idx="65">
                  <c:v>-2.7610106210894059</c:v>
                </c:pt>
                <c:pt idx="66">
                  <c:v>-2.7482001505288727</c:v>
                </c:pt>
                <c:pt idx="67">
                  <c:v>-2.7348461117528657</c:v>
                </c:pt>
                <c:pt idx="68">
                  <c:v>-2.7209763676676526</c:v>
                </c:pt>
                <c:pt idx="69">
                  <c:v>-2.7066178264349769</c:v>
                </c:pt>
                <c:pt idx="70">
                  <c:v>-2.6917964703942552</c:v>
                </c:pt>
                <c:pt idx="71">
                  <c:v>-2.676537384158328</c:v>
                </c:pt>
                <c:pt idx="72">
                  <c:v>-2.6608647819055649</c:v>
                </c:pt>
                <c:pt idx="73">
                  <c:v>-2.6448020338904716</c:v>
                </c:pt>
                <c:pt idx="74">
                  <c:v>-2.6283716921944</c:v>
                </c:pt>
                <c:pt idx="75">
                  <c:v>-2.6115955157373416</c:v>
                </c:pt>
                <c:pt idx="76">
                  <c:v>-2.5944944945712458</c:v>
                </c:pt>
                <c:pt idx="77">
                  <c:v>-2.5770888734747359</c:v>
                </c:pt>
                <c:pt idx="78">
                  <c:v>-2.5593981748685835</c:v>
                </c:pt>
                <c:pt idx="79">
                  <c:v>-2.5414412210707424</c:v>
                </c:pt>
                <c:pt idx="80">
                  <c:v>-2.5232361559092924</c:v>
                </c:pt>
                <c:pt idx="81">
                  <c:v>-2.5048004657110829</c:v>
                </c:pt>
                <c:pt idx="82">
                  <c:v>-2.4861509996834408</c:v>
                </c:pt>
                <c:pt idx="83">
                  <c:v>-2.4673039897058091</c:v>
                </c:pt>
                <c:pt idx="84">
                  <c:v>-2.44827506954773</c:v>
                </c:pt>
                <c:pt idx="85">
                  <c:v>-2.4290792935291532</c:v>
                </c:pt>
                <c:pt idx="86">
                  <c:v>-2.4097311546386018</c:v>
                </c:pt>
                <c:pt idx="87">
                  <c:v>-2.3902446021243251</c:v>
                </c:pt>
                <c:pt idx="88">
                  <c:v>-2.3706330585731425</c:v>
                </c:pt>
                <c:pt idx="89">
                  <c:v>-2.3509094364912912</c:v>
                </c:pt>
                <c:pt idx="90">
                  <c:v>-2.3310861544012003</c:v>
                </c:pt>
                <c:pt idx="91">
                  <c:v>-2.3111751524677424</c:v>
                </c:pt>
                <c:pt idx="92">
                  <c:v>-2.2911879076671293</c:v>
                </c:pt>
                <c:pt idx="93">
                  <c:v>-2.2711354485112776</c:v>
                </c:pt>
                <c:pt idx="94">
                  <c:v>-2.251028369340117</c:v>
                </c:pt>
                <c:pt idx="95">
                  <c:v>-2.2308768441939644</c:v>
                </c:pt>
                <c:pt idx="96">
                  <c:v>-2.210690640277766</c:v>
                </c:pt>
                <c:pt idx="97">
                  <c:v>-2.1904791310286948</c:v>
                </c:pt>
                <c:pt idx="98">
                  <c:v>-2.1702513087982549</c:v>
                </c:pt>
                <c:pt idx="99">
                  <c:v>-2.1500157971597642</c:v>
                </c:pt>
                <c:pt idx="100">
                  <c:v>-2.1297808628517769</c:v>
                </c:pt>
                <c:pt idx="101">
                  <c:v>-2.1095544273677156</c:v>
                </c:pt>
                <c:pt idx="102">
                  <c:v>-2.089344078201719</c:v>
                </c:pt>
                <c:pt idx="103">
                  <c:v>-2.06915707976041</c:v>
                </c:pt>
                <c:pt idx="104">
                  <c:v>-2.049000383950061</c:v>
                </c:pt>
                <c:pt idx="105">
                  <c:v>-2.0288806404483259</c:v>
                </c:pt>
                <c:pt idx="106">
                  <c:v>-2.0088042066695007</c:v>
                </c:pt>
                <c:pt idx="107">
                  <c:v>-1.9887771574320086</c:v>
                </c:pt>
                <c:pt idx="108">
                  <c:v>-1.968805294336561</c:v>
                </c:pt>
                <c:pt idx="109">
                  <c:v>-1.9488941548632224</c:v>
                </c:pt>
                <c:pt idx="110">
                  <c:v>-1.9290490211953923</c:v>
                </c:pt>
                <c:pt idx="111">
                  <c:v>-1.9092749287784598</c:v>
                </c:pt>
                <c:pt idx="112">
                  <c:v>-1.8895766746207276</c:v>
                </c:pt>
                <c:pt idx="113">
                  <c:v>-1.869958825343931</c:v>
                </c:pt>
                <c:pt idx="114">
                  <c:v>-1.8504257249905318</c:v>
                </c:pt>
                <c:pt idx="115">
                  <c:v>-1.8309815025947287</c:v>
                </c:pt>
                <c:pt idx="116">
                  <c:v>-1.8116300795239597</c:v>
                </c:pt>
                <c:pt idx="117">
                  <c:v>-1.7923751765974596</c:v>
                </c:pt>
                <c:pt idx="118">
                  <c:v>-1.7732203209882873</c:v>
                </c:pt>
                <c:pt idx="119">
                  <c:v>-1.7541688529150246</c:v>
                </c:pt>
                <c:pt idx="120">
                  <c:v>-1.735223932129206</c:v>
                </c:pt>
                <c:pt idx="121">
                  <c:v>-1.7163885442043481</c:v>
                </c:pt>
                <c:pt idx="122">
                  <c:v>-1.697665506632301</c:v>
                </c:pt>
                <c:pt idx="123">
                  <c:v>-1.679057474732478</c:v>
                </c:pt>
                <c:pt idx="124">
                  <c:v>-1.6605669473793605</c:v>
                </c:pt>
                <c:pt idx="125">
                  <c:v>-1.6421962725535408</c:v>
                </c:pt>
                <c:pt idx="126">
                  <c:v>-1.6239476527213976</c:v>
                </c:pt>
                <c:pt idx="127">
                  <c:v>-1.6058231500483775</c:v>
                </c:pt>
                <c:pt idx="128">
                  <c:v>-1.5878246914506999</c:v>
                </c:pt>
                <c:pt idx="129">
                  <c:v>-1.5699540734901862</c:v>
                </c:pt>
                <c:pt idx="130">
                  <c:v>-1.552212967116761</c:v>
                </c:pt>
                <c:pt idx="131">
                  <c:v>-1.5346029222630715</c:v>
                </c:pt>
                <c:pt idx="132">
                  <c:v>-1.517125372295518</c:v>
                </c:pt>
                <c:pt idx="133">
                  <c:v>-1.4997816383259022</c:v>
                </c:pt>
                <c:pt idx="134">
                  <c:v>-1.4825729333877433</c:v>
                </c:pt>
                <c:pt idx="135">
                  <c:v>-1.4655003664812409</c:v>
                </c:pt>
                <c:pt idx="136">
                  <c:v>-1.4485649464907056</c:v>
                </c:pt>
                <c:pt idx="137">
                  <c:v>-1.4317675859782191</c:v>
                </c:pt>
                <c:pt idx="138">
                  <c:v>-1.4151091048571374</c:v>
                </c:pt>
                <c:pt idx="139">
                  <c:v>-1.39859023394898</c:v>
                </c:pt>
                <c:pt idx="140">
                  <c:v>-1.3822116184271263</c:v>
                </c:pt>
                <c:pt idx="141">
                  <c:v>-1.3659738211506651</c:v>
                </c:pt>
                <c:pt idx="142">
                  <c:v>-1.3498773258916226</c:v>
                </c:pt>
                <c:pt idx="143">
                  <c:v>-1.3339225404587332</c:v>
                </c:pt>
                <c:pt idx="144">
                  <c:v>-1.3181097997208</c:v>
                </c:pt>
                <c:pt idx="145">
                  <c:v>-1.3024393685326277</c:v>
                </c:pt>
                <c:pt idx="146">
                  <c:v>-1.2869114445664118</c:v>
                </c:pt>
                <c:pt idx="147">
                  <c:v>-1.2715261610513924</c:v>
                </c:pt>
                <c:pt idx="148">
                  <c:v>-1.2562835894245012</c:v>
                </c:pt>
                <c:pt idx="149">
                  <c:v>-1.2411837418946547</c:v>
                </c:pt>
                <c:pt idx="150">
                  <c:v>-1.226226573923259</c:v>
                </c:pt>
                <c:pt idx="151">
                  <c:v>-1.2114119866234405</c:v>
                </c:pt>
                <c:pt idx="152">
                  <c:v>-1.1967398290804281</c:v>
                </c:pt>
                <c:pt idx="153">
                  <c:v>-1.182209900595441</c:v>
                </c:pt>
                <c:pt idx="154">
                  <c:v>-1.1678219528553886</c:v>
                </c:pt>
                <c:pt idx="155">
                  <c:v>-1.1535756920306064</c:v>
                </c:pt>
                <c:pt idx="156">
                  <c:v>-1.139470780802784</c:v>
                </c:pt>
                <c:pt idx="157">
                  <c:v>-1.1255068403252051</c:v>
                </c:pt>
                <c:pt idx="158">
                  <c:v>-1.1116834521173282</c:v>
                </c:pt>
                <c:pt idx="159">
                  <c:v>-1.0980001598956981</c:v>
                </c:pt>
                <c:pt idx="160">
                  <c:v>-1.0844564713431157</c:v>
                </c:pt>
                <c:pt idx="161">
                  <c:v>-1.0710518598179384</c:v>
                </c:pt>
                <c:pt idx="162">
                  <c:v>-1.057785766005326</c:v>
                </c:pt>
                <c:pt idx="163">
                  <c:v>-1.0446575995122036</c:v>
                </c:pt>
                <c:pt idx="164">
                  <c:v>-1.0316667404076498</c:v>
                </c:pt>
                <c:pt idx="165">
                  <c:v>-1.0188125407103856</c:v>
                </c:pt>
                <c:pt idx="166">
                  <c:v>-1.0060943258249695</c:v>
                </c:pt>
                <c:pt idx="167">
                  <c:v>-0.99351139592828031</c:v>
                </c:pt>
                <c:pt idx="168">
                  <c:v>-0.98106302730780814</c:v>
                </c:pt>
                <c:pt idx="169">
                  <c:v>-0.96874847365323458</c:v>
                </c:pt>
                <c:pt idx="170">
                  <c:v>-0.95656696730274193</c:v>
                </c:pt>
                <c:pt idx="171">
                  <c:v>-0.94451772044545035</c:v>
                </c:pt>
                <c:pt idx="172">
                  <c:v>-0.93259992628133215</c:v>
                </c:pt>
                <c:pt idx="173">
                  <c:v>-0.92081276013992908</c:v>
                </c:pt>
                <c:pt idx="174">
                  <c:v>-0.90915538055914247</c:v>
                </c:pt>
                <c:pt idx="175">
                  <c:v>-0.89762693032534413</c:v>
                </c:pt>
                <c:pt idx="176">
                  <c:v>-0.88622653747600832</c:v>
                </c:pt>
                <c:pt idx="177">
                  <c:v>-0.87495331626603678</c:v>
                </c:pt>
                <c:pt idx="178">
                  <c:v>-0.8638063680989112</c:v>
                </c:pt>
                <c:pt idx="179">
                  <c:v>-0.8527847824237782</c:v>
                </c:pt>
                <c:pt idx="180">
                  <c:v>-0.841887637599531</c:v>
                </c:pt>
                <c:pt idx="181">
                  <c:v>-0.83111400172693362</c:v>
                </c:pt>
                <c:pt idx="182">
                  <c:v>-0.82046293344978971</c:v>
                </c:pt>
                <c:pt idx="183">
                  <c:v>-0.80993348272613841</c:v>
                </c:pt>
                <c:pt idx="184">
                  <c:v>-0.79952469157042338</c:v>
                </c:pt>
                <c:pt idx="185">
                  <c:v>-0.78923559476756089</c:v>
                </c:pt>
                <c:pt idx="186">
                  <c:v>-0.77906522055979666</c:v>
                </c:pt>
                <c:pt idx="187">
                  <c:v>-0.76901259130722355</c:v>
                </c:pt>
                <c:pt idx="188">
                  <c:v>-0.75907672412279936</c:v>
                </c:pt>
                <c:pt idx="189">
                  <c:v>-0.74925663148268362</c:v>
                </c:pt>
                <c:pt idx="190">
                  <c:v>-0.73955132181268601</c:v>
                </c:pt>
                <c:pt idx="191">
                  <c:v>-0.72995980005159655</c:v>
                </c:pt>
                <c:pt idx="192">
                  <c:v>-0.72048106819214242</c:v>
                </c:pt>
                <c:pt idx="193">
                  <c:v>-0.71111412580029743</c:v>
                </c:pt>
                <c:pt idx="194">
                  <c:v>-0.70185797051364629</c:v>
                </c:pt>
                <c:pt idx="195">
                  <c:v>-0.69271159851948561</c:v>
                </c:pt>
                <c:pt idx="196">
                  <c:v>-0.68367400501332209</c:v>
                </c:pt>
                <c:pt idx="197">
                  <c:v>-0.67474418463841079</c:v>
                </c:pt>
                <c:pt idx="198">
                  <c:v>-0.66592113190695512</c:v>
                </c:pt>
                <c:pt idx="199">
                  <c:v>-0.65720384160357159</c:v>
                </c:pt>
                <c:pt idx="200">
                  <c:v>-0.64859130917160523</c:v>
                </c:pt>
                <c:pt idx="201">
                  <c:v>-0.64008253108286473</c:v>
                </c:pt>
                <c:pt idx="202">
                  <c:v>-0.63167650519132379</c:v>
                </c:pt>
                <c:pt idx="203">
                  <c:v>-0.62337223107132944</c:v>
                </c:pt>
                <c:pt idx="204">
                  <c:v>-0.61516871034082787</c:v>
                </c:pt>
                <c:pt idx="205">
                  <c:v>-0.60706494697011537</c:v>
                </c:pt>
                <c:pt idx="206">
                  <c:v>-0.59905994757659831</c:v>
                </c:pt>
                <c:pt idx="207">
                  <c:v>-0.59115272170603483</c:v>
                </c:pt>
                <c:pt idx="208">
                  <c:v>-0.58334228210071759</c:v>
                </c:pt>
                <c:pt idx="209">
                  <c:v>-0.57562764495503782</c:v>
                </c:pt>
                <c:pt idx="210">
                  <c:v>-0.56800783015886591</c:v>
                </c:pt>
                <c:pt idx="211">
                  <c:v>-0.56048186152915891</c:v>
                </c:pt>
                <c:pt idx="212">
                  <c:v>-0.55304876703020589</c:v>
                </c:pt>
                <c:pt idx="213">
                  <c:v>-0.54570757898289834</c:v>
                </c:pt>
                <c:pt idx="214">
                  <c:v>-0.53845733426340714</c:v>
                </c:pt>
                <c:pt idx="215">
                  <c:v>-0.53129707449163421</c:v>
                </c:pt>
                <c:pt idx="216">
                  <c:v>-0.52422584620979495</c:v>
                </c:pt>
                <c:pt idx="217">
                  <c:v>-0.51724270105147707</c:v>
                </c:pt>
                <c:pt idx="218">
                  <c:v>-0.51034669590151138</c:v>
                </c:pt>
                <c:pt idx="219">
                  <c:v>-0.5035368930469788</c:v>
                </c:pt>
                <c:pt idx="220">
                  <c:v>-0.4968123603196668</c:v>
                </c:pt>
                <c:pt idx="221">
                  <c:v>-0.49017217123028256</c:v>
                </c:pt>
                <c:pt idx="222">
                  <c:v>-0.48361540509471512</c:v>
                </c:pt>
                <c:pt idx="223">
                  <c:v>-0.47714114715263511</c:v>
                </c:pt>
                <c:pt idx="224">
                  <c:v>-0.47074848867870528</c:v>
                </c:pt>
                <c:pt idx="225">
                  <c:v>-0.46443652708667432</c:v>
                </c:pt>
                <c:pt idx="226">
                  <c:v>-0.45820436602661152</c:v>
                </c:pt>
                <c:pt idx="227">
                  <c:v>-0.45205111547553345</c:v>
                </c:pt>
                <c:pt idx="228">
                  <c:v>-0.44597589182166658</c:v>
                </c:pt>
                <c:pt idx="229">
                  <c:v>-0.43997781794258334</c:v>
                </c:pt>
                <c:pt idx="230">
                  <c:v>-0.43405602327743836</c:v>
                </c:pt>
                <c:pt idx="231">
                  <c:v>-0.428209643893526</c:v>
                </c:pt>
                <c:pt idx="232">
                  <c:v>-0.42243782254737433</c:v>
                </c:pt>
                <c:pt idx="233">
                  <c:v>-0.41673970874058219</c:v>
                </c:pt>
                <c:pt idx="234">
                  <c:v>-0.41111445877060032</c:v>
                </c:pt>
                <c:pt idx="235">
                  <c:v>-0.40556123577665004</c:v>
                </c:pt>
                <c:pt idx="236">
                  <c:v>-0.40007920978096834</c:v>
                </c:pt>
                <c:pt idx="237">
                  <c:v>-0.39466755772556039</c:v>
                </c:pt>
                <c:pt idx="238">
                  <c:v>-0.38932546350463698</c:v>
                </c:pt>
                <c:pt idx="239">
                  <c:v>-0.38405211799290412</c:v>
                </c:pt>
                <c:pt idx="240">
                  <c:v>-0.37884671906987377</c:v>
                </c:pt>
                <c:pt idx="241">
                  <c:v>-0.37370847164035148</c:v>
                </c:pt>
                <c:pt idx="242">
                  <c:v>-0.36863658765125706</c:v>
                </c:pt>
                <c:pt idx="243">
                  <c:v>-0.3636302861049267</c:v>
                </c:pt>
                <c:pt idx="244">
                  <c:v>-0.35868879306904122</c:v>
                </c:pt>
                <c:pt idx="245">
                  <c:v>-0.35381134168331924</c:v>
                </c:pt>
                <c:pt idx="246">
                  <c:v>-0.34899717216311099</c:v>
                </c:pt>
                <c:pt idx="247">
                  <c:v>-0.34424553180002304</c:v>
                </c:pt>
                <c:pt idx="248">
                  <c:v>-0.33955567495969896</c:v>
                </c:pt>
                <c:pt idx="249">
                  <c:v>-0.33492686307687936</c:v>
                </c:pt>
                <c:pt idx="250">
                  <c:v>-0.33035836464785806</c:v>
                </c:pt>
                <c:pt idx="251">
                  <c:v>-0.32584945522044906</c:v>
                </c:pt>
                <c:pt idx="252">
                  <c:v>-0.32139941738157235</c:v>
                </c:pt>
                <c:pt idx="253">
                  <c:v>-0.31700754074256937</c:v>
                </c:pt>
                <c:pt idx="254">
                  <c:v>-0.31267312192234414</c:v>
                </c:pt>
                <c:pt idx="255">
                  <c:v>-0.30839546452843647</c:v>
                </c:pt>
                <c:pt idx="256">
                  <c:v>-0.30417387913611688</c:v>
                </c:pt>
                <c:pt idx="257">
                  <c:v>-0.30000768326560168</c:v>
                </c:pt>
                <c:pt idx="258">
                  <c:v>-0.29589620135747047</c:v>
                </c:pt>
                <c:pt idx="259">
                  <c:v>-0.29183876474637899</c:v>
                </c:pt>
                <c:pt idx="260">
                  <c:v>-0.2878347116331571</c:v>
                </c:pt>
                <c:pt idx="261">
                  <c:v>-0.28388338705533422</c:v>
                </c:pt>
                <c:pt idx="262">
                  <c:v>-0.27998414285623902</c:v>
                </c:pt>
                <c:pt idx="263">
                  <c:v>-0.27613633765267787</c:v>
                </c:pt>
                <c:pt idx="264">
                  <c:v>-0.27233933680131528</c:v>
                </c:pt>
                <c:pt idx="265">
                  <c:v>-0.26859251236377885</c:v>
                </c:pt>
                <c:pt idx="266">
                  <c:v>-0.26489524307061735</c:v>
                </c:pt>
                <c:pt idx="267">
                  <c:v>-0.26124691428411523</c:v>
                </c:pt>
                <c:pt idx="268">
                  <c:v>-0.25764691796007227</c:v>
                </c:pt>
                <c:pt idx="269">
                  <c:v>-0.25409465260856479</c:v>
                </c:pt>
                <c:pt idx="270">
                  <c:v>-0.25058952325380307</c:v>
                </c:pt>
                <c:pt idx="271">
                  <c:v>-0.24713094139308522</c:v>
                </c:pt>
                <c:pt idx="272">
                  <c:v>-0.24371832495494303</c:v>
                </c:pt>
                <c:pt idx="273">
                  <c:v>-0.24035109825649076</c:v>
                </c:pt>
                <c:pt idx="274">
                  <c:v>-0.23702869196008219</c:v>
                </c:pt>
                <c:pt idx="275">
                  <c:v>-0.23375054302926834</c:v>
                </c:pt>
                <c:pt idx="276">
                  <c:v>-0.23051609468414452</c:v>
                </c:pt>
                <c:pt idx="277">
                  <c:v>-0.22732479635609051</c:v>
                </c:pt>
                <c:pt idx="278">
                  <c:v>-0.22417610364200155</c:v>
                </c:pt>
                <c:pt idx="279">
                  <c:v>-0.22106947825799442</c:v>
                </c:pt>
                <c:pt idx="280">
                  <c:v>-0.21800438799267505</c:v>
                </c:pt>
                <c:pt idx="281">
                  <c:v>-0.21498030665995957</c:v>
                </c:pt>
                <c:pt idx="282">
                  <c:v>-0.2119967140515425</c:v>
                </c:pt>
                <c:pt idx="283">
                  <c:v>-0.20905309588899992</c:v>
                </c:pt>
                <c:pt idx="284">
                  <c:v>-0.20614894377557408</c:v>
                </c:pt>
                <c:pt idx="285">
                  <c:v>-0.20328375514769151</c:v>
                </c:pt>
                <c:pt idx="286">
                  <c:v>-0.20045703322621522</c:v>
                </c:pt>
                <c:pt idx="287">
                  <c:v>-0.19766828696750083</c:v>
                </c:pt>
                <c:pt idx="288">
                  <c:v>-0.19491703101423324</c:v>
                </c:pt>
                <c:pt idx="289">
                  <c:v>-0.19220278564612431</c:v>
                </c:pt>
                <c:pt idx="290">
                  <c:v>-0.18952507673045843</c:v>
                </c:pt>
                <c:pt idx="291">
                  <c:v>-0.18688343567254773</c:v>
                </c:pt>
                <c:pt idx="292">
                  <c:v>-0.18427739936607782</c:v>
                </c:pt>
                <c:pt idx="293">
                  <c:v>-0.18170651014341052</c:v>
                </c:pt>
                <c:pt idx="294">
                  <c:v>-0.17917031572583375</c:v>
                </c:pt>
                <c:pt idx="295">
                  <c:v>-0.17666836917381196</c:v>
                </c:pt>
                <c:pt idx="296">
                  <c:v>-0.1742002288372165</c:v>
                </c:pt>
                <c:pt idx="297">
                  <c:v>-0.17176545830559725</c:v>
                </c:pt>
                <c:pt idx="298">
                  <c:v>-0.16936362635848284</c:v>
                </c:pt>
                <c:pt idx="299">
                  <c:v>-0.16699430691575845</c:v>
                </c:pt>
                <c:pt idx="300">
                  <c:v>-0.164657078988099</c:v>
                </c:pt>
                <c:pt idx="301">
                  <c:v>-0.16235152662751309</c:v>
                </c:pt>
                <c:pt idx="302">
                  <c:v>-0.16007723887798461</c:v>
                </c:pt>
                <c:pt idx="303">
                  <c:v>-0.1578338097262561</c:v>
                </c:pt>
                <c:pt idx="304">
                  <c:v>-0.15562083805272911</c:v>
                </c:pt>
                <c:pt idx="305">
                  <c:v>-0.15343792758253491</c:v>
                </c:pt>
                <c:pt idx="306">
                  <c:v>-0.15128468683675877</c:v>
                </c:pt>
                <c:pt idx="307">
                  <c:v>-0.14916072908385913</c:v>
                </c:pt>
                <c:pt idx="308">
                  <c:v>-0.14706567229125564</c:v>
                </c:pt>
                <c:pt idx="309">
                  <c:v>-0.14499913907713441</c:v>
                </c:pt>
                <c:pt idx="310">
                  <c:v>-0.14296075666245966</c:v>
                </c:pt>
                <c:pt idx="311">
                  <c:v>-0.14095015682320747</c:v>
                </c:pt>
                <c:pt idx="312">
                  <c:v>-0.13896697584283252</c:v>
                </c:pt>
                <c:pt idx="313">
                  <c:v>-0.13701085446497449</c:v>
                </c:pt>
                <c:pt idx="314">
                  <c:v>-0.13508143784641494</c:v>
                </c:pt>
                <c:pt idx="315">
                  <c:v>-0.13317837551029127</c:v>
                </c:pt>
                <c:pt idx="316">
                  <c:v>-0.13130132129957553</c:v>
                </c:pt>
                <c:pt idx="317">
                  <c:v>-0.12944993333082702</c:v>
                </c:pt>
                <c:pt idx="318">
                  <c:v>-0.12762387394822247</c:v>
                </c:pt>
                <c:pt idx="319">
                  <c:v>-0.12582280967787357</c:v>
                </c:pt>
                <c:pt idx="320">
                  <c:v>-0.12404641118243473</c:v>
                </c:pt>
                <c:pt idx="321">
                  <c:v>-0.12229435321600968</c:v>
                </c:pt>
                <c:pt idx="322">
                  <c:v>-0.12056631457935918</c:v>
                </c:pt>
                <c:pt idx="323">
                  <c:v>-0.11886197807541782</c:v>
                </c:pt>
                <c:pt idx="324">
                  <c:v>-0.11718103046512117</c:v>
                </c:pt>
                <c:pt idx="325">
                  <c:v>-0.11552316242355143</c:v>
                </c:pt>
                <c:pt idx="326">
                  <c:v>-0.11388806849640121</c:v>
                </c:pt>
                <c:pt idx="327">
                  <c:v>-0.11227544705676318</c:v>
                </c:pt>
                <c:pt idx="328">
                  <c:v>-0.11068500026224566</c:v>
                </c:pt>
                <c:pt idx="329">
                  <c:v>-0.10911643401241967</c:v>
                </c:pt>
                <c:pt idx="330">
                  <c:v>-0.10756945790659822</c:v>
                </c:pt>
                <c:pt idx="331">
                  <c:v>-0.1060437852019525</c:v>
                </c:pt>
                <c:pt idx="332">
                  <c:v>-0.10453913277196492</c:v>
                </c:pt>
                <c:pt idx="333">
                  <c:v>-0.10305522106522363</c:v>
                </c:pt>
                <c:pt idx="334">
                  <c:v>-0.1015917740645577</c:v>
                </c:pt>
                <c:pt idx="335">
                  <c:v>-0.10014851924651728</c:v>
                </c:pt>
                <c:pt idx="336">
                  <c:v>-9.8725187541197496E-2</c:v>
                </c:pt>
                <c:pt idx="337">
                  <c:v>-9.73215132924099E-2</c:v>
                </c:pt>
                <c:pt idx="338">
                  <c:v>-9.5937234218199968E-2</c:v>
                </c:pt>
                <c:pt idx="339">
                  <c:v>-9.457209137171374E-2</c:v>
                </c:pt>
                <c:pt idx="340">
                  <c:v>-9.3225829102412838E-2</c:v>
                </c:pt>
                <c:pt idx="341">
                  <c:v>-9.1898195017638365E-2</c:v>
                </c:pt>
                <c:pt idx="342">
                  <c:v>-9.058893994452541E-2</c:v>
                </c:pt>
                <c:pt idx="343">
                  <c:v>-8.9297817892266082E-2</c:v>
                </c:pt>
                <c:pt idx="344">
                  <c:v>-8.8024586014723544E-2</c:v>
                </c:pt>
                <c:pt idx="345">
                  <c:v>-8.6769004573394731E-2</c:v>
                </c:pt>
                <c:pt idx="346">
                  <c:v>-8.5530836900723245E-2</c:v>
                </c:pt>
                <c:pt idx="347">
                  <c:v>-8.4309849363760667E-2</c:v>
                </c:pt>
                <c:pt idx="348">
                  <c:v>-8.3105811328177015E-2</c:v>
                </c:pt>
                <c:pt idx="349">
                  <c:v>-8.1918495122618423E-2</c:v>
                </c:pt>
                <c:pt idx="350">
                  <c:v>-8.0747676003412622E-2</c:v>
                </c:pt>
                <c:pt idx="351">
                  <c:v>-7.9593132119620075E-2</c:v>
                </c:pt>
                <c:pt idx="352">
                  <c:v>-7.8454644478431174E-2</c:v>
                </c:pt>
                <c:pt idx="353">
                  <c:v>-7.7331996910906795E-2</c:v>
                </c:pt>
                <c:pt idx="354">
                  <c:v>-7.6224976038063136E-2</c:v>
                </c:pt>
                <c:pt idx="355">
                  <c:v>-7.5133371237297172E-2</c:v>
                </c:pt>
                <c:pt idx="356">
                  <c:v>-7.4056974609154017E-2</c:v>
                </c:pt>
                <c:pt idx="357">
                  <c:v>-7.2995580944432162E-2</c:v>
                </c:pt>
                <c:pt idx="358">
                  <c:v>-7.1948987691627525E-2</c:v>
                </c:pt>
                <c:pt idx="359">
                  <c:v>-7.0916994924712831E-2</c:v>
                </c:pt>
                <c:pt idx="360">
                  <c:v>-6.9899405311252077E-2</c:v>
                </c:pt>
                <c:pt idx="361">
                  <c:v>-6.8896024080847357E-2</c:v>
                </c:pt>
                <c:pt idx="362">
                  <c:v>-6.7906658993917346E-2</c:v>
                </c:pt>
                <c:pt idx="363">
                  <c:v>-6.6931120310804393E-2</c:v>
                </c:pt>
                <c:pt idx="364">
                  <c:v>-6.5969220761209618E-2</c:v>
                </c:pt>
                <c:pt idx="365">
                  <c:v>-6.5020775513953369E-2</c:v>
                </c:pt>
                <c:pt idx="366">
                  <c:v>-6.4085602147058968E-2</c:v>
                </c:pt>
                <c:pt idx="367">
                  <c:v>-6.3163520618158428E-2</c:v>
                </c:pt>
                <c:pt idx="368">
                  <c:v>-6.2254353235217261E-2</c:v>
                </c:pt>
                <c:pt idx="369">
                  <c:v>-6.1357924627577207E-2</c:v>
                </c:pt>
                <c:pt idx="370">
                  <c:v>-6.0474061717313635E-2</c:v>
                </c:pt>
                <c:pt idx="371">
                  <c:v>-5.9602593690906668E-2</c:v>
                </c:pt>
                <c:pt idx="372">
                  <c:v>-5.8743351971222761E-2</c:v>
                </c:pt>
                <c:pt idx="373">
                  <c:v>-5.7896170189805425E-2</c:v>
                </c:pt>
                <c:pt idx="374">
                  <c:v>-5.7060884159471949E-2</c:v>
                </c:pt>
                <c:pt idx="375">
                  <c:v>-5.6237331847214869E-2</c:v>
                </c:pt>
                <c:pt idx="376">
                  <c:v>-5.5425353347404609E-2</c:v>
                </c:pt>
                <c:pt idx="377">
                  <c:v>-5.462479085529251E-2</c:v>
                </c:pt>
                <c:pt idx="378">
                  <c:v>-5.3835488640810211E-2</c:v>
                </c:pt>
                <c:pt idx="379">
                  <c:v>-5.305729302266466E-2</c:v>
                </c:pt>
                <c:pt idx="380">
                  <c:v>-5.2290052342725046E-2</c:v>
                </c:pt>
                <c:pt idx="381">
                  <c:v>-5.1533616940700105E-2</c:v>
                </c:pt>
                <c:pt idx="382">
                  <c:v>-5.0787839129102952E-2</c:v>
                </c:pt>
                <c:pt idx="383">
                  <c:v>-5.0052573168501376E-2</c:v>
                </c:pt>
                <c:pt idx="384">
                  <c:v>-4.9327675243050643E-2</c:v>
                </c:pt>
                <c:pt idx="385">
                  <c:v>-4.8613003436307076E-2</c:v>
                </c:pt>
                <c:pt idx="386">
                  <c:v>-4.7908417707319254E-2</c:v>
                </c:pt>
                <c:pt idx="387">
                  <c:v>-4.7213779866995036E-2</c:v>
                </c:pt>
                <c:pt idx="388">
                  <c:v>-4.6528953554741279E-2</c:v>
                </c:pt>
                <c:pt idx="389">
                  <c:v>-4.5853804215374452E-2</c:v>
                </c:pt>
                <c:pt idx="390">
                  <c:v>-4.5188199076299368E-2</c:v>
                </c:pt>
                <c:pt idx="391">
                  <c:v>-4.4532007124953338E-2</c:v>
                </c:pt>
                <c:pt idx="392">
                  <c:v>-4.3885099086513918E-2</c:v>
                </c:pt>
                <c:pt idx="393">
                  <c:v>-4.324734740186701E-2</c:v>
                </c:pt>
                <c:pt idx="394">
                  <c:v>-4.2618626205833711E-2</c:v>
                </c:pt>
                <c:pt idx="395">
                  <c:v>-4.1998811305652563E-2</c:v>
                </c:pt>
                <c:pt idx="396">
                  <c:v>-4.138778015971567E-2</c:v>
                </c:pt>
                <c:pt idx="397">
                  <c:v>-4.0785411856555237E-2</c:v>
                </c:pt>
                <c:pt idx="398">
                  <c:v>-4.0191587094079204E-2</c:v>
                </c:pt>
                <c:pt idx="399">
                  <c:v>-3.9606188159052466E-2</c:v>
                </c:pt>
                <c:pt idx="400">
                  <c:v>-3.9029098906822081E-2</c:v>
                </c:pt>
                <c:pt idx="401">
                  <c:v>-3.846020474128347E-2</c:v>
                </c:pt>
                <c:pt idx="402">
                  <c:v>-3.7899392595085672E-2</c:v>
                </c:pt>
                <c:pt idx="403">
                  <c:v>-3.7346550910072801E-2</c:v>
                </c:pt>
                <c:pt idx="404">
                  <c:v>-3.6801569617959759E-2</c:v>
                </c:pt>
                <c:pt idx="405">
                  <c:v>-3.6264340121239289E-2</c:v>
                </c:pt>
                <c:pt idx="406">
                  <c:v>-3.5734755274318686E-2</c:v>
                </c:pt>
                <c:pt idx="407">
                  <c:v>-3.5212709364883021E-2</c:v>
                </c:pt>
                <c:pt idx="408">
                  <c:v>-3.4698098095483278E-2</c:v>
                </c:pt>
                <c:pt idx="409">
                  <c:v>-3.4190818565346413E-2</c:v>
                </c:pt>
                <c:pt idx="410">
                  <c:v>-3.3690769252405613E-2</c:v>
                </c:pt>
                <c:pt idx="411">
                  <c:v>-3.3197849995547778E-2</c:v>
                </c:pt>
                <c:pt idx="412">
                  <c:v>-3.2711961977076723E-2</c:v>
                </c:pt>
                <c:pt idx="413">
                  <c:v>-3.2233007705388943E-2</c:v>
                </c:pt>
                <c:pt idx="414">
                  <c:v>-3.1760890997860391E-2</c:v>
                </c:pt>
                <c:pt idx="415">
                  <c:v>-3.1295516963941721E-2</c:v>
                </c:pt>
                <c:pt idx="416">
                  <c:v>-3.083679198845956E-2</c:v>
                </c:pt>
                <c:pt idx="417">
                  <c:v>-3.038462371512201E-2</c:v>
                </c:pt>
                <c:pt idx="418">
                  <c:v>-2.9938921030225739E-2</c:v>
                </c:pt>
                <c:pt idx="419">
                  <c:v>-2.9499594046562872E-2</c:v>
                </c:pt>
                <c:pt idx="420">
                  <c:v>-2.9066554087525016E-2</c:v>
                </c:pt>
                <c:pt idx="421">
                  <c:v>-2.8639713671402858E-2</c:v>
                </c:pt>
                <c:pt idx="422">
                  <c:v>-2.821898649587851E-2</c:v>
                </c:pt>
                <c:pt idx="423">
                  <c:v>-2.7804287422709111E-2</c:v>
                </c:pt>
                <c:pt idx="424">
                  <c:v>-2.7395532462599004E-2</c:v>
                </c:pt>
                <c:pt idx="425">
                  <c:v>-2.6992638760258907E-2</c:v>
                </c:pt>
                <c:pt idx="426">
                  <c:v>-2.6595524579649459E-2</c:v>
                </c:pt>
                <c:pt idx="427">
                  <c:v>-2.620410928940763E-2</c:v>
                </c:pt>
                <c:pt idx="428">
                  <c:v>-2.5818313348453387E-2</c:v>
                </c:pt>
                <c:pt idx="429">
                  <c:v>-2.5438058291775111E-2</c:v>
                </c:pt>
                <c:pt idx="430">
                  <c:v>-2.5063266716391256E-2</c:v>
                </c:pt>
                <c:pt idx="431">
                  <c:v>-2.46938622674867E-2</c:v>
                </c:pt>
                <c:pt idx="432">
                  <c:v>-2.4329769624721394E-2</c:v>
                </c:pt>
                <c:pt idx="433">
                  <c:v>-2.3970914488709728E-2</c:v>
                </c:pt>
                <c:pt idx="434">
                  <c:v>-2.361722356766827E-2</c:v>
                </c:pt>
                <c:pt idx="435">
                  <c:v>-2.3268624564230362E-2</c:v>
                </c:pt>
                <c:pt idx="436">
                  <c:v>-2.2925046162425251E-2</c:v>
                </c:pt>
                <c:pt idx="437">
                  <c:v>-2.2586418014820236E-2</c:v>
                </c:pt>
                <c:pt idx="438">
                  <c:v>-2.2252670729823603E-2</c:v>
                </c:pt>
                <c:pt idx="439">
                  <c:v>-2.192373585914674E-2</c:v>
                </c:pt>
                <c:pt idx="440">
                  <c:v>-2.1599545885423541E-2</c:v>
                </c:pt>
                <c:pt idx="441">
                  <c:v>-2.1280034209985099E-2</c:v>
                </c:pt>
                <c:pt idx="442">
                  <c:v>-2.0965135140788141E-2</c:v>
                </c:pt>
                <c:pt idx="443">
                  <c:v>-2.0654783880495131E-2</c:v>
                </c:pt>
                <c:pt idx="444">
                  <c:v>-2.0348916514704624E-2</c:v>
                </c:pt>
                <c:pt idx="445">
                  <c:v>-2.0047470000329602E-2</c:v>
                </c:pt>
                <c:pt idx="446">
                  <c:v>-1.975038215412267E-2</c:v>
                </c:pt>
                <c:pt idx="447">
                  <c:v>-1.9457591641345771E-2</c:v>
                </c:pt>
                <c:pt idx="448">
                  <c:v>-1.916903796458325E-2</c:v>
                </c:pt>
                <c:pt idx="449">
                  <c:v>-1.8884661452696128E-2</c:v>
                </c:pt>
                <c:pt idx="450">
                  <c:v>-1.860440324991627E-2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C-4A4A-B947-4F7BFFF967D8}"/>
            </c:ext>
          </c:extLst>
        </c:ser>
        <c:ser>
          <c:idx val="1"/>
          <c:order val="1"/>
          <c:tx>
            <c:strRef>
              <c:f>fit_1NN_FCC!$K$18</c:f>
              <c:strCache>
                <c:ptCount val="1"/>
                <c:pt idx="0">
                  <c:v>E(morse)[eV]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fit_1NN_FCC!$G$19:$G$469</c:f>
              <c:numCache>
                <c:formatCode>General</c:formatCode>
                <c:ptCount val="451"/>
                <c:pt idx="0">
                  <c:v>2.3031046617689528</c:v>
                </c:pt>
                <c:pt idx="1">
                  <c:v>2.3169203707644503</c:v>
                </c:pt>
                <c:pt idx="2">
                  <c:v>2.3307360797599483</c:v>
                </c:pt>
                <c:pt idx="3">
                  <c:v>2.3445517887554459</c:v>
                </c:pt>
                <c:pt idx="4">
                  <c:v>2.3583674977509439</c:v>
                </c:pt>
                <c:pt idx="5">
                  <c:v>2.3721832067464415</c:v>
                </c:pt>
                <c:pt idx="6">
                  <c:v>2.3859989157419395</c:v>
                </c:pt>
                <c:pt idx="7">
                  <c:v>2.3998146247374375</c:v>
                </c:pt>
                <c:pt idx="8">
                  <c:v>2.413630333732935</c:v>
                </c:pt>
                <c:pt idx="9">
                  <c:v>2.4274460427284326</c:v>
                </c:pt>
                <c:pt idx="10">
                  <c:v>2.4412617517239306</c:v>
                </c:pt>
                <c:pt idx="11">
                  <c:v>2.4550774607194286</c:v>
                </c:pt>
                <c:pt idx="12">
                  <c:v>2.4688931697149261</c:v>
                </c:pt>
                <c:pt idx="13">
                  <c:v>2.4827088787104237</c:v>
                </c:pt>
                <c:pt idx="14">
                  <c:v>2.4965245877059217</c:v>
                </c:pt>
                <c:pt idx="15">
                  <c:v>2.5103402967014197</c:v>
                </c:pt>
                <c:pt idx="16">
                  <c:v>2.5241560056969172</c:v>
                </c:pt>
                <c:pt idx="17">
                  <c:v>2.5379717146924152</c:v>
                </c:pt>
                <c:pt idx="18">
                  <c:v>2.5517874236879128</c:v>
                </c:pt>
                <c:pt idx="19">
                  <c:v>2.5656031326834108</c:v>
                </c:pt>
                <c:pt idx="20">
                  <c:v>2.5794188416789083</c:v>
                </c:pt>
                <c:pt idx="21">
                  <c:v>2.5932345506744063</c:v>
                </c:pt>
                <c:pt idx="22">
                  <c:v>2.6070502596699039</c:v>
                </c:pt>
                <c:pt idx="23">
                  <c:v>2.6208659686654019</c:v>
                </c:pt>
                <c:pt idx="24">
                  <c:v>2.6346816776608994</c:v>
                </c:pt>
                <c:pt idx="25">
                  <c:v>2.6484973866563974</c:v>
                </c:pt>
                <c:pt idx="26">
                  <c:v>2.662313095651895</c:v>
                </c:pt>
                <c:pt idx="27">
                  <c:v>2.6761288046473926</c:v>
                </c:pt>
                <c:pt idx="28">
                  <c:v>2.689944513642891</c:v>
                </c:pt>
                <c:pt idx="29">
                  <c:v>2.703760222638389</c:v>
                </c:pt>
                <c:pt idx="30">
                  <c:v>2.717575931633887</c:v>
                </c:pt>
                <c:pt idx="31">
                  <c:v>2.731391640629385</c:v>
                </c:pt>
                <c:pt idx="32">
                  <c:v>2.7452073496248826</c:v>
                </c:pt>
                <c:pt idx="33">
                  <c:v>2.7590230586203806</c:v>
                </c:pt>
                <c:pt idx="34">
                  <c:v>2.7728387676158781</c:v>
                </c:pt>
                <c:pt idx="35">
                  <c:v>2.7866544766113761</c:v>
                </c:pt>
                <c:pt idx="36">
                  <c:v>2.8004701856068737</c:v>
                </c:pt>
                <c:pt idx="37">
                  <c:v>2.8142858946023717</c:v>
                </c:pt>
                <c:pt idx="38">
                  <c:v>2.8281016035978692</c:v>
                </c:pt>
                <c:pt idx="39">
                  <c:v>2.8419173125933672</c:v>
                </c:pt>
                <c:pt idx="40">
                  <c:v>2.8557330215888652</c:v>
                </c:pt>
                <c:pt idx="41">
                  <c:v>2.8695487305843628</c:v>
                </c:pt>
                <c:pt idx="42">
                  <c:v>2.8833644395798603</c:v>
                </c:pt>
                <c:pt idx="43">
                  <c:v>2.8971801485753583</c:v>
                </c:pt>
                <c:pt idx="44">
                  <c:v>2.9109958575708563</c:v>
                </c:pt>
                <c:pt idx="45">
                  <c:v>2.9248115665663539</c:v>
                </c:pt>
                <c:pt idx="46">
                  <c:v>2.9386272755618514</c:v>
                </c:pt>
                <c:pt idx="47">
                  <c:v>2.9524429845573494</c:v>
                </c:pt>
                <c:pt idx="48">
                  <c:v>2.9662586935528474</c:v>
                </c:pt>
                <c:pt idx="49">
                  <c:v>2.980074402548345</c:v>
                </c:pt>
                <c:pt idx="50">
                  <c:v>2.9938901115438421</c:v>
                </c:pt>
                <c:pt idx="51">
                  <c:v>3.0077058205393397</c:v>
                </c:pt>
                <c:pt idx="52">
                  <c:v>3.0215215295348377</c:v>
                </c:pt>
                <c:pt idx="53">
                  <c:v>3.0353372385303352</c:v>
                </c:pt>
                <c:pt idx="54">
                  <c:v>3.0491529475258337</c:v>
                </c:pt>
                <c:pt idx="55">
                  <c:v>3.0629686565213312</c:v>
                </c:pt>
                <c:pt idx="56">
                  <c:v>3.0767843655168292</c:v>
                </c:pt>
                <c:pt idx="57">
                  <c:v>3.0906000745123268</c:v>
                </c:pt>
                <c:pt idx="58">
                  <c:v>3.1044157835078243</c:v>
                </c:pt>
                <c:pt idx="59">
                  <c:v>3.1182314925033223</c:v>
                </c:pt>
                <c:pt idx="60">
                  <c:v>3.1320472014988199</c:v>
                </c:pt>
                <c:pt idx="61">
                  <c:v>3.1458629104943174</c:v>
                </c:pt>
                <c:pt idx="62">
                  <c:v>3.1596786194898154</c:v>
                </c:pt>
                <c:pt idx="63">
                  <c:v>3.1734943284853139</c:v>
                </c:pt>
                <c:pt idx="64">
                  <c:v>3.1873100374808114</c:v>
                </c:pt>
                <c:pt idx="65">
                  <c:v>3.201125746476309</c:v>
                </c:pt>
                <c:pt idx="66">
                  <c:v>3.214941455471807</c:v>
                </c:pt>
                <c:pt idx="67">
                  <c:v>3.2287571644673045</c:v>
                </c:pt>
                <c:pt idx="68">
                  <c:v>3.2425728734628021</c:v>
                </c:pt>
                <c:pt idx="69">
                  <c:v>3.2563885824583001</c:v>
                </c:pt>
                <c:pt idx="70">
                  <c:v>3.2702042914537977</c:v>
                </c:pt>
                <c:pt idx="71">
                  <c:v>3.2840200004492952</c:v>
                </c:pt>
                <c:pt idx="72">
                  <c:v>3.2978357094447937</c:v>
                </c:pt>
                <c:pt idx="73">
                  <c:v>3.3116514184402916</c:v>
                </c:pt>
                <c:pt idx="74">
                  <c:v>3.3254671274357892</c:v>
                </c:pt>
                <c:pt idx="75">
                  <c:v>3.3392828364312868</c:v>
                </c:pt>
                <c:pt idx="76">
                  <c:v>3.3530985454267848</c:v>
                </c:pt>
                <c:pt idx="77">
                  <c:v>3.3669142544222823</c:v>
                </c:pt>
                <c:pt idx="78">
                  <c:v>3.3807299634177799</c:v>
                </c:pt>
                <c:pt idx="79">
                  <c:v>3.3945456724132779</c:v>
                </c:pt>
                <c:pt idx="80">
                  <c:v>3.4083613814087759</c:v>
                </c:pt>
                <c:pt idx="81">
                  <c:v>3.4221770904042739</c:v>
                </c:pt>
                <c:pt idx="82">
                  <c:v>3.4359927993997714</c:v>
                </c:pt>
                <c:pt idx="83">
                  <c:v>3.449808508395269</c:v>
                </c:pt>
                <c:pt idx="84">
                  <c:v>3.463624217390767</c:v>
                </c:pt>
                <c:pt idx="85">
                  <c:v>3.4774399263862645</c:v>
                </c:pt>
                <c:pt idx="86">
                  <c:v>3.4912556353817625</c:v>
                </c:pt>
                <c:pt idx="87">
                  <c:v>3.5050713443772601</c:v>
                </c:pt>
                <c:pt idx="88">
                  <c:v>3.5188870533727576</c:v>
                </c:pt>
                <c:pt idx="89">
                  <c:v>3.5327027623682561</c:v>
                </c:pt>
                <c:pt idx="90">
                  <c:v>3.5465184713637536</c:v>
                </c:pt>
                <c:pt idx="91">
                  <c:v>3.5603341803592516</c:v>
                </c:pt>
                <c:pt idx="92">
                  <c:v>3.5741498893547492</c:v>
                </c:pt>
                <c:pt idx="93">
                  <c:v>3.5879655983502468</c:v>
                </c:pt>
                <c:pt idx="94">
                  <c:v>3.6017813073457448</c:v>
                </c:pt>
                <c:pt idx="95">
                  <c:v>3.6155970163412423</c:v>
                </c:pt>
                <c:pt idx="96">
                  <c:v>3.6294127253367408</c:v>
                </c:pt>
                <c:pt idx="97">
                  <c:v>3.6432284343322383</c:v>
                </c:pt>
                <c:pt idx="98">
                  <c:v>3.6570441433277363</c:v>
                </c:pt>
                <c:pt idx="99">
                  <c:v>3.6708598523232339</c:v>
                </c:pt>
                <c:pt idx="100">
                  <c:v>3.6846755613187314</c:v>
                </c:pt>
                <c:pt idx="101">
                  <c:v>3.6984912703142294</c:v>
                </c:pt>
                <c:pt idx="102">
                  <c:v>3.712306979309727</c:v>
                </c:pt>
                <c:pt idx="103">
                  <c:v>3.7261226883052245</c:v>
                </c:pt>
                <c:pt idx="104">
                  <c:v>3.7399383973007225</c:v>
                </c:pt>
                <c:pt idx="105">
                  <c:v>3.7537541062962201</c:v>
                </c:pt>
                <c:pt idx="106">
                  <c:v>3.7675698152917185</c:v>
                </c:pt>
                <c:pt idx="107">
                  <c:v>3.7813855242872156</c:v>
                </c:pt>
                <c:pt idx="108">
                  <c:v>3.7952012332827141</c:v>
                </c:pt>
                <c:pt idx="109">
                  <c:v>3.8090169422782116</c:v>
                </c:pt>
                <c:pt idx="110">
                  <c:v>3.8228326512737092</c:v>
                </c:pt>
                <c:pt idx="111">
                  <c:v>3.8366483602692072</c:v>
                </c:pt>
                <c:pt idx="112">
                  <c:v>3.8504640692647047</c:v>
                </c:pt>
                <c:pt idx="113">
                  <c:v>3.8642797782602032</c:v>
                </c:pt>
                <c:pt idx="114">
                  <c:v>3.8780954872557007</c:v>
                </c:pt>
                <c:pt idx="115">
                  <c:v>3.8919111962511987</c:v>
                </c:pt>
                <c:pt idx="116">
                  <c:v>3.9057269052466963</c:v>
                </c:pt>
                <c:pt idx="117">
                  <c:v>3.9195426142421939</c:v>
                </c:pt>
                <c:pt idx="118">
                  <c:v>3.9333583232376919</c:v>
                </c:pt>
                <c:pt idx="119">
                  <c:v>3.9471740322331894</c:v>
                </c:pt>
                <c:pt idx="120">
                  <c:v>3.960989741228687</c:v>
                </c:pt>
                <c:pt idx="121">
                  <c:v>3.974805450224185</c:v>
                </c:pt>
                <c:pt idx="122">
                  <c:v>3.9886211592196825</c:v>
                </c:pt>
                <c:pt idx="123">
                  <c:v>4.0024368682151801</c:v>
                </c:pt>
                <c:pt idx="124">
                  <c:v>4.016252577210679</c:v>
                </c:pt>
                <c:pt idx="125">
                  <c:v>4.0300682862061761</c:v>
                </c:pt>
                <c:pt idx="126">
                  <c:v>4.0438839952016741</c:v>
                </c:pt>
                <c:pt idx="127">
                  <c:v>4.0576997041971721</c:v>
                </c:pt>
                <c:pt idx="128">
                  <c:v>4.0715154131926692</c:v>
                </c:pt>
                <c:pt idx="129">
                  <c:v>4.0853311221881672</c:v>
                </c:pt>
                <c:pt idx="130">
                  <c:v>4.0991468311836652</c:v>
                </c:pt>
                <c:pt idx="131">
                  <c:v>4.1129625401791632</c:v>
                </c:pt>
                <c:pt idx="132">
                  <c:v>4.1267782491746612</c:v>
                </c:pt>
                <c:pt idx="133">
                  <c:v>4.1405939581701583</c:v>
                </c:pt>
                <c:pt idx="134">
                  <c:v>4.1544096671656563</c:v>
                </c:pt>
                <c:pt idx="135">
                  <c:v>4.1682253761611543</c:v>
                </c:pt>
                <c:pt idx="136">
                  <c:v>4.1820410851566514</c:v>
                </c:pt>
                <c:pt idx="137">
                  <c:v>4.1958567941521494</c:v>
                </c:pt>
                <c:pt idx="138">
                  <c:v>4.2096725031476474</c:v>
                </c:pt>
                <c:pt idx="139">
                  <c:v>4.2234882121431454</c:v>
                </c:pt>
                <c:pt idx="140">
                  <c:v>4.2373039211386434</c:v>
                </c:pt>
                <c:pt idx="141">
                  <c:v>4.2511196301341414</c:v>
                </c:pt>
                <c:pt idx="142">
                  <c:v>4.2649353391296385</c:v>
                </c:pt>
                <c:pt idx="143">
                  <c:v>4.2787510481251365</c:v>
                </c:pt>
                <c:pt idx="144">
                  <c:v>4.2925667571206345</c:v>
                </c:pt>
                <c:pt idx="145">
                  <c:v>4.3063824661161316</c:v>
                </c:pt>
                <c:pt idx="146">
                  <c:v>4.3201981751116296</c:v>
                </c:pt>
                <c:pt idx="147">
                  <c:v>4.3340138841071276</c:v>
                </c:pt>
                <c:pt idx="148">
                  <c:v>4.3478295931026256</c:v>
                </c:pt>
                <c:pt idx="149">
                  <c:v>4.3616453020981236</c:v>
                </c:pt>
                <c:pt idx="150">
                  <c:v>4.3754610110936207</c:v>
                </c:pt>
                <c:pt idx="151">
                  <c:v>4.3892767200891187</c:v>
                </c:pt>
                <c:pt idx="152">
                  <c:v>4.4030924290846167</c:v>
                </c:pt>
                <c:pt idx="153">
                  <c:v>4.4169081380801138</c:v>
                </c:pt>
                <c:pt idx="154">
                  <c:v>4.4307238470756118</c:v>
                </c:pt>
                <c:pt idx="155">
                  <c:v>4.4445395560711098</c:v>
                </c:pt>
                <c:pt idx="156">
                  <c:v>4.458355265066607</c:v>
                </c:pt>
                <c:pt idx="157">
                  <c:v>4.4721709740621058</c:v>
                </c:pt>
                <c:pt idx="158">
                  <c:v>4.4859866830576038</c:v>
                </c:pt>
                <c:pt idx="159">
                  <c:v>4.499802392053101</c:v>
                </c:pt>
                <c:pt idx="160">
                  <c:v>4.513618101048599</c:v>
                </c:pt>
                <c:pt idx="161">
                  <c:v>4.527433810044097</c:v>
                </c:pt>
                <c:pt idx="162">
                  <c:v>4.541249519039595</c:v>
                </c:pt>
                <c:pt idx="163">
                  <c:v>4.5550652280350921</c:v>
                </c:pt>
                <c:pt idx="164">
                  <c:v>4.5688809370305901</c:v>
                </c:pt>
                <c:pt idx="165">
                  <c:v>4.5826966460260881</c:v>
                </c:pt>
                <c:pt idx="166">
                  <c:v>4.5965123550215861</c:v>
                </c:pt>
                <c:pt idx="167">
                  <c:v>4.6103280640170832</c:v>
                </c:pt>
                <c:pt idx="168">
                  <c:v>4.6241437730125812</c:v>
                </c:pt>
                <c:pt idx="169">
                  <c:v>4.6379594820080792</c:v>
                </c:pt>
                <c:pt idx="170">
                  <c:v>4.6517751910035763</c:v>
                </c:pt>
                <c:pt idx="171">
                  <c:v>4.6655908999990743</c:v>
                </c:pt>
                <c:pt idx="172">
                  <c:v>4.6794066089945723</c:v>
                </c:pt>
                <c:pt idx="173">
                  <c:v>4.6932223179900694</c:v>
                </c:pt>
                <c:pt idx="174">
                  <c:v>4.7070380269855674</c:v>
                </c:pt>
                <c:pt idx="175">
                  <c:v>4.7208537359810654</c:v>
                </c:pt>
                <c:pt idx="176">
                  <c:v>4.7346694449765634</c:v>
                </c:pt>
                <c:pt idx="177">
                  <c:v>4.7484851539720614</c:v>
                </c:pt>
                <c:pt idx="178">
                  <c:v>4.7623008629675594</c:v>
                </c:pt>
                <c:pt idx="179">
                  <c:v>4.7761165719630574</c:v>
                </c:pt>
                <c:pt idx="180">
                  <c:v>4.7899322809585554</c:v>
                </c:pt>
                <c:pt idx="181">
                  <c:v>4.8037479899540525</c:v>
                </c:pt>
                <c:pt idx="182">
                  <c:v>4.8175636989495505</c:v>
                </c:pt>
                <c:pt idx="183">
                  <c:v>4.8313794079450485</c:v>
                </c:pt>
                <c:pt idx="184">
                  <c:v>4.8451951169405456</c:v>
                </c:pt>
                <c:pt idx="185">
                  <c:v>4.8590108259360436</c:v>
                </c:pt>
                <c:pt idx="186">
                  <c:v>4.8728265349315416</c:v>
                </c:pt>
                <c:pt idx="187">
                  <c:v>4.8866422439270387</c:v>
                </c:pt>
                <c:pt idx="188">
                  <c:v>4.9004579529225367</c:v>
                </c:pt>
                <c:pt idx="189">
                  <c:v>4.9142736619180347</c:v>
                </c:pt>
                <c:pt idx="190">
                  <c:v>4.9280893709135318</c:v>
                </c:pt>
                <c:pt idx="191">
                  <c:v>4.9419050799090298</c:v>
                </c:pt>
                <c:pt idx="192">
                  <c:v>4.9557207889045278</c:v>
                </c:pt>
                <c:pt idx="193">
                  <c:v>4.9695364979000249</c:v>
                </c:pt>
                <c:pt idx="194">
                  <c:v>4.9833522068955238</c:v>
                </c:pt>
                <c:pt idx="195">
                  <c:v>4.9971679158910218</c:v>
                </c:pt>
                <c:pt idx="196">
                  <c:v>5.0109836248865189</c:v>
                </c:pt>
                <c:pt idx="197">
                  <c:v>5.0247993338820169</c:v>
                </c:pt>
                <c:pt idx="198">
                  <c:v>5.0386150428775149</c:v>
                </c:pt>
                <c:pt idx="199">
                  <c:v>5.0524307518730129</c:v>
                </c:pt>
                <c:pt idx="200">
                  <c:v>5.0662464608685109</c:v>
                </c:pt>
                <c:pt idx="201">
                  <c:v>5.080062169864008</c:v>
                </c:pt>
                <c:pt idx="202">
                  <c:v>5.093877878859506</c:v>
                </c:pt>
                <c:pt idx="203">
                  <c:v>5.107693587855004</c:v>
                </c:pt>
                <c:pt idx="204">
                  <c:v>5.1215092968505012</c:v>
                </c:pt>
                <c:pt idx="205">
                  <c:v>5.1353250058459992</c:v>
                </c:pt>
                <c:pt idx="206">
                  <c:v>5.1491407148414972</c:v>
                </c:pt>
                <c:pt idx="207">
                  <c:v>5.1629564238369943</c:v>
                </c:pt>
                <c:pt idx="208">
                  <c:v>5.1767721328324923</c:v>
                </c:pt>
                <c:pt idx="209">
                  <c:v>5.1905878418279903</c:v>
                </c:pt>
                <c:pt idx="210">
                  <c:v>5.2044035508234883</c:v>
                </c:pt>
                <c:pt idx="211">
                  <c:v>5.2182192598189863</c:v>
                </c:pt>
                <c:pt idx="212">
                  <c:v>5.2320349688144843</c:v>
                </c:pt>
                <c:pt idx="213">
                  <c:v>5.2458506778099814</c:v>
                </c:pt>
                <c:pt idx="214">
                  <c:v>5.2596663868054794</c:v>
                </c:pt>
                <c:pt idx="215">
                  <c:v>5.2734820958009765</c:v>
                </c:pt>
                <c:pt idx="216">
                  <c:v>5.2872978047964754</c:v>
                </c:pt>
                <c:pt idx="217">
                  <c:v>5.3011135137919734</c:v>
                </c:pt>
                <c:pt idx="218">
                  <c:v>5.3149292227874705</c:v>
                </c:pt>
                <c:pt idx="219">
                  <c:v>5.3287449317829685</c:v>
                </c:pt>
                <c:pt idx="220">
                  <c:v>5.3425606407784665</c:v>
                </c:pt>
                <c:pt idx="221">
                  <c:v>5.3563763497739636</c:v>
                </c:pt>
                <c:pt idx="222">
                  <c:v>5.3701920587694616</c:v>
                </c:pt>
                <c:pt idx="223">
                  <c:v>5.3840077677649596</c:v>
                </c:pt>
                <c:pt idx="224">
                  <c:v>5.3978234767604567</c:v>
                </c:pt>
                <c:pt idx="225">
                  <c:v>5.4116391857559547</c:v>
                </c:pt>
                <c:pt idx="226">
                  <c:v>5.4254548947514527</c:v>
                </c:pt>
                <c:pt idx="227">
                  <c:v>5.4392706037469507</c:v>
                </c:pt>
                <c:pt idx="228">
                  <c:v>5.4530863127424487</c:v>
                </c:pt>
                <c:pt idx="229">
                  <c:v>5.4669020217379458</c:v>
                </c:pt>
                <c:pt idx="230">
                  <c:v>5.4807177307334447</c:v>
                </c:pt>
                <c:pt idx="231">
                  <c:v>5.4945334397289427</c:v>
                </c:pt>
                <c:pt idx="232">
                  <c:v>5.5083491487244398</c:v>
                </c:pt>
                <c:pt idx="233">
                  <c:v>5.5221648577199378</c:v>
                </c:pt>
                <c:pt idx="234">
                  <c:v>5.5359805667154358</c:v>
                </c:pt>
                <c:pt idx="235">
                  <c:v>5.5497962757109329</c:v>
                </c:pt>
                <c:pt idx="236">
                  <c:v>5.5636119847064309</c:v>
                </c:pt>
                <c:pt idx="237">
                  <c:v>5.5774276937019289</c:v>
                </c:pt>
                <c:pt idx="238">
                  <c:v>5.591243402697426</c:v>
                </c:pt>
                <c:pt idx="239">
                  <c:v>5.605059111692924</c:v>
                </c:pt>
                <c:pt idx="240">
                  <c:v>5.618874820688422</c:v>
                </c:pt>
                <c:pt idx="241">
                  <c:v>5.6326905296839191</c:v>
                </c:pt>
                <c:pt idx="242">
                  <c:v>5.6465062386794171</c:v>
                </c:pt>
                <c:pt idx="243">
                  <c:v>5.6603219476749151</c:v>
                </c:pt>
                <c:pt idx="244">
                  <c:v>5.6741376566704123</c:v>
                </c:pt>
                <c:pt idx="245">
                  <c:v>5.6879533656659111</c:v>
                </c:pt>
                <c:pt idx="246">
                  <c:v>5.7017690746614083</c:v>
                </c:pt>
                <c:pt idx="247">
                  <c:v>5.7155847836569063</c:v>
                </c:pt>
                <c:pt idx="248">
                  <c:v>5.7294004926524043</c:v>
                </c:pt>
                <c:pt idx="249">
                  <c:v>5.7432162016479023</c:v>
                </c:pt>
                <c:pt idx="250">
                  <c:v>5.7570319106434003</c:v>
                </c:pt>
                <c:pt idx="251">
                  <c:v>5.7708476196388974</c:v>
                </c:pt>
                <c:pt idx="252">
                  <c:v>5.7846633286343954</c:v>
                </c:pt>
                <c:pt idx="253">
                  <c:v>5.7984790376298934</c:v>
                </c:pt>
                <c:pt idx="254">
                  <c:v>5.8122947466253914</c:v>
                </c:pt>
                <c:pt idx="255">
                  <c:v>5.8261104556208885</c:v>
                </c:pt>
                <c:pt idx="256">
                  <c:v>5.8399261646163865</c:v>
                </c:pt>
                <c:pt idx="257">
                  <c:v>5.8537418736118845</c:v>
                </c:pt>
                <c:pt idx="258">
                  <c:v>5.8675575826073816</c:v>
                </c:pt>
                <c:pt idx="259">
                  <c:v>5.8813732916028876</c:v>
                </c:pt>
                <c:pt idx="260">
                  <c:v>5.8951890005983776</c:v>
                </c:pt>
                <c:pt idx="261">
                  <c:v>5.9090047095938747</c:v>
                </c:pt>
                <c:pt idx="262">
                  <c:v>5.9228204185893736</c:v>
                </c:pt>
                <c:pt idx="263">
                  <c:v>5.9366361275848778</c:v>
                </c:pt>
                <c:pt idx="264">
                  <c:v>5.9504518365803696</c:v>
                </c:pt>
                <c:pt idx="265">
                  <c:v>5.9642675455758667</c:v>
                </c:pt>
                <c:pt idx="266">
                  <c:v>5.9780832545713647</c:v>
                </c:pt>
                <c:pt idx="267">
                  <c:v>5.9918989635668689</c:v>
                </c:pt>
                <c:pt idx="268">
                  <c:v>6.0057146725623598</c:v>
                </c:pt>
                <c:pt idx="269">
                  <c:v>6.0195303815578578</c:v>
                </c:pt>
                <c:pt idx="270">
                  <c:v>6.0333460905533558</c:v>
                </c:pt>
                <c:pt idx="271">
                  <c:v>6.04716179954886</c:v>
                </c:pt>
                <c:pt idx="272">
                  <c:v>6.0609775085443527</c:v>
                </c:pt>
                <c:pt idx="273">
                  <c:v>6.0747932175398489</c:v>
                </c:pt>
                <c:pt idx="274">
                  <c:v>6.0886089265353478</c:v>
                </c:pt>
                <c:pt idx="275">
                  <c:v>6.1024246355308511</c:v>
                </c:pt>
                <c:pt idx="276">
                  <c:v>6.116240344526342</c:v>
                </c:pt>
                <c:pt idx="277">
                  <c:v>6.1300560535218409</c:v>
                </c:pt>
                <c:pt idx="278">
                  <c:v>6.1438717625173371</c:v>
                </c:pt>
                <c:pt idx="279">
                  <c:v>6.1576874715128413</c:v>
                </c:pt>
                <c:pt idx="280">
                  <c:v>6.171503180508334</c:v>
                </c:pt>
                <c:pt idx="281">
                  <c:v>6.185318889503832</c:v>
                </c:pt>
                <c:pt idx="282">
                  <c:v>6.1991345984993362</c:v>
                </c:pt>
                <c:pt idx="283">
                  <c:v>6.2129503074948342</c:v>
                </c:pt>
                <c:pt idx="284">
                  <c:v>6.2267660164903313</c:v>
                </c:pt>
                <c:pt idx="285">
                  <c:v>6.2405817254858222</c:v>
                </c:pt>
                <c:pt idx="286">
                  <c:v>6.2543974344813282</c:v>
                </c:pt>
                <c:pt idx="287">
                  <c:v>6.2682131434768245</c:v>
                </c:pt>
                <c:pt idx="288">
                  <c:v>6.2820288524723225</c:v>
                </c:pt>
                <c:pt idx="289">
                  <c:v>6.2958445614678133</c:v>
                </c:pt>
                <c:pt idx="290">
                  <c:v>6.3096602704633176</c:v>
                </c:pt>
                <c:pt idx="291">
                  <c:v>6.3234759794588165</c:v>
                </c:pt>
                <c:pt idx="292">
                  <c:v>6.3372916884543136</c:v>
                </c:pt>
                <c:pt idx="293">
                  <c:v>6.3511073974498045</c:v>
                </c:pt>
                <c:pt idx="294">
                  <c:v>6.3649231064453096</c:v>
                </c:pt>
                <c:pt idx="295">
                  <c:v>6.3787388154408076</c:v>
                </c:pt>
                <c:pt idx="296">
                  <c:v>6.3925545244363056</c:v>
                </c:pt>
                <c:pt idx="297">
                  <c:v>6.4063702334317956</c:v>
                </c:pt>
                <c:pt idx="298">
                  <c:v>6.4201859424273007</c:v>
                </c:pt>
                <c:pt idx="299">
                  <c:v>6.4340016514227987</c:v>
                </c:pt>
                <c:pt idx="300">
                  <c:v>6.4478173604182967</c:v>
                </c:pt>
                <c:pt idx="301">
                  <c:v>6.4616330694137858</c:v>
                </c:pt>
                <c:pt idx="302">
                  <c:v>6.4754487784092918</c:v>
                </c:pt>
                <c:pt idx="303">
                  <c:v>6.4892644874047898</c:v>
                </c:pt>
                <c:pt idx="304">
                  <c:v>6.5030801964002869</c:v>
                </c:pt>
                <c:pt idx="305">
                  <c:v>6.5168959053957778</c:v>
                </c:pt>
                <c:pt idx="306">
                  <c:v>6.5307116143912829</c:v>
                </c:pt>
                <c:pt idx="307">
                  <c:v>6.54452732338678</c:v>
                </c:pt>
                <c:pt idx="308">
                  <c:v>6.558343032382278</c:v>
                </c:pt>
                <c:pt idx="309">
                  <c:v>6.572158741377776</c:v>
                </c:pt>
                <c:pt idx="310">
                  <c:v>6.5859744503732731</c:v>
                </c:pt>
                <c:pt idx="311">
                  <c:v>6.599790159368772</c:v>
                </c:pt>
                <c:pt idx="312">
                  <c:v>6.6136058683642691</c:v>
                </c:pt>
                <c:pt idx="313">
                  <c:v>6.6274215773597662</c:v>
                </c:pt>
                <c:pt idx="314">
                  <c:v>6.6412372863552642</c:v>
                </c:pt>
                <c:pt idx="315">
                  <c:v>6.6550529953507622</c:v>
                </c:pt>
                <c:pt idx="316">
                  <c:v>6.6688687043462611</c:v>
                </c:pt>
                <c:pt idx="317">
                  <c:v>6.6826844133417573</c:v>
                </c:pt>
                <c:pt idx="318">
                  <c:v>6.6965001223372562</c:v>
                </c:pt>
                <c:pt idx="319">
                  <c:v>6.7103158313327542</c:v>
                </c:pt>
                <c:pt idx="320">
                  <c:v>6.7241315403282522</c:v>
                </c:pt>
                <c:pt idx="321">
                  <c:v>6.7379472493237493</c:v>
                </c:pt>
                <c:pt idx="322">
                  <c:v>6.7517629583192482</c:v>
                </c:pt>
                <c:pt idx="323">
                  <c:v>6.7655786673147453</c:v>
                </c:pt>
                <c:pt idx="324">
                  <c:v>6.7793943763102442</c:v>
                </c:pt>
                <c:pt idx="325">
                  <c:v>6.7932100853057413</c:v>
                </c:pt>
                <c:pt idx="326">
                  <c:v>6.8070257943012393</c:v>
                </c:pt>
                <c:pt idx="327">
                  <c:v>6.8208415032967373</c:v>
                </c:pt>
                <c:pt idx="328">
                  <c:v>6.8346572122922344</c:v>
                </c:pt>
                <c:pt idx="329">
                  <c:v>6.8484729212877324</c:v>
                </c:pt>
                <c:pt idx="330">
                  <c:v>6.8622886302832304</c:v>
                </c:pt>
                <c:pt idx="331">
                  <c:v>6.8761043392787276</c:v>
                </c:pt>
                <c:pt idx="332">
                  <c:v>6.8899200482742256</c:v>
                </c:pt>
                <c:pt idx="333">
                  <c:v>6.9037357572697235</c:v>
                </c:pt>
                <c:pt idx="334">
                  <c:v>6.9175514662652207</c:v>
                </c:pt>
                <c:pt idx="335">
                  <c:v>6.9313671752607187</c:v>
                </c:pt>
                <c:pt idx="336">
                  <c:v>6.9451828842562167</c:v>
                </c:pt>
                <c:pt idx="337">
                  <c:v>6.9589985932517138</c:v>
                </c:pt>
                <c:pt idx="338">
                  <c:v>6.9728143022472118</c:v>
                </c:pt>
                <c:pt idx="339">
                  <c:v>6.9866300112427098</c:v>
                </c:pt>
                <c:pt idx="340">
                  <c:v>7.0004457202382069</c:v>
                </c:pt>
                <c:pt idx="341">
                  <c:v>7.0142614292337049</c:v>
                </c:pt>
                <c:pt idx="342">
                  <c:v>7.0280771382292029</c:v>
                </c:pt>
                <c:pt idx="343">
                  <c:v>7.0418928472247009</c:v>
                </c:pt>
                <c:pt idx="344">
                  <c:v>7.055708556220198</c:v>
                </c:pt>
                <c:pt idx="345">
                  <c:v>7.069524265215696</c:v>
                </c:pt>
                <c:pt idx="346">
                  <c:v>7.083339974211194</c:v>
                </c:pt>
                <c:pt idx="347">
                  <c:v>7.0971556832066929</c:v>
                </c:pt>
                <c:pt idx="348">
                  <c:v>7.1109713922021891</c:v>
                </c:pt>
                <c:pt idx="349">
                  <c:v>7.124787101197688</c:v>
                </c:pt>
                <c:pt idx="350">
                  <c:v>7.1386028101931842</c:v>
                </c:pt>
                <c:pt idx="351">
                  <c:v>7.1524185191886831</c:v>
                </c:pt>
                <c:pt idx="352">
                  <c:v>7.1662342281841811</c:v>
                </c:pt>
                <c:pt idx="353">
                  <c:v>7.1800499371796791</c:v>
                </c:pt>
                <c:pt idx="354">
                  <c:v>7.1938656461751762</c:v>
                </c:pt>
                <c:pt idx="355">
                  <c:v>7.207681355170676</c:v>
                </c:pt>
                <c:pt idx="356">
                  <c:v>7.2214970641661722</c:v>
                </c:pt>
                <c:pt idx="357">
                  <c:v>7.2353127731616711</c:v>
                </c:pt>
                <c:pt idx="358">
                  <c:v>7.2491284821571691</c:v>
                </c:pt>
                <c:pt idx="359">
                  <c:v>7.2629441911526662</c:v>
                </c:pt>
                <c:pt idx="360">
                  <c:v>7.2767599001481642</c:v>
                </c:pt>
                <c:pt idx="361">
                  <c:v>7.2905756091436622</c:v>
                </c:pt>
                <c:pt idx="362">
                  <c:v>7.3043913181391593</c:v>
                </c:pt>
                <c:pt idx="363">
                  <c:v>7.3182070271346573</c:v>
                </c:pt>
                <c:pt idx="364">
                  <c:v>7.3320227361301553</c:v>
                </c:pt>
                <c:pt idx="365">
                  <c:v>7.3458384451256524</c:v>
                </c:pt>
                <c:pt idx="366">
                  <c:v>7.3596541541211504</c:v>
                </c:pt>
                <c:pt idx="367">
                  <c:v>7.3734698631166484</c:v>
                </c:pt>
                <c:pt idx="368">
                  <c:v>7.3872855721121455</c:v>
                </c:pt>
                <c:pt idx="369">
                  <c:v>7.4011012811076435</c:v>
                </c:pt>
                <c:pt idx="370">
                  <c:v>7.4149169901031415</c:v>
                </c:pt>
                <c:pt idx="371">
                  <c:v>7.4287326990986386</c:v>
                </c:pt>
                <c:pt idx="372">
                  <c:v>7.4425484080941366</c:v>
                </c:pt>
                <c:pt idx="373">
                  <c:v>7.4563641170896346</c:v>
                </c:pt>
                <c:pt idx="374">
                  <c:v>7.4701798260851318</c:v>
                </c:pt>
                <c:pt idx="375">
                  <c:v>7.4839955350806298</c:v>
                </c:pt>
                <c:pt idx="376">
                  <c:v>7.4978112440761278</c:v>
                </c:pt>
                <c:pt idx="377">
                  <c:v>7.5116269530716249</c:v>
                </c:pt>
                <c:pt idx="378">
                  <c:v>7.5254426620671229</c:v>
                </c:pt>
                <c:pt idx="379">
                  <c:v>7.5392583710626209</c:v>
                </c:pt>
                <c:pt idx="380">
                  <c:v>7.5530740800581198</c:v>
                </c:pt>
                <c:pt idx="381">
                  <c:v>7.566889789053616</c:v>
                </c:pt>
                <c:pt idx="382">
                  <c:v>7.5807054980491149</c:v>
                </c:pt>
                <c:pt idx="383">
                  <c:v>7.5945212070446111</c:v>
                </c:pt>
                <c:pt idx="384">
                  <c:v>7.6083369160401109</c:v>
                </c:pt>
                <c:pt idx="385">
                  <c:v>7.622152625035608</c:v>
                </c:pt>
                <c:pt idx="386">
                  <c:v>7.635968334031106</c:v>
                </c:pt>
                <c:pt idx="387">
                  <c:v>7.649784043026604</c:v>
                </c:pt>
                <c:pt idx="388">
                  <c:v>7.6635997520221011</c:v>
                </c:pt>
                <c:pt idx="389">
                  <c:v>7.6774154610175991</c:v>
                </c:pt>
                <c:pt idx="390">
                  <c:v>7.6912311700130971</c:v>
                </c:pt>
                <c:pt idx="391">
                  <c:v>7.705046879008596</c:v>
                </c:pt>
                <c:pt idx="392">
                  <c:v>7.7188625880040922</c:v>
                </c:pt>
                <c:pt idx="393">
                  <c:v>7.7326782969995911</c:v>
                </c:pt>
                <c:pt idx="394">
                  <c:v>7.7464940059950891</c:v>
                </c:pt>
                <c:pt idx="395">
                  <c:v>7.7603097149905871</c:v>
                </c:pt>
                <c:pt idx="396">
                  <c:v>7.7741254239860842</c:v>
                </c:pt>
                <c:pt idx="397">
                  <c:v>7.7879411329815822</c:v>
                </c:pt>
                <c:pt idx="398">
                  <c:v>7.8017568419770802</c:v>
                </c:pt>
                <c:pt idx="399">
                  <c:v>7.8155725509725773</c:v>
                </c:pt>
                <c:pt idx="400">
                  <c:v>7.8293882599680753</c:v>
                </c:pt>
                <c:pt idx="401">
                  <c:v>7.8432039689635733</c:v>
                </c:pt>
                <c:pt idx="402">
                  <c:v>7.8570196779590704</c:v>
                </c:pt>
                <c:pt idx="403">
                  <c:v>7.8708353869545684</c:v>
                </c:pt>
                <c:pt idx="404">
                  <c:v>7.8846510959500664</c:v>
                </c:pt>
                <c:pt idx="405">
                  <c:v>7.8984668049455635</c:v>
                </c:pt>
                <c:pt idx="406">
                  <c:v>7.9122825139410615</c:v>
                </c:pt>
                <c:pt idx="407">
                  <c:v>7.9260982229365595</c:v>
                </c:pt>
                <c:pt idx="408">
                  <c:v>7.9399139319320566</c:v>
                </c:pt>
                <c:pt idx="409">
                  <c:v>7.9537296409275546</c:v>
                </c:pt>
                <c:pt idx="410">
                  <c:v>7.9675453499230526</c:v>
                </c:pt>
                <c:pt idx="411">
                  <c:v>7.9813610589185497</c:v>
                </c:pt>
                <c:pt idx="412">
                  <c:v>7.9951767679140477</c:v>
                </c:pt>
                <c:pt idx="413">
                  <c:v>8.0089924769095457</c:v>
                </c:pt>
                <c:pt idx="414">
                  <c:v>8.0228081859050437</c:v>
                </c:pt>
                <c:pt idx="415">
                  <c:v>8.0366238949005417</c:v>
                </c:pt>
                <c:pt idx="416">
                  <c:v>8.0504396038960397</c:v>
                </c:pt>
                <c:pt idx="417">
                  <c:v>8.064255312891536</c:v>
                </c:pt>
                <c:pt idx="418">
                  <c:v>8.0780710218870357</c:v>
                </c:pt>
                <c:pt idx="419">
                  <c:v>8.091886730882532</c:v>
                </c:pt>
                <c:pt idx="420">
                  <c:v>8.10570243987803</c:v>
                </c:pt>
                <c:pt idx="421">
                  <c:v>8.119518148873528</c:v>
                </c:pt>
                <c:pt idx="422">
                  <c:v>8.133333857869026</c:v>
                </c:pt>
                <c:pt idx="423">
                  <c:v>8.147149566864524</c:v>
                </c:pt>
                <c:pt idx="424">
                  <c:v>8.1609652758600237</c:v>
                </c:pt>
                <c:pt idx="425">
                  <c:v>8.17478098485552</c:v>
                </c:pt>
                <c:pt idx="426">
                  <c:v>8.188596693851018</c:v>
                </c:pt>
                <c:pt idx="427">
                  <c:v>8.202412402846516</c:v>
                </c:pt>
                <c:pt idx="428">
                  <c:v>8.216228111842014</c:v>
                </c:pt>
                <c:pt idx="429">
                  <c:v>8.230043820837512</c:v>
                </c:pt>
                <c:pt idx="430">
                  <c:v>8.24385952983301</c:v>
                </c:pt>
                <c:pt idx="431">
                  <c:v>8.2576752388285062</c:v>
                </c:pt>
                <c:pt idx="432">
                  <c:v>8.2714909478240042</c:v>
                </c:pt>
                <c:pt idx="433">
                  <c:v>8.2853066568195022</c:v>
                </c:pt>
                <c:pt idx="434">
                  <c:v>8.2991223658150002</c:v>
                </c:pt>
                <c:pt idx="435">
                  <c:v>8.3129380748104982</c:v>
                </c:pt>
                <c:pt idx="436">
                  <c:v>8.3267537838059962</c:v>
                </c:pt>
                <c:pt idx="437">
                  <c:v>8.3405694928014924</c:v>
                </c:pt>
                <c:pt idx="438">
                  <c:v>8.3543852017969904</c:v>
                </c:pt>
                <c:pt idx="439">
                  <c:v>8.3682009107924884</c:v>
                </c:pt>
                <c:pt idx="440">
                  <c:v>8.3820166197879864</c:v>
                </c:pt>
                <c:pt idx="441">
                  <c:v>8.3958323287834844</c:v>
                </c:pt>
                <c:pt idx="442">
                  <c:v>8.4096480377789824</c:v>
                </c:pt>
                <c:pt idx="443">
                  <c:v>8.4234637467744786</c:v>
                </c:pt>
                <c:pt idx="444">
                  <c:v>8.4372794557699766</c:v>
                </c:pt>
                <c:pt idx="445">
                  <c:v>8.4510951647654746</c:v>
                </c:pt>
                <c:pt idx="446">
                  <c:v>8.4649108737609726</c:v>
                </c:pt>
                <c:pt idx="447">
                  <c:v>8.4787265827564706</c:v>
                </c:pt>
                <c:pt idx="448">
                  <c:v>8.4925422917519686</c:v>
                </c:pt>
                <c:pt idx="449">
                  <c:v>8.5063580007474666</c:v>
                </c:pt>
                <c:pt idx="450">
                  <c:v>8.5201737097429646</c:v>
                </c:pt>
              </c:numCache>
            </c:numRef>
          </c:xVal>
          <c:yVal>
            <c:numRef>
              <c:f>fit_1NN_FCC!$K$19:$K$469</c:f>
              <c:numCache>
                <c:formatCode>General</c:formatCode>
                <c:ptCount val="451"/>
                <c:pt idx="0">
                  <c:v>0.15663714103845194</c:v>
                </c:pt>
                <c:pt idx="1">
                  <c:v>-8.4734524657985588E-3</c:v>
                </c:pt>
                <c:pt idx="2">
                  <c:v>-0.16672653686723748</c:v>
                </c:pt>
                <c:pt idx="3">
                  <c:v>-0.31834489023990109</c:v>
                </c:pt>
                <c:pt idx="4">
                  <c:v>-0.46354463750514086</c:v>
                </c:pt>
                <c:pt idx="5">
                  <c:v>-0.60253544209137999</c:v>
                </c:pt>
                <c:pt idx="6">
                  <c:v>-0.7355206921648918</c:v>
                </c:pt>
                <c:pt idx="7">
                  <c:v>-0.86269768158391003</c:v>
                </c:pt>
                <c:pt idx="8">
                  <c:v>-0.98425778572451783</c:v>
                </c:pt>
                <c:pt idx="9">
                  <c:v>-1.100386632322321</c:v>
                </c:pt>
                <c:pt idx="10">
                  <c:v>-1.211264267470046</c:v>
                </c:pt>
                <c:pt idx="11">
                  <c:v>-1.3170653169071915</c:v>
                </c:pt>
                <c:pt idx="12">
                  <c:v>-1.4179591427341371</c:v>
                </c:pt>
                <c:pt idx="13">
                  <c:v>-1.5141099956793393</c:v>
                </c:pt>
                <c:pt idx="14">
                  <c:v>-1.6056771630446516</c:v>
                </c:pt>
                <c:pt idx="15">
                  <c:v>-1.6928151124502868</c:v>
                </c:pt>
                <c:pt idx="16">
                  <c:v>-1.7756736314976678</c:v>
                </c:pt>
                <c:pt idx="17">
                  <c:v>-1.8543979634649093</c:v>
                </c:pt>
                <c:pt idx="18">
                  <c:v>-1.9291289391465689</c:v>
                </c:pt>
                <c:pt idx="19">
                  <c:v>-2.0000031049462175</c:v>
                </c:pt>
                <c:pt idx="20">
                  <c:v>-2.0671528473271987</c:v>
                </c:pt>
                <c:pt idx="21">
                  <c:v>-2.1307065137241894</c:v>
                </c:pt>
                <c:pt idx="22">
                  <c:v>-2.1907885300150687</c:v>
                </c:pt>
                <c:pt idx="23">
                  <c:v>-2.2475195146500813</c:v>
                </c:pt>
                <c:pt idx="24">
                  <c:v>-2.3010163895322684</c:v>
                </c:pt>
                <c:pt idx="25">
                  <c:v>-2.3513924877408154</c:v>
                </c:pt>
                <c:pt idx="26">
                  <c:v>-2.3987576581861108</c:v>
                </c:pt>
                <c:pt idx="27">
                  <c:v>-2.4432183672830519</c:v>
                </c:pt>
                <c:pt idx="28">
                  <c:v>-2.4848777977265692</c:v>
                </c:pt>
                <c:pt idx="29">
                  <c:v>-2.5238359444509992</c:v>
                </c:pt>
                <c:pt idx="30">
                  <c:v>-2.5601897078527793</c:v>
                </c:pt>
                <c:pt idx="31">
                  <c:v>-2.594032984353503</c:v>
                </c:pt>
                <c:pt idx="32">
                  <c:v>-2.62545675437838</c:v>
                </c:pt>
                <c:pt idx="33">
                  <c:v>-2.6545491678229878</c:v>
                </c:pt>
                <c:pt idx="34">
                  <c:v>-2.6813956270791159</c:v>
                </c:pt>
                <c:pt idx="35">
                  <c:v>-2.7060788676886105</c:v>
                </c:pt>
                <c:pt idx="36">
                  <c:v>-2.7286790366920952</c:v>
                </c:pt>
                <c:pt idx="37">
                  <c:v>-2.7492737687376421</c:v>
                </c:pt>
                <c:pt idx="38">
                  <c:v>-2.7679382600126132</c:v>
                </c:pt>
                <c:pt idx="39">
                  <c:v>-2.7847453400601223</c:v>
                </c:pt>
                <c:pt idx="40">
                  <c:v>-2.7997655415398257</c:v>
                </c:pt>
                <c:pt idx="41">
                  <c:v>-2.8130671679911252</c:v>
                </c:pt>
                <c:pt idx="42">
                  <c:v>-2.8247163596551799</c:v>
                </c:pt>
                <c:pt idx="43">
                  <c:v>-2.8347771574105765</c:v>
                </c:pt>
                <c:pt idx="44">
                  <c:v>-2.8433115648759553</c:v>
                </c:pt>
                <c:pt idx="45">
                  <c:v>-2.8503796087314055</c:v>
                </c:pt>
                <c:pt idx="46">
                  <c:v>-2.8560393973089644</c:v>
                </c:pt>
                <c:pt idx="47">
                  <c:v>-2.8603471775011808</c:v>
                </c:pt>
                <c:pt idx="48">
                  <c:v>-2.8633573900352784</c:v>
                </c:pt>
                <c:pt idx="49">
                  <c:v>-2.8651227231591849</c:v>
                </c:pt>
                <c:pt idx="50">
                  <c:v>-2.8656941647843128</c:v>
                </c:pt>
                <c:pt idx="51">
                  <c:v>-2.8651210531288105</c:v>
                </c:pt>
                <c:pt idx="52">
                  <c:v>-2.8634511259036795</c:v>
                </c:pt>
                <c:pt idx="53">
                  <c:v>-2.8607305680830502</c:v>
                </c:pt>
                <c:pt idx="54">
                  <c:v>-2.857004058298672</c:v>
                </c:pt>
                <c:pt idx="55">
                  <c:v>-2.852314813897614</c:v>
                </c:pt>
                <c:pt idx="56">
                  <c:v>-2.846704634701029</c:v>
                </c:pt>
                <c:pt idx="57">
                  <c:v>-2.8402139455007966</c:v>
                </c:pt>
                <c:pt idx="58">
                  <c:v>-2.8328818373298126</c:v>
                </c:pt>
                <c:pt idx="59">
                  <c:v>-2.8247461075406961</c:v>
                </c:pt>
                <c:pt idx="60">
                  <c:v>-2.8158432987267106</c:v>
                </c:pt>
                <c:pt idx="61">
                  <c:v>-2.8062087365177191</c:v>
                </c:pt>
                <c:pt idx="62">
                  <c:v>-2.7958765662831158</c:v>
                </c:pt>
                <c:pt idx="63">
                  <c:v>-2.7848797887727379</c:v>
                </c:pt>
                <c:pt idx="64">
                  <c:v>-2.7732502947259103</c:v>
                </c:pt>
                <c:pt idx="65">
                  <c:v>-2.761018898477916</c:v>
                </c:pt>
                <c:pt idx="66">
                  <c:v>-2.7482153705923764</c:v>
                </c:pt>
                <c:pt idx="67">
                  <c:v>-2.7348684695472238</c:v>
                </c:pt>
                <c:pt idx="68">
                  <c:v>-2.7210059725011222</c:v>
                </c:pt>
                <c:pt idx="69">
                  <c:v>-2.7066547051665282</c:v>
                </c:pt>
                <c:pt idx="70">
                  <c:v>-2.6918405708147608</c:v>
                </c:pt>
                <c:pt idx="71">
                  <c:v>-2.6765885784377703</c:v>
                </c:pt>
                <c:pt idx="72">
                  <c:v>-2.6609228700906153</c:v>
                </c:pt>
                <c:pt idx="73">
                  <c:v>-2.6448667474379475</c:v>
                </c:pt>
                <c:pt idx="74">
                  <c:v>-2.6284426975271744</c:v>
                </c:pt>
                <c:pt idx="75">
                  <c:v>-2.6116724178103268</c:v>
                </c:pt>
                <c:pt idx="76">
                  <c:v>-2.5945768404360088</c:v>
                </c:pt>
                <c:pt idx="77">
                  <c:v>-2.577176155832281</c:v>
                </c:pt>
                <c:pt idx="78">
                  <c:v>-2.5594898356006102</c:v>
                </c:pt>
                <c:pt idx="79">
                  <c:v>-2.541536654740618</c:v>
                </c:pt>
                <c:pt idx="80">
                  <c:v>-2.5233347132246506</c:v>
                </c:pt>
                <c:pt idx="81">
                  <c:v>-2.5049014569407495</c:v>
                </c:pt>
                <c:pt idx="82">
                  <c:v>-2.4862536980220518</c:v>
                </c:pt>
                <c:pt idx="83">
                  <c:v>-2.4674076345801321</c:v>
                </c:pt>
                <c:pt idx="84">
                  <c:v>-2.448378869859313</c:v>
                </c:pt>
                <c:pt idx="85">
                  <c:v>-2.4291824308285079</c:v>
                </c:pt>
                <c:pt idx="86">
                  <c:v>-2.409832786226628</c:v>
                </c:pt>
                <c:pt idx="87">
                  <c:v>-2.3903438640772459</c:v>
                </c:pt>
                <c:pt idx="88">
                  <c:v>-2.3707290686876274</c:v>
                </c:pt>
                <c:pt idx="89">
                  <c:v>-2.3510012971469525</c:v>
                </c:pt>
                <c:pt idx="90">
                  <c:v>-2.3311729553380145</c:v>
                </c:pt>
                <c:pt idx="91">
                  <c:v>-2.311255973476356</c:v>
                </c:pt>
                <c:pt idx="92">
                  <c:v>-2.2912618211903757</c:v>
                </c:pt>
                <c:pt idx="93">
                  <c:v>-2.2712015221555637</c:v>
                </c:pt>
                <c:pt idx="94">
                  <c:v>-2.251085668295651</c:v>
                </c:pt>
                <c:pt idx="95">
                  <c:v>-2.2309244335630942</c:v>
                </c:pt>
                <c:pt idx="96">
                  <c:v>-2.2107275873109744</c:v>
                </c:pt>
                <c:pt idx="97">
                  <c:v>-2.1905045072680442</c:v>
                </c:pt>
                <c:pt idx="98">
                  <c:v>-2.1702641921282959</c:v>
                </c:pt>
                <c:pt idx="99">
                  <c:v>-2.1500152737661851</c:v>
                </c:pt>
                <c:pt idx="100">
                  <c:v>-2.1297660290881972</c:v>
                </c:pt>
                <c:pt idx="101">
                  <c:v>-2.109524391531294</c:v>
                </c:pt>
                <c:pt idx="102">
                  <c:v>-2.0892979622183434</c:v>
                </c:pt>
                <c:pt idx="103">
                  <c:v>-2.0690940207804371</c:v>
                </c:pt>
                <c:pt idx="104">
                  <c:v>-2.0489195358556911</c:v>
                </c:pt>
                <c:pt idx="105">
                  <c:v>-2.0287811752738412</c:v>
                </c:pt>
                <c:pt idx="106">
                  <c:v>-2.0086853159357019</c:v>
                </c:pt>
                <c:pt idx="107">
                  <c:v>-1.9886380533962964</c:v>
                </c:pt>
                <c:pt idx="108">
                  <c:v>-1.9686452111601898</c:v>
                </c:pt>
                <c:pt idx="109">
                  <c:v>-1.9487123496973717</c:v>
                </c:pt>
                <c:pt idx="110">
                  <c:v>-1.9288447751877233</c:v>
                </c:pt>
                <c:pt idx="111">
                  <c:v>-1.9090475480019506</c:v>
                </c:pt>
                <c:pt idx="112">
                  <c:v>-1.8893254909265824</c:v>
                </c:pt>
                <c:pt idx="113">
                  <c:v>-1.8696831971404548</c:v>
                </c:pt>
                <c:pt idx="114">
                  <c:v>-1.8501250379498759</c:v>
                </c:pt>
                <c:pt idx="115">
                  <c:v>-1.8306551702894498</c:v>
                </c:pt>
                <c:pt idx="116">
                  <c:v>-1.8112775439953832</c:v>
                </c:pt>
                <c:pt idx="117">
                  <c:v>-1.7919959088578437</c:v>
                </c:pt>
                <c:pt idx="118">
                  <c:v>-1.7728138214587987</c:v>
                </c:pt>
                <c:pt idx="119">
                  <c:v>-1.7537346518015808</c:v>
                </c:pt>
                <c:pt idx="120">
                  <c:v>-1.7347615897381874</c:v>
                </c:pt>
                <c:pt idx="121">
                  <c:v>-1.7158976512002537</c:v>
                </c:pt>
                <c:pt idx="122">
                  <c:v>-1.6971456842393682</c:v>
                </c:pt>
                <c:pt idx="123">
                  <c:v>-1.6785083748823071</c:v>
                </c:pt>
                <c:pt idx="124">
                  <c:v>-1.6599882528065661</c:v>
                </c:pt>
                <c:pt idx="125">
                  <c:v>-1.6415876968414504</c:v>
                </c:pt>
                <c:pt idx="126">
                  <c:v>-1.623308940299774</c:v>
                </c:pt>
                <c:pt idx="127">
                  <c:v>-1.6051540761451726</c:v>
                </c:pt>
                <c:pt idx="128">
                  <c:v>-1.5871250619997734</c:v>
                </c:pt>
                <c:pt idx="129">
                  <c:v>-1.5692237249969274</c:v>
                </c:pt>
                <c:pt idx="130">
                  <c:v>-1.5514517664835332</c:v>
                </c:pt>
                <c:pt idx="131">
                  <c:v>-1.5338107665763465</c:v>
                </c:pt>
                <c:pt idx="132">
                  <c:v>-1.5163021885765584</c:v>
                </c:pt>
                <c:pt idx="133">
                  <c:v>-1.498927383246806</c:v>
                </c:pt>
                <c:pt idx="134">
                  <c:v>-1.4816875929546443</c:v>
                </c:pt>
                <c:pt idx="135">
                  <c:v>-1.4645839556864144</c:v>
                </c:pt>
                <c:pt idx="136">
                  <c:v>-1.4476175089353012</c:v>
                </c:pt>
                <c:pt idx="137">
                  <c:v>-1.4307891934672934</c:v>
                </c:pt>
                <c:pt idx="138">
                  <c:v>-1.4140998569686491</c:v>
                </c:pt>
                <c:pt idx="139">
                  <c:v>-1.3975502575783432</c:v>
                </c:pt>
                <c:pt idx="140">
                  <c:v>-1.3811410673088915</c:v>
                </c:pt>
                <c:pt idx="141">
                  <c:v>-1.3648728753588684</c:v>
                </c:pt>
                <c:pt idx="142">
                  <c:v>-1.3487461913202867</c:v>
                </c:pt>
                <c:pt idx="143">
                  <c:v>-1.3327614482839749</c:v>
                </c:pt>
                <c:pt idx="144">
                  <c:v>-1.3169190058459637</c:v>
                </c:pt>
                <c:pt idx="145">
                  <c:v>-1.3012191530178121</c:v>
                </c:pt>
                <c:pt idx="146">
                  <c:v>-1.2856621110437181</c:v>
                </c:pt>
                <c:pt idx="147">
                  <c:v>-1.270248036127205</c:v>
                </c:pt>
                <c:pt idx="148">
                  <c:v>-1.2549770220700354</c:v>
                </c:pt>
                <c:pt idx="149">
                  <c:v>-1.2398491028259997</c:v>
                </c:pt>
                <c:pt idx="150">
                  <c:v>-1.2248642549720854</c:v>
                </c:pt>
                <c:pt idx="151">
                  <c:v>-1.2100224000995061</c:v>
                </c:pt>
                <c:pt idx="152">
                  <c:v>-1.1953234071269838</c:v>
                </c:pt>
                <c:pt idx="153">
                  <c:v>-1.1807670945385973</c:v>
                </c:pt>
                <c:pt idx="154">
                  <c:v>-1.166353232548452</c:v>
                </c:pt>
                <c:pt idx="155">
                  <c:v>-1.1520815451943789</c:v>
                </c:pt>
                <c:pt idx="156">
                  <c:v>-1.1379517123627723</c:v>
                </c:pt>
                <c:pt idx="157">
                  <c:v>-1.1239633717466349</c:v>
                </c:pt>
                <c:pt idx="158">
                  <c:v>-1.1101161207388581</c:v>
                </c:pt>
                <c:pt idx="159">
                  <c:v>-1.0964095182626481</c:v>
                </c:pt>
                <c:pt idx="160">
                  <c:v>-1.0828430865410239</c:v>
                </c:pt>
                <c:pt idx="161">
                  <c:v>-1.0694163128072183</c:v>
                </c:pt>
                <c:pt idx="162">
                  <c:v>-1.0561286509577457</c:v>
                </c:pt>
                <c:pt idx="163">
                  <c:v>-1.0429795231498979</c:v>
                </c:pt>
                <c:pt idx="164">
                  <c:v>-1.029968321345329</c:v>
                </c:pt>
                <c:pt idx="165">
                  <c:v>-1.0170944088013802</c:v>
                </c:pt>
                <c:pt idx="166">
                  <c:v>-1.0043571215117135</c:v>
                </c:pt>
                <c:pt idx="167">
                  <c:v>-0.99175576959781109</c:v>
                </c:pt>
                <c:pt idx="168">
                  <c:v>-0.97928963865282204</c:v>
                </c:pt>
                <c:pt idx="169">
                  <c:v>-0.96695799103922775</c:v>
                </c:pt>
                <c:pt idx="170">
                  <c:v>-0.95476006714170802</c:v>
                </c:pt>
                <c:pt idx="171">
                  <c:v>-0.94269508657660483</c:v>
                </c:pt>
                <c:pt idx="172">
                  <c:v>-0.93076224935929508</c:v>
                </c:pt>
                <c:pt idx="173">
                  <c:v>-0.91896073703077552</c:v>
                </c:pt>
                <c:pt idx="174">
                  <c:v>-0.90728971374469447</c:v>
                </c:pt>
                <c:pt idx="175">
                  <c:v>-0.89574832731606902</c:v>
                </c:pt>
                <c:pt idx="176">
                  <c:v>-0.88433571023285229</c:v>
                </c:pt>
                <c:pt idx="177">
                  <c:v>-0.87305098063150466</c:v>
                </c:pt>
                <c:pt idx="178">
                  <c:v>-0.86189324323767713</c:v>
                </c:pt>
                <c:pt idx="179">
                  <c:v>-0.85086159027308994</c:v>
                </c:pt>
                <c:pt idx="180">
                  <c:v>-0.83995510232965997</c:v>
                </c:pt>
                <c:pt idx="181">
                  <c:v>-0.82917284921188028</c:v>
                </c:pt>
                <c:pt idx="182">
                  <c:v>-0.81851389074845482</c:v>
                </c:pt>
                <c:pt idx="183">
                  <c:v>-0.80797727757414339</c:v>
                </c:pt>
                <c:pt idx="184">
                  <c:v>-0.79756205188274398</c:v>
                </c:pt>
                <c:pt idx="185">
                  <c:v>-0.78726724815211269</c:v>
                </c:pt>
                <c:pt idx="186">
                  <c:v>-0.77709189384211397</c:v>
                </c:pt>
                <c:pt idx="187">
                  <c:v>-0.76703501006633656</c:v>
                </c:pt>
                <c:pt idx="188">
                  <c:v>-0.75709561223840249</c:v>
                </c:pt>
                <c:pt idx="189">
                  <c:v>-0.74727271069368817</c:v>
                </c:pt>
                <c:pt idx="190">
                  <c:v>-0.73756531128720637</c:v>
                </c:pt>
                <c:pt idx="191">
                  <c:v>-0.72797241596843254</c:v>
                </c:pt>
                <c:pt idx="192">
                  <c:v>-0.71849302333379339</c:v>
                </c:pt>
                <c:pt idx="193">
                  <c:v>-0.70912612915752726</c:v>
                </c:pt>
                <c:pt idx="194">
                  <c:v>-0.69987072690161434</c:v>
                </c:pt>
                <c:pt idx="195">
                  <c:v>-0.69072580820544782</c:v>
                </c:pt>
                <c:pt idx="196">
                  <c:v>-0.68169036335587663</c:v>
                </c:pt>
                <c:pt idx="197">
                  <c:v>-0.67276338173827732</c:v>
                </c:pt>
                <c:pt idx="198">
                  <c:v>-0.66394385226924768</c:v>
                </c:pt>
                <c:pt idx="199">
                  <c:v>-0.65523076381152345</c:v>
                </c:pt>
                <c:pt idx="200">
                  <c:v>-0.64662310557168823</c:v>
                </c:pt>
                <c:pt idx="201">
                  <c:v>-0.63811986748124283</c:v>
                </c:pt>
                <c:pt idx="202">
                  <c:v>-0.62972004056156883</c:v>
                </c:pt>
                <c:pt idx="203">
                  <c:v>-0.62142261727331971</c:v>
                </c:pt>
                <c:pt idx="204">
                  <c:v>-0.6132265918507388</c:v>
                </c:pt>
                <c:pt idx="205">
                  <c:v>-0.60513096062140836</c:v>
                </c:pt>
                <c:pt idx="206">
                  <c:v>-0.59713472231190678</c:v>
                </c:pt>
                <c:pt idx="207">
                  <c:v>-0.58923687833984006</c:v>
                </c:pt>
                <c:pt idx="208">
                  <c:v>-0.58143643309269089</c:v>
                </c:pt>
                <c:pt idx="209">
                  <c:v>-0.57373239419393884</c:v>
                </c:pt>
                <c:pt idx="210">
                  <c:v>-0.56612377275686288</c:v>
                </c:pt>
                <c:pt idx="211">
                  <c:v>-0.55860958362644453</c:v>
                </c:pt>
                <c:pt idx="212">
                  <c:v>-0.551188845609767</c:v>
                </c:pt>
                <c:pt idx="213">
                  <c:v>-0.54386058169530349</c:v>
                </c:pt>
                <c:pt idx="214">
                  <c:v>-0.53662381926146396</c:v>
                </c:pt>
                <c:pt idx="215">
                  <c:v>-0.52947759027477126</c:v>
                </c:pt>
                <c:pt idx="216">
                  <c:v>-0.52242093147800961</c:v>
                </c:pt>
                <c:pt idx="217">
                  <c:v>-0.51545288456870209</c:v>
                </c:pt>
                <c:pt idx="218">
                  <c:v>-0.50857249636823609</c:v>
                </c:pt>
                <c:pt idx="219">
                  <c:v>-0.50177881898196319</c:v>
                </c:pt>
                <c:pt idx="220">
                  <c:v>-0.49507090995059039</c:v>
                </c:pt>
                <c:pt idx="221">
                  <c:v>-0.48844783239315892</c:v>
                </c:pt>
                <c:pt idx="222">
                  <c:v>-0.48190865514190201</c:v>
                </c:pt>
                <c:pt idx="223">
                  <c:v>-0.47545245286927784</c:v>
                </c:pt>
                <c:pt idx="224">
                  <c:v>-0.46907830620743696</c:v>
                </c:pt>
                <c:pt idx="225">
                  <c:v>-0.46278530186040251</c:v>
                </c:pt>
                <c:pt idx="226">
                  <c:v>-0.45657253270922005</c:v>
                </c:pt>
                <c:pt idx="227">
                  <c:v>-0.45043909791032544</c:v>
                </c:pt>
                <c:pt idx="228">
                  <c:v>-0.44438410298737163</c:v>
                </c:pt>
                <c:pt idx="229">
                  <c:v>-0.43840665991675926</c:v>
                </c:pt>
                <c:pt idx="230">
                  <c:v>-0.4325058872070851</c:v>
                </c:pt>
                <c:pt idx="231">
                  <c:v>-0.42668090997274793</c:v>
                </c:pt>
                <c:pt idx="232">
                  <c:v>-0.42093086000190288</c:v>
                </c:pt>
                <c:pt idx="233">
                  <c:v>-0.41525487581899356</c:v>
                </c:pt>
                <c:pt idx="234">
                  <c:v>-0.40965210274205183</c:v>
                </c:pt>
                <c:pt idx="235">
                  <c:v>-0.40412169293495864</c:v>
                </c:pt>
                <c:pt idx="236">
                  <c:v>-0.39866280545486027</c:v>
                </c:pt>
                <c:pt idx="237">
                  <c:v>-0.39327460629492067</c:v>
                </c:pt>
                <c:pt idx="238">
                  <c:v>-0.38795626842258601</c:v>
                </c:pt>
                <c:pt idx="239">
                  <c:v>-0.38270697181352858</c:v>
                </c:pt>
                <c:pt idx="240">
                  <c:v>-0.3775259034814486</c:v>
                </c:pt>
                <c:pt idx="241">
                  <c:v>-0.37241225750387996</c:v>
                </c:pt>
                <c:pt idx="242">
                  <c:v>-0.36736523504416208</c:v>
                </c:pt>
                <c:pt idx="243">
                  <c:v>-0.36238404436973276</c:v>
                </c:pt>
                <c:pt idx="244">
                  <c:v>-0.35746790086687863</c:v>
                </c:pt>
                <c:pt idx="245">
                  <c:v>-0.35261602705208939</c:v>
                </c:pt>
                <c:pt idx="246">
                  <c:v>-0.3478276525801568</c:v>
                </c:pt>
                <c:pt idx="247">
                  <c:v>-0.343102014249137</c:v>
                </c:pt>
                <c:pt idx="248">
                  <c:v>-0.33843835600232097</c:v>
                </c:pt>
                <c:pt idx="249">
                  <c:v>-0.33383592892732494</c:v>
                </c:pt>
                <c:pt idx="250">
                  <c:v>-0.3292939912524232</c:v>
                </c:pt>
                <c:pt idx="251">
                  <c:v>-0.32481180834024309</c:v>
                </c:pt>
                <c:pt idx="252">
                  <c:v>-0.32038865267892874</c:v>
                </c:pt>
                <c:pt idx="253">
                  <c:v>-0.31602380387088802</c:v>
                </c:pt>
                <c:pt idx="254">
                  <c:v>-0.31171654861921955</c:v>
                </c:pt>
                <c:pt idx="255">
                  <c:v>-0.30746618071192988</c:v>
                </c:pt>
                <c:pt idx="256">
                  <c:v>-0.30327200100403234</c:v>
                </c:pt>
                <c:pt idx="257">
                  <c:v>-0.29913331739762777</c:v>
                </c:pt>
                <c:pt idx="258">
                  <c:v>-0.29504944482005202</c:v>
                </c:pt>
                <c:pt idx="259">
                  <c:v>-0.291019705200183</c:v>
                </c:pt>
                <c:pt idx="260">
                  <c:v>-0.28704342744300759</c:v>
                </c:pt>
                <c:pt idx="261">
                  <c:v>-0.28311994740247926</c:v>
                </c:pt>
                <c:pt idx="262">
                  <c:v>-0.27924860785283029</c:v>
                </c:pt>
                <c:pt idx="263">
                  <c:v>-0.27542875845833525</c:v>
                </c:pt>
                <c:pt idx="264">
                  <c:v>-0.2716597557416548</c:v>
                </c:pt>
                <c:pt idx="265">
                  <c:v>-0.26794096305078685</c:v>
                </c:pt>
                <c:pt idx="266">
                  <c:v>-0.26427175052475044</c:v>
                </c:pt>
                <c:pt idx="267">
                  <c:v>-0.26065149505801527</c:v>
                </c:pt>
                <c:pt idx="268">
                  <c:v>-0.25707958026378247</c:v>
                </c:pt>
                <c:pt idx="269">
                  <c:v>-0.2535553964361365</c:v>
                </c:pt>
                <c:pt idx="270">
                  <c:v>-0.25007834051118794</c:v>
                </c:pt>
                <c:pt idx="271">
                  <c:v>-0.24664781602720623</c:v>
                </c:pt>
                <c:pt idx="272">
                  <c:v>-0.24326323308384259</c:v>
                </c:pt>
                <c:pt idx="273">
                  <c:v>-0.23992400830045732</c:v>
                </c:pt>
                <c:pt idx="274">
                  <c:v>-0.23662956477365252</c:v>
                </c:pt>
                <c:pt idx="275">
                  <c:v>-0.2333793320340187</c:v>
                </c:pt>
                <c:pt idx="276">
                  <c:v>-0.23017274600216797</c:v>
                </c:pt>
                <c:pt idx="277">
                  <c:v>-0.22700924894407831</c:v>
                </c:pt>
                <c:pt idx="278">
                  <c:v>-0.22388828942583575</c:v>
                </c:pt>
                <c:pt idx="279">
                  <c:v>-0.22080932226776512</c:v>
                </c:pt>
                <c:pt idx="280">
                  <c:v>-0.21777180849804031</c:v>
                </c:pt>
                <c:pt idx="281">
                  <c:v>-0.21477521530577037</c:v>
                </c:pt>
                <c:pt idx="282">
                  <c:v>-0.21181901599364419</c:v>
                </c:pt>
                <c:pt idx="283">
                  <c:v>-0.20890268993014124</c:v>
                </c:pt>
                <c:pt idx="284">
                  <c:v>-0.20602572250134726</c:v>
                </c:pt>
                <c:pt idx="285">
                  <c:v>-0.20318760506242797</c:v>
                </c:pt>
                <c:pt idx="286">
                  <c:v>-0.20038783488877074</c:v>
                </c:pt>
                <c:pt idx="287">
                  <c:v>-0.19762591512685942</c:v>
                </c:pt>
                <c:pt idx="288">
                  <c:v>-0.19490135474486323</c:v>
                </c:pt>
                <c:pt idx="289">
                  <c:v>-0.19221366848302479</c:v>
                </c:pt>
                <c:pt idx="290">
                  <c:v>-0.18956237680383217</c:v>
                </c:pt>
                <c:pt idx="291">
                  <c:v>-0.18694700584204163</c:v>
                </c:pt>
                <c:pt idx="292">
                  <c:v>-0.18436708735453394</c:v>
                </c:pt>
                <c:pt idx="293">
                  <c:v>-0.18182215867006807</c:v>
                </c:pt>
                <c:pt idx="294">
                  <c:v>-0.17931176263893273</c:v>
                </c:pt>
                <c:pt idx="295">
                  <c:v>-0.17683544758254471</c:v>
                </c:pt>
                <c:pt idx="296">
                  <c:v>-0.17439276724297473</c:v>
                </c:pt>
                <c:pt idx="297">
                  <c:v>-0.17198328073246999</c:v>
                </c:pt>
                <c:pt idx="298">
                  <c:v>-0.16960655248295542</c:v>
                </c:pt>
                <c:pt idx="299">
                  <c:v>-0.16726215219557214</c:v>
                </c:pt>
                <c:pt idx="300">
                  <c:v>-0.16494965479022294</c:v>
                </c:pt>
                <c:pt idx="301">
                  <c:v>-0.16266864035519296</c:v>
                </c:pt>
                <c:pt idx="302">
                  <c:v>-0.16041869409682294</c:v>
                </c:pt>
                <c:pt idx="303">
                  <c:v>-0.15819940628929383</c:v>
                </c:pt>
                <c:pt idx="304">
                  <c:v>-0.15601037222448419</c:v>
                </c:pt>
                <c:pt idx="305">
                  <c:v>-0.15385119216196902</c:v>
                </c:pt>
                <c:pt idx="306">
                  <c:v>-0.15172147127913804</c:v>
                </c:pt>
                <c:pt idx="307">
                  <c:v>-0.14962081962147714</c:v>
                </c:pt>
                <c:pt idx="308">
                  <c:v>-0.14754885205298737</c:v>
                </c:pt>
                <c:pt idx="309">
                  <c:v>-0.14550518820679667</c:v>
                </c:pt>
                <c:pt idx="310">
                  <c:v>-0.14348945243594871</c:v>
                </c:pt>
                <c:pt idx="311">
                  <c:v>-0.1415012737643867</c:v>
                </c:pt>
                <c:pt idx="312">
                  <c:v>-0.13954028583815134</c:v>
                </c:pt>
                <c:pt idx="313">
                  <c:v>-0.13760612687679002</c:v>
                </c:pt>
                <c:pt idx="314">
                  <c:v>-0.13569843962500019</c:v>
                </c:pt>
                <c:pt idx="315">
                  <c:v>-0.13381687130450615</c:v>
                </c:pt>
                <c:pt idx="316">
                  <c:v>-0.13196107356618469</c:v>
                </c:pt>
                <c:pt idx="317">
                  <c:v>-0.1301307024424459</c:v>
                </c:pt>
                <c:pt idx="318">
                  <c:v>-0.12832541829987421</c:v>
                </c:pt>
                <c:pt idx="319">
                  <c:v>-0.12654488579214521</c:v>
                </c:pt>
                <c:pt idx="320">
                  <c:v>-0.12478877381321522</c:v>
                </c:pt>
                <c:pt idx="321">
                  <c:v>-0.12305675545079917</c:v>
                </c:pt>
                <c:pt idx="322">
                  <c:v>-0.12134850794013748</c:v>
                </c:pt>
                <c:pt idx="323">
                  <c:v>-0.11966371261806105</c:v>
                </c:pt>
                <c:pt idx="324">
                  <c:v>-0.11800205487735832</c:v>
                </c:pt>
                <c:pt idx="325">
                  <c:v>-0.11636322412145154</c:v>
                </c:pt>
                <c:pt idx="326">
                  <c:v>-0.1147469137193831</c:v>
                </c:pt>
                <c:pt idx="327">
                  <c:v>-0.11315282096112288</c:v>
                </c:pt>
                <c:pt idx="328">
                  <c:v>-0.11158064701319587</c:v>
                </c:pt>
                <c:pt idx="329">
                  <c:v>-0.11003009687463404</c:v>
                </c:pt>
                <c:pt idx="330">
                  <c:v>-0.10850087933326086</c:v>
                </c:pt>
                <c:pt idx="331">
                  <c:v>-0.10699270692230632</c:v>
                </c:pt>
                <c:pt idx="332">
                  <c:v>-0.1055052958773593</c:v>
                </c:pt>
                <c:pt idx="333">
                  <c:v>-0.10403836609365809</c:v>
                </c:pt>
                <c:pt idx="334">
                  <c:v>-0.10259164108372322</c:v>
                </c:pt>
                <c:pt idx="335">
                  <c:v>-0.10116484793533395</c:v>
                </c:pt>
                <c:pt idx="336">
                  <c:v>-9.9757717269850818E-2</c:v>
                </c:pt>
                <c:pt idx="337">
                  <c:v>-9.8369983200886552E-2</c:v>
                </c:pt>
                <c:pt idx="338">
                  <c:v>-9.7001383293326734E-2</c:v>
                </c:pt>
                <c:pt idx="339">
                  <c:v>-9.5651658522701299E-2</c:v>
                </c:pt>
                <c:pt idx="340">
                  <c:v>-9.4320553234909593E-2</c:v>
                </c:pt>
                <c:pt idx="341">
                  <c:v>-9.3007815106297548E-2</c:v>
                </c:pt>
                <c:pt idx="342">
                  <c:v>-9.1713195104092218E-2</c:v>
                </c:pt>
                <c:pt idx="343">
                  <c:v>-9.0436447447188525E-2</c:v>
                </c:pt>
                <c:pt idx="344">
                  <c:v>-8.917732956729435E-2</c:v>
                </c:pt>
                <c:pt idx="345">
                  <c:v>-8.7935602070430552E-2</c:v>
                </c:pt>
                <c:pt idx="346">
                  <c:v>-8.671102869878955E-2</c:v>
                </c:pt>
                <c:pt idx="347">
                  <c:v>-8.5503376292948005E-2</c:v>
                </c:pt>
                <c:pt idx="348">
                  <c:v>-8.4312414754439013E-2</c:v>
                </c:pt>
                <c:pt idx="349">
                  <c:v>-8.3137917008678175E-2</c:v>
                </c:pt>
                <c:pt idx="350">
                  <c:v>-8.1979658968249033E-2</c:v>
                </c:pt>
                <c:pt idx="351">
                  <c:v>-8.0837419496541094E-2</c:v>
                </c:pt>
                <c:pt idx="352">
                  <c:v>-7.9710980371746176E-2</c:v>
                </c:pt>
                <c:pt idx="353">
                  <c:v>-7.8600126251206784E-2</c:v>
                </c:pt>
                <c:pt idx="354">
                  <c:v>-7.7504644636120057E-2</c:v>
                </c:pt>
                <c:pt idx="355">
                  <c:v>-7.642432583659399E-2</c:v>
                </c:pt>
                <c:pt idx="356">
                  <c:v>-7.5358962937056378E-2</c:v>
                </c:pt>
                <c:pt idx="357">
                  <c:v>-7.4308351762012601E-2</c:v>
                </c:pt>
                <c:pt idx="358">
                  <c:v>-7.3272290842156543E-2</c:v>
                </c:pt>
                <c:pt idx="359">
                  <c:v>-7.2250581380826434E-2</c:v>
                </c:pt>
                <c:pt idx="360">
                  <c:v>-7.1243027220810246E-2</c:v>
                </c:pt>
                <c:pt idx="361">
                  <c:v>-7.0249434811495703E-2</c:v>
                </c:pt>
                <c:pt idx="362">
                  <c:v>-6.9269613176364694E-2</c:v>
                </c:pt>
                <c:pt idx="363">
                  <c:v>-6.8303373880830617E-2</c:v>
                </c:pt>
                <c:pt idx="364">
                  <c:v>-6.7350531000415978E-2</c:v>
                </c:pt>
                <c:pt idx="365">
                  <c:v>-6.6410901089270113E-2</c:v>
                </c:pt>
                <c:pt idx="366">
                  <c:v>-6.5484303149023287E-2</c:v>
                </c:pt>
                <c:pt idx="367">
                  <c:v>-6.4570558597978292E-2</c:v>
                </c:pt>
                <c:pt idx="368">
                  <c:v>-6.3669491240633647E-2</c:v>
                </c:pt>
                <c:pt idx="369">
                  <c:v>-6.2780927237539932E-2</c:v>
                </c:pt>
                <c:pt idx="370">
                  <c:v>-6.1904695075485898E-2</c:v>
                </c:pt>
                <c:pt idx="371">
                  <c:v>-6.1040625538012538E-2</c:v>
                </c:pt>
                <c:pt idx="372">
                  <c:v>-6.0188551676251541E-2</c:v>
                </c:pt>
                <c:pt idx="373">
                  <c:v>-5.9348308780089495E-2</c:v>
                </c:pt>
                <c:pt idx="374">
                  <c:v>-5.851973434965195E-2</c:v>
                </c:pt>
                <c:pt idx="375">
                  <c:v>-5.7702668067107617E-2</c:v>
                </c:pt>
                <c:pt idx="376">
                  <c:v>-5.6896951768788971E-2</c:v>
                </c:pt>
                <c:pt idx="377">
                  <c:v>-5.6102429417628247E-2</c:v>
                </c:pt>
                <c:pt idx="378">
                  <c:v>-5.5318947075905643E-2</c:v>
                </c:pt>
                <c:pt idx="379">
                  <c:v>-5.4546352878307752E-2</c:v>
                </c:pt>
                <c:pt idx="380">
                  <c:v>-5.3784497005293828E-2</c:v>
                </c:pt>
                <c:pt idx="381">
                  <c:v>-5.3033231656767994E-2</c:v>
                </c:pt>
                <c:pt idx="382">
                  <c:v>-5.2292411026053344E-2</c:v>
                </c:pt>
                <c:pt idx="383">
                  <c:v>-5.1561891274168589E-2</c:v>
                </c:pt>
                <c:pt idx="384">
                  <c:v>-5.0841530504400635E-2</c:v>
                </c:pt>
                <c:pt idx="385">
                  <c:v>-5.0131188737176272E-2</c:v>
                </c:pt>
                <c:pt idx="386">
                  <c:v>-4.9430727885223118E-2</c:v>
                </c:pt>
                <c:pt idx="387">
                  <c:v>-4.8740011729025472E-2</c:v>
                </c:pt>
                <c:pt idx="388">
                  <c:v>-4.8058905892565874E-2</c:v>
                </c:pt>
                <c:pt idx="389">
                  <c:v>-4.7387277819353792E-2</c:v>
                </c:pt>
                <c:pt idx="390">
                  <c:v>-4.6724996748737778E-2</c:v>
                </c:pt>
                <c:pt idx="391">
                  <c:v>-4.6071933692498311E-2</c:v>
                </c:pt>
                <c:pt idx="392">
                  <c:v>-4.5427961411719106E-2</c:v>
                </c:pt>
                <c:pt idx="393">
                  <c:v>-4.4792954393934339E-2</c:v>
                </c:pt>
                <c:pt idx="394">
                  <c:v>-4.4166788830549884E-2</c:v>
                </c:pt>
                <c:pt idx="395">
                  <c:v>-4.3549342594534399E-2</c:v>
                </c:pt>
                <c:pt idx="396">
                  <c:v>-4.2940495218379705E-2</c:v>
                </c:pt>
                <c:pt idx="397">
                  <c:v>-4.2340127872326654E-2</c:v>
                </c:pt>
                <c:pt idx="398">
                  <c:v>-4.1748123342854347E-2</c:v>
                </c:pt>
                <c:pt idx="399">
                  <c:v>-4.1164366011430226E-2</c:v>
                </c:pt>
                <c:pt idx="400">
                  <c:v>-4.058874183351862E-2</c:v>
                </c:pt>
                <c:pt idx="401">
                  <c:v>-4.0021138317844693E-2</c:v>
                </c:pt>
                <c:pt idx="402">
                  <c:v>-3.9461444505912123E-2</c:v>
                </c:pt>
                <c:pt idx="403">
                  <c:v>-3.8909550951771288E-2</c:v>
                </c:pt>
                <c:pt idx="404">
                  <c:v>-3.8365349702035832E-2</c:v>
                </c:pt>
                <c:pt idx="405">
                  <c:v>-3.7828734276145096E-2</c:v>
                </c:pt>
                <c:pt idx="406">
                  <c:v>-3.7299599646869561E-2</c:v>
                </c:pt>
                <c:pt idx="407">
                  <c:v>-3.6777842221057684E-2</c:v>
                </c:pt>
                <c:pt idx="408">
                  <c:v>-3.6263359820620601E-2</c:v>
                </c:pt>
                <c:pt idx="409">
                  <c:v>-3.5756051663752605E-2</c:v>
                </c:pt>
                <c:pt idx="410">
                  <c:v>-3.5255818346386074E-2</c:v>
                </c:pt>
                <c:pt idx="411">
                  <c:v>-3.4762561823876124E-2</c:v>
                </c:pt>
                <c:pt idx="412">
                  <c:v>-3.4276185392914674E-2</c:v>
                </c:pt>
                <c:pt idx="413">
                  <c:v>-3.3796593673670564E-2</c:v>
                </c:pt>
                <c:pt idx="414">
                  <c:v>-3.3323692592153349E-2</c:v>
                </c:pt>
                <c:pt idx="415">
                  <c:v>-3.2857389362798514E-2</c:v>
                </c:pt>
                <c:pt idx="416">
                  <c:v>-3.2397592471271566E-2</c:v>
                </c:pt>
                <c:pt idx="417">
                  <c:v>-3.1944211657489063E-2</c:v>
                </c:pt>
                <c:pt idx="418">
                  <c:v>-3.1497157898853489E-2</c:v>
                </c:pt>
                <c:pt idx="419">
                  <c:v>-3.1056343393700843E-2</c:v>
                </c:pt>
                <c:pt idx="420">
                  <c:v>-3.0621681544956786E-2</c:v>
                </c:pt>
                <c:pt idx="421">
                  <c:v>-3.0193086944000979E-2</c:v>
                </c:pt>
                <c:pt idx="422">
                  <c:v>-2.9770475354736252E-2</c:v>
                </c:pt>
                <c:pt idx="423">
                  <c:v>-2.9353763697860059E-2</c:v>
                </c:pt>
                <c:pt idx="424">
                  <c:v>-2.8942870035336934E-2</c:v>
                </c:pt>
                <c:pt idx="425">
                  <c:v>-2.8537713555069091E-2</c:v>
                </c:pt>
                <c:pt idx="426">
                  <c:v>-2.8138214555762629E-2</c:v>
                </c:pt>
                <c:pt idx="427">
                  <c:v>-2.7744294431988011E-2</c:v>
                </c:pt>
                <c:pt idx="428">
                  <c:v>-2.7355875659431962E-2</c:v>
                </c:pt>
                <c:pt idx="429">
                  <c:v>-2.6972881780338423E-2</c:v>
                </c:pt>
                <c:pt idx="430">
                  <c:v>-2.6595237389137227E-2</c:v>
                </c:pt>
                <c:pt idx="431">
                  <c:v>-2.622286811825756E-2</c:v>
                </c:pt>
                <c:pt idx="432">
                  <c:v>-2.5855700624124341E-2</c:v>
                </c:pt>
                <c:pt idx="433">
                  <c:v>-2.549366257333564E-2</c:v>
                </c:pt>
                <c:pt idx="434">
                  <c:v>-2.5136682629018584E-2</c:v>
                </c:pt>
                <c:pt idx="435">
                  <c:v>-2.4784690437361971E-2</c:v>
                </c:pt>
                <c:pt idx="436">
                  <c:v>-2.4437616614323643E-2</c:v>
                </c:pt>
                <c:pt idx="437">
                  <c:v>-2.4095392732510001E-2</c:v>
                </c:pt>
                <c:pt idx="438">
                  <c:v>-2.3757951308226295E-2</c:v>
                </c:pt>
                <c:pt idx="439">
                  <c:v>-2.3425225788695422E-2</c:v>
                </c:pt>
                <c:pt idx="440">
                  <c:v>-2.3097150539443046E-2</c:v>
                </c:pt>
                <c:pt idx="441">
                  <c:v>-2.2773660831847297E-2</c:v>
                </c:pt>
                <c:pt idx="442">
                  <c:v>-2.2454692830851043E-2</c:v>
                </c:pt>
                <c:pt idx="443">
                  <c:v>-2.214018358283475E-2</c:v>
                </c:pt>
                <c:pt idx="444">
                  <c:v>-2.183007100364796E-2</c:v>
                </c:pt>
                <c:pt idx="445">
                  <c:v>-2.1524293866797668E-2</c:v>
                </c:pt>
                <c:pt idx="446">
                  <c:v>-2.1222791791791602E-2</c:v>
                </c:pt>
                <c:pt idx="447">
                  <c:v>-2.092550523263426E-2</c:v>
                </c:pt>
                <c:pt idx="448">
                  <c:v>-2.0632375466474423E-2</c:v>
                </c:pt>
                <c:pt idx="449">
                  <c:v>-2.0343344582401848E-2</c:v>
                </c:pt>
                <c:pt idx="450">
                  <c:v>-2.0058355470391486E-2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C-4A4A-B947-4F7BFFF967D8}"/>
            </c:ext>
          </c:extLst>
        </c:ser>
        <c:ser>
          <c:idx val="2"/>
          <c:order val="2"/>
          <c:tx>
            <c:strRef>
              <c:f>fit_1NN_FCC!$M$18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fit_1NN_FCC!$G$19:$G$469</c:f>
              <c:numCache>
                <c:formatCode>General</c:formatCode>
                <c:ptCount val="451"/>
                <c:pt idx="0">
                  <c:v>2.3031046617689528</c:v>
                </c:pt>
                <c:pt idx="1">
                  <c:v>2.3169203707644503</c:v>
                </c:pt>
                <c:pt idx="2">
                  <c:v>2.3307360797599483</c:v>
                </c:pt>
                <c:pt idx="3">
                  <c:v>2.3445517887554459</c:v>
                </c:pt>
                <c:pt idx="4">
                  <c:v>2.3583674977509439</c:v>
                </c:pt>
                <c:pt idx="5">
                  <c:v>2.3721832067464415</c:v>
                </c:pt>
                <c:pt idx="6">
                  <c:v>2.3859989157419395</c:v>
                </c:pt>
                <c:pt idx="7">
                  <c:v>2.3998146247374375</c:v>
                </c:pt>
                <c:pt idx="8">
                  <c:v>2.413630333732935</c:v>
                </c:pt>
                <c:pt idx="9">
                  <c:v>2.4274460427284326</c:v>
                </c:pt>
                <c:pt idx="10">
                  <c:v>2.4412617517239306</c:v>
                </c:pt>
                <c:pt idx="11">
                  <c:v>2.4550774607194286</c:v>
                </c:pt>
                <c:pt idx="12">
                  <c:v>2.4688931697149261</c:v>
                </c:pt>
                <c:pt idx="13">
                  <c:v>2.4827088787104237</c:v>
                </c:pt>
                <c:pt idx="14">
                  <c:v>2.4965245877059217</c:v>
                </c:pt>
                <c:pt idx="15">
                  <c:v>2.5103402967014197</c:v>
                </c:pt>
                <c:pt idx="16">
                  <c:v>2.5241560056969172</c:v>
                </c:pt>
                <c:pt idx="17">
                  <c:v>2.5379717146924152</c:v>
                </c:pt>
                <c:pt idx="18">
                  <c:v>2.5517874236879128</c:v>
                </c:pt>
                <c:pt idx="19">
                  <c:v>2.5656031326834108</c:v>
                </c:pt>
                <c:pt idx="20">
                  <c:v>2.5794188416789083</c:v>
                </c:pt>
                <c:pt idx="21">
                  <c:v>2.5932345506744063</c:v>
                </c:pt>
                <c:pt idx="22">
                  <c:v>2.6070502596699039</c:v>
                </c:pt>
                <c:pt idx="23">
                  <c:v>2.6208659686654019</c:v>
                </c:pt>
                <c:pt idx="24">
                  <c:v>2.6346816776608994</c:v>
                </c:pt>
                <c:pt idx="25">
                  <c:v>2.6484973866563974</c:v>
                </c:pt>
                <c:pt idx="26">
                  <c:v>2.662313095651895</c:v>
                </c:pt>
                <c:pt idx="27">
                  <c:v>2.6761288046473926</c:v>
                </c:pt>
                <c:pt idx="28">
                  <c:v>2.689944513642891</c:v>
                </c:pt>
                <c:pt idx="29">
                  <c:v>2.703760222638389</c:v>
                </c:pt>
                <c:pt idx="30">
                  <c:v>2.717575931633887</c:v>
                </c:pt>
                <c:pt idx="31">
                  <c:v>2.731391640629385</c:v>
                </c:pt>
                <c:pt idx="32">
                  <c:v>2.7452073496248826</c:v>
                </c:pt>
                <c:pt idx="33">
                  <c:v>2.7590230586203806</c:v>
                </c:pt>
                <c:pt idx="34">
                  <c:v>2.7728387676158781</c:v>
                </c:pt>
                <c:pt idx="35">
                  <c:v>2.7866544766113761</c:v>
                </c:pt>
                <c:pt idx="36">
                  <c:v>2.8004701856068737</c:v>
                </c:pt>
                <c:pt idx="37">
                  <c:v>2.8142858946023717</c:v>
                </c:pt>
                <c:pt idx="38">
                  <c:v>2.8281016035978692</c:v>
                </c:pt>
                <c:pt idx="39">
                  <c:v>2.8419173125933672</c:v>
                </c:pt>
                <c:pt idx="40">
                  <c:v>2.8557330215888652</c:v>
                </c:pt>
                <c:pt idx="41">
                  <c:v>2.8695487305843628</c:v>
                </c:pt>
                <c:pt idx="42">
                  <c:v>2.8833644395798603</c:v>
                </c:pt>
                <c:pt idx="43">
                  <c:v>2.8971801485753583</c:v>
                </c:pt>
                <c:pt idx="44">
                  <c:v>2.9109958575708563</c:v>
                </c:pt>
                <c:pt idx="45">
                  <c:v>2.9248115665663539</c:v>
                </c:pt>
                <c:pt idx="46">
                  <c:v>2.9386272755618514</c:v>
                </c:pt>
                <c:pt idx="47">
                  <c:v>2.9524429845573494</c:v>
                </c:pt>
                <c:pt idx="48">
                  <c:v>2.9662586935528474</c:v>
                </c:pt>
                <c:pt idx="49">
                  <c:v>2.980074402548345</c:v>
                </c:pt>
                <c:pt idx="50">
                  <c:v>2.9938901115438421</c:v>
                </c:pt>
                <c:pt idx="51">
                  <c:v>3.0077058205393397</c:v>
                </c:pt>
                <c:pt idx="52">
                  <c:v>3.0215215295348377</c:v>
                </c:pt>
                <c:pt idx="53">
                  <c:v>3.0353372385303352</c:v>
                </c:pt>
                <c:pt idx="54">
                  <c:v>3.0491529475258337</c:v>
                </c:pt>
                <c:pt idx="55">
                  <c:v>3.0629686565213312</c:v>
                </c:pt>
                <c:pt idx="56">
                  <c:v>3.0767843655168292</c:v>
                </c:pt>
                <c:pt idx="57">
                  <c:v>3.0906000745123268</c:v>
                </c:pt>
                <c:pt idx="58">
                  <c:v>3.1044157835078243</c:v>
                </c:pt>
                <c:pt idx="59">
                  <c:v>3.1182314925033223</c:v>
                </c:pt>
                <c:pt idx="60">
                  <c:v>3.1320472014988199</c:v>
                </c:pt>
                <c:pt idx="61">
                  <c:v>3.1458629104943174</c:v>
                </c:pt>
                <c:pt idx="62">
                  <c:v>3.1596786194898154</c:v>
                </c:pt>
                <c:pt idx="63">
                  <c:v>3.1734943284853139</c:v>
                </c:pt>
                <c:pt idx="64">
                  <c:v>3.1873100374808114</c:v>
                </c:pt>
                <c:pt idx="65">
                  <c:v>3.201125746476309</c:v>
                </c:pt>
                <c:pt idx="66">
                  <c:v>3.214941455471807</c:v>
                </c:pt>
                <c:pt idx="67">
                  <c:v>3.2287571644673045</c:v>
                </c:pt>
                <c:pt idx="68">
                  <c:v>3.2425728734628021</c:v>
                </c:pt>
                <c:pt idx="69">
                  <c:v>3.2563885824583001</c:v>
                </c:pt>
                <c:pt idx="70">
                  <c:v>3.2702042914537977</c:v>
                </c:pt>
                <c:pt idx="71">
                  <c:v>3.2840200004492952</c:v>
                </c:pt>
                <c:pt idx="72">
                  <c:v>3.2978357094447937</c:v>
                </c:pt>
                <c:pt idx="73">
                  <c:v>3.3116514184402916</c:v>
                </c:pt>
                <c:pt idx="74">
                  <c:v>3.3254671274357892</c:v>
                </c:pt>
                <c:pt idx="75">
                  <c:v>3.3392828364312868</c:v>
                </c:pt>
                <c:pt idx="76">
                  <c:v>3.3530985454267848</c:v>
                </c:pt>
                <c:pt idx="77">
                  <c:v>3.3669142544222823</c:v>
                </c:pt>
                <c:pt idx="78">
                  <c:v>3.3807299634177799</c:v>
                </c:pt>
                <c:pt idx="79">
                  <c:v>3.3945456724132779</c:v>
                </c:pt>
                <c:pt idx="80">
                  <c:v>3.4083613814087759</c:v>
                </c:pt>
                <c:pt idx="81">
                  <c:v>3.4221770904042739</c:v>
                </c:pt>
                <c:pt idx="82">
                  <c:v>3.4359927993997714</c:v>
                </c:pt>
                <c:pt idx="83">
                  <c:v>3.449808508395269</c:v>
                </c:pt>
                <c:pt idx="84">
                  <c:v>3.463624217390767</c:v>
                </c:pt>
                <c:pt idx="85">
                  <c:v>3.4774399263862645</c:v>
                </c:pt>
                <c:pt idx="86">
                  <c:v>3.4912556353817625</c:v>
                </c:pt>
                <c:pt idx="87">
                  <c:v>3.5050713443772601</c:v>
                </c:pt>
                <c:pt idx="88">
                  <c:v>3.5188870533727576</c:v>
                </c:pt>
                <c:pt idx="89">
                  <c:v>3.5327027623682561</c:v>
                </c:pt>
                <c:pt idx="90">
                  <c:v>3.5465184713637536</c:v>
                </c:pt>
                <c:pt idx="91">
                  <c:v>3.5603341803592516</c:v>
                </c:pt>
                <c:pt idx="92">
                  <c:v>3.5741498893547492</c:v>
                </c:pt>
                <c:pt idx="93">
                  <c:v>3.5879655983502468</c:v>
                </c:pt>
                <c:pt idx="94">
                  <c:v>3.6017813073457448</c:v>
                </c:pt>
                <c:pt idx="95">
                  <c:v>3.6155970163412423</c:v>
                </c:pt>
                <c:pt idx="96">
                  <c:v>3.6294127253367408</c:v>
                </c:pt>
                <c:pt idx="97">
                  <c:v>3.6432284343322383</c:v>
                </c:pt>
                <c:pt idx="98">
                  <c:v>3.6570441433277363</c:v>
                </c:pt>
                <c:pt idx="99">
                  <c:v>3.6708598523232339</c:v>
                </c:pt>
                <c:pt idx="100">
                  <c:v>3.6846755613187314</c:v>
                </c:pt>
                <c:pt idx="101">
                  <c:v>3.6984912703142294</c:v>
                </c:pt>
                <c:pt idx="102">
                  <c:v>3.712306979309727</c:v>
                </c:pt>
                <c:pt idx="103">
                  <c:v>3.7261226883052245</c:v>
                </c:pt>
                <c:pt idx="104">
                  <c:v>3.7399383973007225</c:v>
                </c:pt>
                <c:pt idx="105">
                  <c:v>3.7537541062962201</c:v>
                </c:pt>
                <c:pt idx="106">
                  <c:v>3.7675698152917185</c:v>
                </c:pt>
                <c:pt idx="107">
                  <c:v>3.7813855242872156</c:v>
                </c:pt>
                <c:pt idx="108">
                  <c:v>3.7952012332827141</c:v>
                </c:pt>
                <c:pt idx="109">
                  <c:v>3.8090169422782116</c:v>
                </c:pt>
                <c:pt idx="110">
                  <c:v>3.8228326512737092</c:v>
                </c:pt>
                <c:pt idx="111">
                  <c:v>3.8366483602692072</c:v>
                </c:pt>
                <c:pt idx="112">
                  <c:v>3.8504640692647047</c:v>
                </c:pt>
                <c:pt idx="113">
                  <c:v>3.8642797782602032</c:v>
                </c:pt>
                <c:pt idx="114">
                  <c:v>3.8780954872557007</c:v>
                </c:pt>
                <c:pt idx="115">
                  <c:v>3.8919111962511987</c:v>
                </c:pt>
                <c:pt idx="116">
                  <c:v>3.9057269052466963</c:v>
                </c:pt>
                <c:pt idx="117">
                  <c:v>3.9195426142421939</c:v>
                </c:pt>
                <c:pt idx="118">
                  <c:v>3.9333583232376919</c:v>
                </c:pt>
                <c:pt idx="119">
                  <c:v>3.9471740322331894</c:v>
                </c:pt>
                <c:pt idx="120">
                  <c:v>3.960989741228687</c:v>
                </c:pt>
                <c:pt idx="121">
                  <c:v>3.974805450224185</c:v>
                </c:pt>
                <c:pt idx="122">
                  <c:v>3.9886211592196825</c:v>
                </c:pt>
                <c:pt idx="123">
                  <c:v>4.0024368682151801</c:v>
                </c:pt>
                <c:pt idx="124">
                  <c:v>4.016252577210679</c:v>
                </c:pt>
                <c:pt idx="125">
                  <c:v>4.0300682862061761</c:v>
                </c:pt>
                <c:pt idx="126">
                  <c:v>4.0438839952016741</c:v>
                </c:pt>
                <c:pt idx="127">
                  <c:v>4.0576997041971721</c:v>
                </c:pt>
                <c:pt idx="128">
                  <c:v>4.0715154131926692</c:v>
                </c:pt>
                <c:pt idx="129">
                  <c:v>4.0853311221881672</c:v>
                </c:pt>
                <c:pt idx="130">
                  <c:v>4.0991468311836652</c:v>
                </c:pt>
                <c:pt idx="131">
                  <c:v>4.1129625401791632</c:v>
                </c:pt>
                <c:pt idx="132">
                  <c:v>4.1267782491746612</c:v>
                </c:pt>
                <c:pt idx="133">
                  <c:v>4.1405939581701583</c:v>
                </c:pt>
                <c:pt idx="134">
                  <c:v>4.1544096671656563</c:v>
                </c:pt>
                <c:pt idx="135">
                  <c:v>4.1682253761611543</c:v>
                </c:pt>
                <c:pt idx="136">
                  <c:v>4.1820410851566514</c:v>
                </c:pt>
                <c:pt idx="137">
                  <c:v>4.1958567941521494</c:v>
                </c:pt>
                <c:pt idx="138">
                  <c:v>4.2096725031476474</c:v>
                </c:pt>
                <c:pt idx="139">
                  <c:v>4.2234882121431454</c:v>
                </c:pt>
                <c:pt idx="140">
                  <c:v>4.2373039211386434</c:v>
                </c:pt>
                <c:pt idx="141">
                  <c:v>4.2511196301341414</c:v>
                </c:pt>
                <c:pt idx="142">
                  <c:v>4.2649353391296385</c:v>
                </c:pt>
                <c:pt idx="143">
                  <c:v>4.2787510481251365</c:v>
                </c:pt>
                <c:pt idx="144">
                  <c:v>4.2925667571206345</c:v>
                </c:pt>
                <c:pt idx="145">
                  <c:v>4.3063824661161316</c:v>
                </c:pt>
                <c:pt idx="146">
                  <c:v>4.3201981751116296</c:v>
                </c:pt>
                <c:pt idx="147">
                  <c:v>4.3340138841071276</c:v>
                </c:pt>
                <c:pt idx="148">
                  <c:v>4.3478295931026256</c:v>
                </c:pt>
                <c:pt idx="149">
                  <c:v>4.3616453020981236</c:v>
                </c:pt>
                <c:pt idx="150">
                  <c:v>4.3754610110936207</c:v>
                </c:pt>
                <c:pt idx="151">
                  <c:v>4.3892767200891187</c:v>
                </c:pt>
                <c:pt idx="152">
                  <c:v>4.4030924290846167</c:v>
                </c:pt>
                <c:pt idx="153">
                  <c:v>4.4169081380801138</c:v>
                </c:pt>
                <c:pt idx="154">
                  <c:v>4.4307238470756118</c:v>
                </c:pt>
                <c:pt idx="155">
                  <c:v>4.4445395560711098</c:v>
                </c:pt>
                <c:pt idx="156">
                  <c:v>4.458355265066607</c:v>
                </c:pt>
                <c:pt idx="157">
                  <c:v>4.4721709740621058</c:v>
                </c:pt>
                <c:pt idx="158">
                  <c:v>4.4859866830576038</c:v>
                </c:pt>
                <c:pt idx="159">
                  <c:v>4.499802392053101</c:v>
                </c:pt>
                <c:pt idx="160">
                  <c:v>4.513618101048599</c:v>
                </c:pt>
                <c:pt idx="161">
                  <c:v>4.527433810044097</c:v>
                </c:pt>
                <c:pt idx="162">
                  <c:v>4.541249519039595</c:v>
                </c:pt>
                <c:pt idx="163">
                  <c:v>4.5550652280350921</c:v>
                </c:pt>
                <c:pt idx="164">
                  <c:v>4.5688809370305901</c:v>
                </c:pt>
                <c:pt idx="165">
                  <c:v>4.5826966460260881</c:v>
                </c:pt>
                <c:pt idx="166">
                  <c:v>4.5965123550215861</c:v>
                </c:pt>
                <c:pt idx="167">
                  <c:v>4.6103280640170832</c:v>
                </c:pt>
                <c:pt idx="168">
                  <c:v>4.6241437730125812</c:v>
                </c:pt>
                <c:pt idx="169">
                  <c:v>4.6379594820080792</c:v>
                </c:pt>
                <c:pt idx="170">
                  <c:v>4.6517751910035763</c:v>
                </c:pt>
                <c:pt idx="171">
                  <c:v>4.6655908999990743</c:v>
                </c:pt>
                <c:pt idx="172">
                  <c:v>4.6794066089945723</c:v>
                </c:pt>
                <c:pt idx="173">
                  <c:v>4.6932223179900694</c:v>
                </c:pt>
                <c:pt idx="174">
                  <c:v>4.7070380269855674</c:v>
                </c:pt>
                <c:pt idx="175">
                  <c:v>4.7208537359810654</c:v>
                </c:pt>
                <c:pt idx="176">
                  <c:v>4.7346694449765634</c:v>
                </c:pt>
                <c:pt idx="177">
                  <c:v>4.7484851539720614</c:v>
                </c:pt>
                <c:pt idx="178">
                  <c:v>4.7623008629675594</c:v>
                </c:pt>
                <c:pt idx="179">
                  <c:v>4.7761165719630574</c:v>
                </c:pt>
                <c:pt idx="180">
                  <c:v>4.7899322809585554</c:v>
                </c:pt>
                <c:pt idx="181">
                  <c:v>4.8037479899540525</c:v>
                </c:pt>
                <c:pt idx="182">
                  <c:v>4.8175636989495505</c:v>
                </c:pt>
                <c:pt idx="183">
                  <c:v>4.8313794079450485</c:v>
                </c:pt>
                <c:pt idx="184">
                  <c:v>4.8451951169405456</c:v>
                </c:pt>
                <c:pt idx="185">
                  <c:v>4.8590108259360436</c:v>
                </c:pt>
                <c:pt idx="186">
                  <c:v>4.8728265349315416</c:v>
                </c:pt>
                <c:pt idx="187">
                  <c:v>4.8866422439270387</c:v>
                </c:pt>
                <c:pt idx="188">
                  <c:v>4.9004579529225367</c:v>
                </c:pt>
                <c:pt idx="189">
                  <c:v>4.9142736619180347</c:v>
                </c:pt>
                <c:pt idx="190">
                  <c:v>4.9280893709135318</c:v>
                </c:pt>
                <c:pt idx="191">
                  <c:v>4.9419050799090298</c:v>
                </c:pt>
                <c:pt idx="192">
                  <c:v>4.9557207889045278</c:v>
                </c:pt>
                <c:pt idx="193">
                  <c:v>4.9695364979000249</c:v>
                </c:pt>
                <c:pt idx="194">
                  <c:v>4.9833522068955238</c:v>
                </c:pt>
                <c:pt idx="195">
                  <c:v>4.9971679158910218</c:v>
                </c:pt>
                <c:pt idx="196">
                  <c:v>5.0109836248865189</c:v>
                </c:pt>
                <c:pt idx="197">
                  <c:v>5.0247993338820169</c:v>
                </c:pt>
                <c:pt idx="198">
                  <c:v>5.0386150428775149</c:v>
                </c:pt>
                <c:pt idx="199">
                  <c:v>5.0524307518730129</c:v>
                </c:pt>
                <c:pt idx="200">
                  <c:v>5.0662464608685109</c:v>
                </c:pt>
                <c:pt idx="201">
                  <c:v>5.080062169864008</c:v>
                </c:pt>
                <c:pt idx="202">
                  <c:v>5.093877878859506</c:v>
                </c:pt>
                <c:pt idx="203">
                  <c:v>5.107693587855004</c:v>
                </c:pt>
                <c:pt idx="204">
                  <c:v>5.1215092968505012</c:v>
                </c:pt>
                <c:pt idx="205">
                  <c:v>5.1353250058459992</c:v>
                </c:pt>
                <c:pt idx="206">
                  <c:v>5.1491407148414972</c:v>
                </c:pt>
                <c:pt idx="207">
                  <c:v>5.1629564238369943</c:v>
                </c:pt>
                <c:pt idx="208">
                  <c:v>5.1767721328324923</c:v>
                </c:pt>
                <c:pt idx="209">
                  <c:v>5.1905878418279903</c:v>
                </c:pt>
                <c:pt idx="210">
                  <c:v>5.2044035508234883</c:v>
                </c:pt>
                <c:pt idx="211">
                  <c:v>5.2182192598189863</c:v>
                </c:pt>
                <c:pt idx="212">
                  <c:v>5.2320349688144843</c:v>
                </c:pt>
                <c:pt idx="213">
                  <c:v>5.2458506778099814</c:v>
                </c:pt>
                <c:pt idx="214">
                  <c:v>5.2596663868054794</c:v>
                </c:pt>
                <c:pt idx="215">
                  <c:v>5.2734820958009765</c:v>
                </c:pt>
                <c:pt idx="216">
                  <c:v>5.2872978047964754</c:v>
                </c:pt>
                <c:pt idx="217">
                  <c:v>5.3011135137919734</c:v>
                </c:pt>
                <c:pt idx="218">
                  <c:v>5.3149292227874705</c:v>
                </c:pt>
                <c:pt idx="219">
                  <c:v>5.3287449317829685</c:v>
                </c:pt>
                <c:pt idx="220">
                  <c:v>5.3425606407784665</c:v>
                </c:pt>
                <c:pt idx="221">
                  <c:v>5.3563763497739636</c:v>
                </c:pt>
                <c:pt idx="222">
                  <c:v>5.3701920587694616</c:v>
                </c:pt>
                <c:pt idx="223">
                  <c:v>5.3840077677649596</c:v>
                </c:pt>
                <c:pt idx="224">
                  <c:v>5.3978234767604567</c:v>
                </c:pt>
                <c:pt idx="225">
                  <c:v>5.4116391857559547</c:v>
                </c:pt>
                <c:pt idx="226">
                  <c:v>5.4254548947514527</c:v>
                </c:pt>
                <c:pt idx="227">
                  <c:v>5.4392706037469507</c:v>
                </c:pt>
                <c:pt idx="228">
                  <c:v>5.4530863127424487</c:v>
                </c:pt>
                <c:pt idx="229">
                  <c:v>5.4669020217379458</c:v>
                </c:pt>
                <c:pt idx="230">
                  <c:v>5.4807177307334447</c:v>
                </c:pt>
                <c:pt idx="231">
                  <c:v>5.4945334397289427</c:v>
                </c:pt>
                <c:pt idx="232">
                  <c:v>5.5083491487244398</c:v>
                </c:pt>
                <c:pt idx="233">
                  <c:v>5.5221648577199378</c:v>
                </c:pt>
                <c:pt idx="234">
                  <c:v>5.5359805667154358</c:v>
                </c:pt>
                <c:pt idx="235">
                  <c:v>5.5497962757109329</c:v>
                </c:pt>
                <c:pt idx="236">
                  <c:v>5.5636119847064309</c:v>
                </c:pt>
                <c:pt idx="237">
                  <c:v>5.5774276937019289</c:v>
                </c:pt>
                <c:pt idx="238">
                  <c:v>5.591243402697426</c:v>
                </c:pt>
                <c:pt idx="239">
                  <c:v>5.605059111692924</c:v>
                </c:pt>
                <c:pt idx="240">
                  <c:v>5.618874820688422</c:v>
                </c:pt>
                <c:pt idx="241">
                  <c:v>5.6326905296839191</c:v>
                </c:pt>
                <c:pt idx="242">
                  <c:v>5.6465062386794171</c:v>
                </c:pt>
                <c:pt idx="243">
                  <c:v>5.6603219476749151</c:v>
                </c:pt>
                <c:pt idx="244">
                  <c:v>5.6741376566704123</c:v>
                </c:pt>
                <c:pt idx="245">
                  <c:v>5.6879533656659111</c:v>
                </c:pt>
                <c:pt idx="246">
                  <c:v>5.7017690746614083</c:v>
                </c:pt>
                <c:pt idx="247">
                  <c:v>5.7155847836569063</c:v>
                </c:pt>
                <c:pt idx="248">
                  <c:v>5.7294004926524043</c:v>
                </c:pt>
                <c:pt idx="249">
                  <c:v>5.7432162016479023</c:v>
                </c:pt>
                <c:pt idx="250">
                  <c:v>5.7570319106434003</c:v>
                </c:pt>
                <c:pt idx="251">
                  <c:v>5.7708476196388974</c:v>
                </c:pt>
                <c:pt idx="252">
                  <c:v>5.7846633286343954</c:v>
                </c:pt>
                <c:pt idx="253">
                  <c:v>5.7984790376298934</c:v>
                </c:pt>
                <c:pt idx="254">
                  <c:v>5.8122947466253914</c:v>
                </c:pt>
                <c:pt idx="255">
                  <c:v>5.8261104556208885</c:v>
                </c:pt>
                <c:pt idx="256">
                  <c:v>5.8399261646163865</c:v>
                </c:pt>
                <c:pt idx="257">
                  <c:v>5.8537418736118845</c:v>
                </c:pt>
                <c:pt idx="258">
                  <c:v>5.8675575826073816</c:v>
                </c:pt>
                <c:pt idx="259">
                  <c:v>5.8813732916028876</c:v>
                </c:pt>
                <c:pt idx="260">
                  <c:v>5.8951890005983776</c:v>
                </c:pt>
                <c:pt idx="261">
                  <c:v>5.9090047095938747</c:v>
                </c:pt>
                <c:pt idx="262">
                  <c:v>5.9228204185893736</c:v>
                </c:pt>
                <c:pt idx="263">
                  <c:v>5.9366361275848778</c:v>
                </c:pt>
                <c:pt idx="264">
                  <c:v>5.9504518365803696</c:v>
                </c:pt>
                <c:pt idx="265">
                  <c:v>5.9642675455758667</c:v>
                </c:pt>
                <c:pt idx="266">
                  <c:v>5.9780832545713647</c:v>
                </c:pt>
                <c:pt idx="267">
                  <c:v>5.9918989635668689</c:v>
                </c:pt>
                <c:pt idx="268">
                  <c:v>6.0057146725623598</c:v>
                </c:pt>
                <c:pt idx="269">
                  <c:v>6.0195303815578578</c:v>
                </c:pt>
                <c:pt idx="270">
                  <c:v>6.0333460905533558</c:v>
                </c:pt>
                <c:pt idx="271">
                  <c:v>6.04716179954886</c:v>
                </c:pt>
                <c:pt idx="272">
                  <c:v>6.0609775085443527</c:v>
                </c:pt>
                <c:pt idx="273">
                  <c:v>6.0747932175398489</c:v>
                </c:pt>
                <c:pt idx="274">
                  <c:v>6.0886089265353478</c:v>
                </c:pt>
                <c:pt idx="275">
                  <c:v>6.1024246355308511</c:v>
                </c:pt>
                <c:pt idx="276">
                  <c:v>6.116240344526342</c:v>
                </c:pt>
                <c:pt idx="277">
                  <c:v>6.1300560535218409</c:v>
                </c:pt>
                <c:pt idx="278">
                  <c:v>6.1438717625173371</c:v>
                </c:pt>
                <c:pt idx="279">
                  <c:v>6.1576874715128413</c:v>
                </c:pt>
                <c:pt idx="280">
                  <c:v>6.171503180508334</c:v>
                </c:pt>
                <c:pt idx="281">
                  <c:v>6.185318889503832</c:v>
                </c:pt>
                <c:pt idx="282">
                  <c:v>6.1991345984993362</c:v>
                </c:pt>
                <c:pt idx="283">
                  <c:v>6.2129503074948342</c:v>
                </c:pt>
                <c:pt idx="284">
                  <c:v>6.2267660164903313</c:v>
                </c:pt>
                <c:pt idx="285">
                  <c:v>6.2405817254858222</c:v>
                </c:pt>
                <c:pt idx="286">
                  <c:v>6.2543974344813282</c:v>
                </c:pt>
                <c:pt idx="287">
                  <c:v>6.2682131434768245</c:v>
                </c:pt>
                <c:pt idx="288">
                  <c:v>6.2820288524723225</c:v>
                </c:pt>
                <c:pt idx="289">
                  <c:v>6.2958445614678133</c:v>
                </c:pt>
                <c:pt idx="290">
                  <c:v>6.3096602704633176</c:v>
                </c:pt>
                <c:pt idx="291">
                  <c:v>6.3234759794588165</c:v>
                </c:pt>
                <c:pt idx="292">
                  <c:v>6.3372916884543136</c:v>
                </c:pt>
                <c:pt idx="293">
                  <c:v>6.3511073974498045</c:v>
                </c:pt>
                <c:pt idx="294">
                  <c:v>6.3649231064453096</c:v>
                </c:pt>
                <c:pt idx="295">
                  <c:v>6.3787388154408076</c:v>
                </c:pt>
                <c:pt idx="296">
                  <c:v>6.3925545244363056</c:v>
                </c:pt>
                <c:pt idx="297">
                  <c:v>6.4063702334317956</c:v>
                </c:pt>
                <c:pt idx="298">
                  <c:v>6.4201859424273007</c:v>
                </c:pt>
                <c:pt idx="299">
                  <c:v>6.4340016514227987</c:v>
                </c:pt>
                <c:pt idx="300">
                  <c:v>6.4478173604182967</c:v>
                </c:pt>
                <c:pt idx="301">
                  <c:v>6.4616330694137858</c:v>
                </c:pt>
                <c:pt idx="302">
                  <c:v>6.4754487784092918</c:v>
                </c:pt>
                <c:pt idx="303">
                  <c:v>6.4892644874047898</c:v>
                </c:pt>
                <c:pt idx="304">
                  <c:v>6.5030801964002869</c:v>
                </c:pt>
                <c:pt idx="305">
                  <c:v>6.5168959053957778</c:v>
                </c:pt>
                <c:pt idx="306">
                  <c:v>6.5307116143912829</c:v>
                </c:pt>
                <c:pt idx="307">
                  <c:v>6.54452732338678</c:v>
                </c:pt>
                <c:pt idx="308">
                  <c:v>6.558343032382278</c:v>
                </c:pt>
                <c:pt idx="309">
                  <c:v>6.572158741377776</c:v>
                </c:pt>
                <c:pt idx="310">
                  <c:v>6.5859744503732731</c:v>
                </c:pt>
                <c:pt idx="311">
                  <c:v>6.599790159368772</c:v>
                </c:pt>
                <c:pt idx="312">
                  <c:v>6.6136058683642691</c:v>
                </c:pt>
                <c:pt idx="313">
                  <c:v>6.6274215773597662</c:v>
                </c:pt>
                <c:pt idx="314">
                  <c:v>6.6412372863552642</c:v>
                </c:pt>
                <c:pt idx="315">
                  <c:v>6.6550529953507622</c:v>
                </c:pt>
                <c:pt idx="316">
                  <c:v>6.6688687043462611</c:v>
                </c:pt>
                <c:pt idx="317">
                  <c:v>6.6826844133417573</c:v>
                </c:pt>
                <c:pt idx="318">
                  <c:v>6.6965001223372562</c:v>
                </c:pt>
                <c:pt idx="319">
                  <c:v>6.7103158313327542</c:v>
                </c:pt>
                <c:pt idx="320">
                  <c:v>6.7241315403282522</c:v>
                </c:pt>
                <c:pt idx="321">
                  <c:v>6.7379472493237493</c:v>
                </c:pt>
                <c:pt idx="322">
                  <c:v>6.7517629583192482</c:v>
                </c:pt>
                <c:pt idx="323">
                  <c:v>6.7655786673147453</c:v>
                </c:pt>
                <c:pt idx="324">
                  <c:v>6.7793943763102442</c:v>
                </c:pt>
                <c:pt idx="325">
                  <c:v>6.7932100853057413</c:v>
                </c:pt>
                <c:pt idx="326">
                  <c:v>6.8070257943012393</c:v>
                </c:pt>
                <c:pt idx="327">
                  <c:v>6.8208415032967373</c:v>
                </c:pt>
                <c:pt idx="328">
                  <c:v>6.8346572122922344</c:v>
                </c:pt>
                <c:pt idx="329">
                  <c:v>6.8484729212877324</c:v>
                </c:pt>
                <c:pt idx="330">
                  <c:v>6.8622886302832304</c:v>
                </c:pt>
                <c:pt idx="331">
                  <c:v>6.8761043392787276</c:v>
                </c:pt>
                <c:pt idx="332">
                  <c:v>6.8899200482742256</c:v>
                </c:pt>
                <c:pt idx="333">
                  <c:v>6.9037357572697235</c:v>
                </c:pt>
                <c:pt idx="334">
                  <c:v>6.9175514662652207</c:v>
                </c:pt>
                <c:pt idx="335">
                  <c:v>6.9313671752607187</c:v>
                </c:pt>
                <c:pt idx="336">
                  <c:v>6.9451828842562167</c:v>
                </c:pt>
                <c:pt idx="337">
                  <c:v>6.9589985932517138</c:v>
                </c:pt>
                <c:pt idx="338">
                  <c:v>6.9728143022472118</c:v>
                </c:pt>
                <c:pt idx="339">
                  <c:v>6.9866300112427098</c:v>
                </c:pt>
                <c:pt idx="340">
                  <c:v>7.0004457202382069</c:v>
                </c:pt>
                <c:pt idx="341">
                  <c:v>7.0142614292337049</c:v>
                </c:pt>
                <c:pt idx="342">
                  <c:v>7.0280771382292029</c:v>
                </c:pt>
                <c:pt idx="343">
                  <c:v>7.0418928472247009</c:v>
                </c:pt>
                <c:pt idx="344">
                  <c:v>7.055708556220198</c:v>
                </c:pt>
                <c:pt idx="345">
                  <c:v>7.069524265215696</c:v>
                </c:pt>
                <c:pt idx="346">
                  <c:v>7.083339974211194</c:v>
                </c:pt>
                <c:pt idx="347">
                  <c:v>7.0971556832066929</c:v>
                </c:pt>
                <c:pt idx="348">
                  <c:v>7.1109713922021891</c:v>
                </c:pt>
                <c:pt idx="349">
                  <c:v>7.124787101197688</c:v>
                </c:pt>
                <c:pt idx="350">
                  <c:v>7.1386028101931842</c:v>
                </c:pt>
                <c:pt idx="351">
                  <c:v>7.1524185191886831</c:v>
                </c:pt>
                <c:pt idx="352">
                  <c:v>7.1662342281841811</c:v>
                </c:pt>
                <c:pt idx="353">
                  <c:v>7.1800499371796791</c:v>
                </c:pt>
                <c:pt idx="354">
                  <c:v>7.1938656461751762</c:v>
                </c:pt>
                <c:pt idx="355">
                  <c:v>7.207681355170676</c:v>
                </c:pt>
                <c:pt idx="356">
                  <c:v>7.2214970641661722</c:v>
                </c:pt>
                <c:pt idx="357">
                  <c:v>7.2353127731616711</c:v>
                </c:pt>
                <c:pt idx="358">
                  <c:v>7.2491284821571691</c:v>
                </c:pt>
                <c:pt idx="359">
                  <c:v>7.2629441911526662</c:v>
                </c:pt>
                <c:pt idx="360">
                  <c:v>7.2767599001481642</c:v>
                </c:pt>
                <c:pt idx="361">
                  <c:v>7.2905756091436622</c:v>
                </c:pt>
                <c:pt idx="362">
                  <c:v>7.3043913181391593</c:v>
                </c:pt>
                <c:pt idx="363">
                  <c:v>7.3182070271346573</c:v>
                </c:pt>
                <c:pt idx="364">
                  <c:v>7.3320227361301553</c:v>
                </c:pt>
                <c:pt idx="365">
                  <c:v>7.3458384451256524</c:v>
                </c:pt>
                <c:pt idx="366">
                  <c:v>7.3596541541211504</c:v>
                </c:pt>
                <c:pt idx="367">
                  <c:v>7.3734698631166484</c:v>
                </c:pt>
                <c:pt idx="368">
                  <c:v>7.3872855721121455</c:v>
                </c:pt>
                <c:pt idx="369">
                  <c:v>7.4011012811076435</c:v>
                </c:pt>
                <c:pt idx="370">
                  <c:v>7.4149169901031415</c:v>
                </c:pt>
                <c:pt idx="371">
                  <c:v>7.4287326990986386</c:v>
                </c:pt>
                <c:pt idx="372">
                  <c:v>7.4425484080941366</c:v>
                </c:pt>
                <c:pt idx="373">
                  <c:v>7.4563641170896346</c:v>
                </c:pt>
                <c:pt idx="374">
                  <c:v>7.4701798260851318</c:v>
                </c:pt>
                <c:pt idx="375">
                  <c:v>7.4839955350806298</c:v>
                </c:pt>
                <c:pt idx="376">
                  <c:v>7.4978112440761278</c:v>
                </c:pt>
                <c:pt idx="377">
                  <c:v>7.5116269530716249</c:v>
                </c:pt>
                <c:pt idx="378">
                  <c:v>7.5254426620671229</c:v>
                </c:pt>
                <c:pt idx="379">
                  <c:v>7.5392583710626209</c:v>
                </c:pt>
                <c:pt idx="380">
                  <c:v>7.5530740800581198</c:v>
                </c:pt>
                <c:pt idx="381">
                  <c:v>7.566889789053616</c:v>
                </c:pt>
                <c:pt idx="382">
                  <c:v>7.5807054980491149</c:v>
                </c:pt>
                <c:pt idx="383">
                  <c:v>7.5945212070446111</c:v>
                </c:pt>
                <c:pt idx="384">
                  <c:v>7.6083369160401109</c:v>
                </c:pt>
                <c:pt idx="385">
                  <c:v>7.622152625035608</c:v>
                </c:pt>
                <c:pt idx="386">
                  <c:v>7.635968334031106</c:v>
                </c:pt>
                <c:pt idx="387">
                  <c:v>7.649784043026604</c:v>
                </c:pt>
                <c:pt idx="388">
                  <c:v>7.6635997520221011</c:v>
                </c:pt>
                <c:pt idx="389">
                  <c:v>7.6774154610175991</c:v>
                </c:pt>
                <c:pt idx="390">
                  <c:v>7.6912311700130971</c:v>
                </c:pt>
                <c:pt idx="391">
                  <c:v>7.705046879008596</c:v>
                </c:pt>
                <c:pt idx="392">
                  <c:v>7.7188625880040922</c:v>
                </c:pt>
                <c:pt idx="393">
                  <c:v>7.7326782969995911</c:v>
                </c:pt>
                <c:pt idx="394">
                  <c:v>7.7464940059950891</c:v>
                </c:pt>
                <c:pt idx="395">
                  <c:v>7.7603097149905871</c:v>
                </c:pt>
                <c:pt idx="396">
                  <c:v>7.7741254239860842</c:v>
                </c:pt>
                <c:pt idx="397">
                  <c:v>7.7879411329815822</c:v>
                </c:pt>
                <c:pt idx="398">
                  <c:v>7.8017568419770802</c:v>
                </c:pt>
                <c:pt idx="399">
                  <c:v>7.8155725509725773</c:v>
                </c:pt>
                <c:pt idx="400">
                  <c:v>7.8293882599680753</c:v>
                </c:pt>
                <c:pt idx="401">
                  <c:v>7.8432039689635733</c:v>
                </c:pt>
                <c:pt idx="402">
                  <c:v>7.8570196779590704</c:v>
                </c:pt>
                <c:pt idx="403">
                  <c:v>7.8708353869545684</c:v>
                </c:pt>
                <c:pt idx="404">
                  <c:v>7.8846510959500664</c:v>
                </c:pt>
                <c:pt idx="405">
                  <c:v>7.8984668049455635</c:v>
                </c:pt>
                <c:pt idx="406">
                  <c:v>7.9122825139410615</c:v>
                </c:pt>
                <c:pt idx="407">
                  <c:v>7.9260982229365595</c:v>
                </c:pt>
                <c:pt idx="408">
                  <c:v>7.9399139319320566</c:v>
                </c:pt>
                <c:pt idx="409">
                  <c:v>7.9537296409275546</c:v>
                </c:pt>
                <c:pt idx="410">
                  <c:v>7.9675453499230526</c:v>
                </c:pt>
                <c:pt idx="411">
                  <c:v>7.9813610589185497</c:v>
                </c:pt>
                <c:pt idx="412">
                  <c:v>7.9951767679140477</c:v>
                </c:pt>
                <c:pt idx="413">
                  <c:v>8.0089924769095457</c:v>
                </c:pt>
                <c:pt idx="414">
                  <c:v>8.0228081859050437</c:v>
                </c:pt>
                <c:pt idx="415">
                  <c:v>8.0366238949005417</c:v>
                </c:pt>
                <c:pt idx="416">
                  <c:v>8.0504396038960397</c:v>
                </c:pt>
                <c:pt idx="417">
                  <c:v>8.064255312891536</c:v>
                </c:pt>
                <c:pt idx="418">
                  <c:v>8.0780710218870357</c:v>
                </c:pt>
                <c:pt idx="419">
                  <c:v>8.091886730882532</c:v>
                </c:pt>
                <c:pt idx="420">
                  <c:v>8.10570243987803</c:v>
                </c:pt>
                <c:pt idx="421">
                  <c:v>8.119518148873528</c:v>
                </c:pt>
                <c:pt idx="422">
                  <c:v>8.133333857869026</c:v>
                </c:pt>
                <c:pt idx="423">
                  <c:v>8.147149566864524</c:v>
                </c:pt>
                <c:pt idx="424">
                  <c:v>8.1609652758600237</c:v>
                </c:pt>
                <c:pt idx="425">
                  <c:v>8.17478098485552</c:v>
                </c:pt>
                <c:pt idx="426">
                  <c:v>8.188596693851018</c:v>
                </c:pt>
                <c:pt idx="427">
                  <c:v>8.202412402846516</c:v>
                </c:pt>
                <c:pt idx="428">
                  <c:v>8.216228111842014</c:v>
                </c:pt>
                <c:pt idx="429">
                  <c:v>8.230043820837512</c:v>
                </c:pt>
                <c:pt idx="430">
                  <c:v>8.24385952983301</c:v>
                </c:pt>
                <c:pt idx="431">
                  <c:v>8.2576752388285062</c:v>
                </c:pt>
                <c:pt idx="432">
                  <c:v>8.2714909478240042</c:v>
                </c:pt>
                <c:pt idx="433">
                  <c:v>8.2853066568195022</c:v>
                </c:pt>
                <c:pt idx="434">
                  <c:v>8.2991223658150002</c:v>
                </c:pt>
                <c:pt idx="435">
                  <c:v>8.3129380748104982</c:v>
                </c:pt>
                <c:pt idx="436">
                  <c:v>8.3267537838059962</c:v>
                </c:pt>
                <c:pt idx="437">
                  <c:v>8.3405694928014924</c:v>
                </c:pt>
                <c:pt idx="438">
                  <c:v>8.3543852017969904</c:v>
                </c:pt>
                <c:pt idx="439">
                  <c:v>8.3682009107924884</c:v>
                </c:pt>
                <c:pt idx="440">
                  <c:v>8.3820166197879864</c:v>
                </c:pt>
                <c:pt idx="441">
                  <c:v>8.3958323287834844</c:v>
                </c:pt>
                <c:pt idx="442">
                  <c:v>8.4096480377789824</c:v>
                </c:pt>
                <c:pt idx="443">
                  <c:v>8.4234637467744786</c:v>
                </c:pt>
                <c:pt idx="444">
                  <c:v>8.4372794557699766</c:v>
                </c:pt>
                <c:pt idx="445">
                  <c:v>8.4510951647654746</c:v>
                </c:pt>
                <c:pt idx="446">
                  <c:v>8.4649108737609726</c:v>
                </c:pt>
                <c:pt idx="447">
                  <c:v>8.4787265827564706</c:v>
                </c:pt>
                <c:pt idx="448">
                  <c:v>8.4925422917519686</c:v>
                </c:pt>
                <c:pt idx="449">
                  <c:v>8.5063580007474666</c:v>
                </c:pt>
                <c:pt idx="450">
                  <c:v>8.5201737097429646</c:v>
                </c:pt>
              </c:numCache>
            </c:numRef>
          </c:xVal>
          <c:yVal>
            <c:numRef>
              <c:f>fit_1NN_FCC!$M$19:$M$469</c:f>
              <c:numCache>
                <c:formatCode>General</c:formatCode>
                <c:ptCount val="451"/>
                <c:pt idx="0">
                  <c:v>0.15663714103845194</c:v>
                </c:pt>
                <c:pt idx="1">
                  <c:v>-8.4734524657985588E-3</c:v>
                </c:pt>
                <c:pt idx="2">
                  <c:v>-0.16672653686723748</c:v>
                </c:pt>
                <c:pt idx="3">
                  <c:v>-0.31834489023990109</c:v>
                </c:pt>
                <c:pt idx="4">
                  <c:v>-0.46354463750514086</c:v>
                </c:pt>
                <c:pt idx="5">
                  <c:v>-0.60253544209137999</c:v>
                </c:pt>
                <c:pt idx="6">
                  <c:v>-0.7355206921648918</c:v>
                </c:pt>
                <c:pt idx="7">
                  <c:v>-0.86269768158391003</c:v>
                </c:pt>
                <c:pt idx="8">
                  <c:v>-0.98425778572451783</c:v>
                </c:pt>
                <c:pt idx="9">
                  <c:v>-1.100386632322321</c:v>
                </c:pt>
                <c:pt idx="10">
                  <c:v>-1.211264267470046</c:v>
                </c:pt>
                <c:pt idx="11">
                  <c:v>-1.3170653169071915</c:v>
                </c:pt>
                <c:pt idx="12">
                  <c:v>-1.4179591427341371</c:v>
                </c:pt>
                <c:pt idx="13">
                  <c:v>-1.5141099956793393</c:v>
                </c:pt>
                <c:pt idx="14">
                  <c:v>-1.6056771630446516</c:v>
                </c:pt>
                <c:pt idx="15">
                  <c:v>-1.6928151124502868</c:v>
                </c:pt>
                <c:pt idx="16">
                  <c:v>-1.7756736314976678</c:v>
                </c:pt>
                <c:pt idx="17">
                  <c:v>-1.8543979634649093</c:v>
                </c:pt>
                <c:pt idx="18">
                  <c:v>-1.9291289391465689</c:v>
                </c:pt>
                <c:pt idx="19">
                  <c:v>-2.0000031049462175</c:v>
                </c:pt>
                <c:pt idx="20">
                  <c:v>-2.0671528473271987</c:v>
                </c:pt>
                <c:pt idx="21">
                  <c:v>-2.1307065137241894</c:v>
                </c:pt>
                <c:pt idx="22">
                  <c:v>-2.1907885300150687</c:v>
                </c:pt>
                <c:pt idx="23">
                  <c:v>-2.2475195146500813</c:v>
                </c:pt>
                <c:pt idx="24">
                  <c:v>-2.3010163895322684</c:v>
                </c:pt>
                <c:pt idx="25">
                  <c:v>-2.3513924877408154</c:v>
                </c:pt>
                <c:pt idx="26">
                  <c:v>-2.3987576581861108</c:v>
                </c:pt>
                <c:pt idx="27">
                  <c:v>-2.4432183672830519</c:v>
                </c:pt>
                <c:pt idx="28">
                  <c:v>-2.4848777977265692</c:v>
                </c:pt>
                <c:pt idx="29">
                  <c:v>-2.5238359444509992</c:v>
                </c:pt>
                <c:pt idx="30">
                  <c:v>-2.5601897078527793</c:v>
                </c:pt>
                <c:pt idx="31">
                  <c:v>-2.594032984353503</c:v>
                </c:pt>
                <c:pt idx="32">
                  <c:v>-2.62545675437838</c:v>
                </c:pt>
                <c:pt idx="33">
                  <c:v>-2.6545491678229878</c:v>
                </c:pt>
                <c:pt idx="34">
                  <c:v>-2.6813956270791159</c:v>
                </c:pt>
                <c:pt idx="35">
                  <c:v>-2.7060788676886105</c:v>
                </c:pt>
                <c:pt idx="36">
                  <c:v>-2.7286790366920952</c:v>
                </c:pt>
                <c:pt idx="37">
                  <c:v>-2.7492737687376421</c:v>
                </c:pt>
                <c:pt idx="38">
                  <c:v>-2.7679382600126132</c:v>
                </c:pt>
                <c:pt idx="39">
                  <c:v>-2.7847453400601223</c:v>
                </c:pt>
                <c:pt idx="40">
                  <c:v>-2.7997655415398257</c:v>
                </c:pt>
                <c:pt idx="41">
                  <c:v>-2.8130671679911252</c:v>
                </c:pt>
                <c:pt idx="42">
                  <c:v>-2.8247163596551799</c:v>
                </c:pt>
                <c:pt idx="43">
                  <c:v>-2.8347771574105765</c:v>
                </c:pt>
                <c:pt idx="44">
                  <c:v>-2.8433115648759553</c:v>
                </c:pt>
                <c:pt idx="45">
                  <c:v>-2.8503796087314055</c:v>
                </c:pt>
                <c:pt idx="46">
                  <c:v>-2.8560393973089644</c:v>
                </c:pt>
                <c:pt idx="47">
                  <c:v>-2.8603471775011808</c:v>
                </c:pt>
                <c:pt idx="48">
                  <c:v>-2.8633573900352784</c:v>
                </c:pt>
                <c:pt idx="49">
                  <c:v>-2.8651227231591849</c:v>
                </c:pt>
                <c:pt idx="50">
                  <c:v>-2.8656941647843128</c:v>
                </c:pt>
                <c:pt idx="51">
                  <c:v>-2.8651210531288105</c:v>
                </c:pt>
                <c:pt idx="52">
                  <c:v>-2.8634511259036795</c:v>
                </c:pt>
                <c:pt idx="53">
                  <c:v>-2.8607305680830502</c:v>
                </c:pt>
                <c:pt idx="54">
                  <c:v>-2.857004058298672</c:v>
                </c:pt>
                <c:pt idx="55">
                  <c:v>-2.852314813897614</c:v>
                </c:pt>
                <c:pt idx="56">
                  <c:v>-2.846704634701029</c:v>
                </c:pt>
                <c:pt idx="57">
                  <c:v>-2.8402139455007966</c:v>
                </c:pt>
                <c:pt idx="58">
                  <c:v>-2.8328818373298126</c:v>
                </c:pt>
                <c:pt idx="59">
                  <c:v>-2.8247461075406961</c:v>
                </c:pt>
                <c:pt idx="60">
                  <c:v>-2.8158432987267106</c:v>
                </c:pt>
                <c:pt idx="61">
                  <c:v>-2.8062087365177191</c:v>
                </c:pt>
                <c:pt idx="62">
                  <c:v>-2.7958765662831158</c:v>
                </c:pt>
                <c:pt idx="63">
                  <c:v>-2.7848797887727379</c:v>
                </c:pt>
                <c:pt idx="64">
                  <c:v>-2.7732502947259103</c:v>
                </c:pt>
                <c:pt idx="65">
                  <c:v>-2.761018898477916</c:v>
                </c:pt>
                <c:pt idx="66">
                  <c:v>-2.7482153705923764</c:v>
                </c:pt>
                <c:pt idx="67">
                  <c:v>-2.7348684695472238</c:v>
                </c:pt>
                <c:pt idx="68">
                  <c:v>-2.7210059725011222</c:v>
                </c:pt>
                <c:pt idx="69">
                  <c:v>-2.7066547051665282</c:v>
                </c:pt>
                <c:pt idx="70">
                  <c:v>-2.6918405708147608</c:v>
                </c:pt>
                <c:pt idx="71">
                  <c:v>-2.6765885784377703</c:v>
                </c:pt>
                <c:pt idx="72">
                  <c:v>-2.6609228700906153</c:v>
                </c:pt>
                <c:pt idx="73">
                  <c:v>-2.6448667474379475</c:v>
                </c:pt>
                <c:pt idx="74">
                  <c:v>-2.6284426975271744</c:v>
                </c:pt>
                <c:pt idx="75">
                  <c:v>-2.6116724178103268</c:v>
                </c:pt>
                <c:pt idx="76">
                  <c:v>-2.5945768404360088</c:v>
                </c:pt>
                <c:pt idx="77">
                  <c:v>-2.577176155832281</c:v>
                </c:pt>
                <c:pt idx="78">
                  <c:v>-2.5594898356006102</c:v>
                </c:pt>
                <c:pt idx="79">
                  <c:v>-2.541536654740618</c:v>
                </c:pt>
                <c:pt idx="80">
                  <c:v>-2.5233347132246506</c:v>
                </c:pt>
                <c:pt idx="81">
                  <c:v>-2.5049014569407495</c:v>
                </c:pt>
                <c:pt idx="82">
                  <c:v>-2.4862536980220518</c:v>
                </c:pt>
                <c:pt idx="83">
                  <c:v>-2.4674076345801321</c:v>
                </c:pt>
                <c:pt idx="84">
                  <c:v>-2.448378869859313</c:v>
                </c:pt>
                <c:pt idx="85">
                  <c:v>-2.4291824308285079</c:v>
                </c:pt>
                <c:pt idx="86">
                  <c:v>-2.409832786226628</c:v>
                </c:pt>
                <c:pt idx="87">
                  <c:v>-2.3903438640772459</c:v>
                </c:pt>
                <c:pt idx="88">
                  <c:v>-2.3707290686876274</c:v>
                </c:pt>
                <c:pt idx="89">
                  <c:v>-2.3510012971469525</c:v>
                </c:pt>
                <c:pt idx="90">
                  <c:v>-2.3311729553380145</c:v>
                </c:pt>
                <c:pt idx="91">
                  <c:v>-2.311255973476356</c:v>
                </c:pt>
                <c:pt idx="92">
                  <c:v>-2.2912618211903757</c:v>
                </c:pt>
                <c:pt idx="93">
                  <c:v>-2.2712015221555637</c:v>
                </c:pt>
                <c:pt idx="94">
                  <c:v>-2.251085668295651</c:v>
                </c:pt>
                <c:pt idx="95">
                  <c:v>-2.2309244335630942</c:v>
                </c:pt>
                <c:pt idx="96">
                  <c:v>-2.2107275873109744</c:v>
                </c:pt>
                <c:pt idx="97">
                  <c:v>-2.1905045072680442</c:v>
                </c:pt>
                <c:pt idx="98">
                  <c:v>-2.1702641921282959</c:v>
                </c:pt>
                <c:pt idx="99">
                  <c:v>-2.1500152737661851</c:v>
                </c:pt>
                <c:pt idx="100">
                  <c:v>-2.1297660290881972</c:v>
                </c:pt>
                <c:pt idx="101">
                  <c:v>-2.109524391531294</c:v>
                </c:pt>
                <c:pt idx="102">
                  <c:v>-2.0892979622183434</c:v>
                </c:pt>
                <c:pt idx="103">
                  <c:v>-2.0690940207804371</c:v>
                </c:pt>
                <c:pt idx="104">
                  <c:v>-2.0489195358556911</c:v>
                </c:pt>
                <c:pt idx="105">
                  <c:v>-2.0287811752738412</c:v>
                </c:pt>
                <c:pt idx="106">
                  <c:v>-2.0086853159357019</c:v>
                </c:pt>
                <c:pt idx="107">
                  <c:v>-1.9886380533962964</c:v>
                </c:pt>
                <c:pt idx="108">
                  <c:v>-1.9686452111601898</c:v>
                </c:pt>
                <c:pt idx="109">
                  <c:v>-1.9487123496973717</c:v>
                </c:pt>
                <c:pt idx="110">
                  <c:v>-1.9288447751877233</c:v>
                </c:pt>
                <c:pt idx="111">
                  <c:v>-1.9090475480019506</c:v>
                </c:pt>
                <c:pt idx="112">
                  <c:v>-1.8893254909265824</c:v>
                </c:pt>
                <c:pt idx="113">
                  <c:v>-1.8696831971404548</c:v>
                </c:pt>
                <c:pt idx="114">
                  <c:v>-1.8501250379498759</c:v>
                </c:pt>
                <c:pt idx="115">
                  <c:v>-1.8306551702894498</c:v>
                </c:pt>
                <c:pt idx="116">
                  <c:v>-1.8112775439953832</c:v>
                </c:pt>
                <c:pt idx="117">
                  <c:v>-1.7919959088578437</c:v>
                </c:pt>
                <c:pt idx="118">
                  <c:v>-1.7728138214587987</c:v>
                </c:pt>
                <c:pt idx="119">
                  <c:v>-1.7537346518015808</c:v>
                </c:pt>
                <c:pt idx="120">
                  <c:v>-1.7347615897381874</c:v>
                </c:pt>
                <c:pt idx="121">
                  <c:v>-1.7158976512002537</c:v>
                </c:pt>
                <c:pt idx="122">
                  <c:v>-1.6971456842393682</c:v>
                </c:pt>
                <c:pt idx="123">
                  <c:v>-1.6785083748823071</c:v>
                </c:pt>
                <c:pt idx="124">
                  <c:v>-1.6599882528065661</c:v>
                </c:pt>
                <c:pt idx="125">
                  <c:v>-1.6415876968414504</c:v>
                </c:pt>
                <c:pt idx="126">
                  <c:v>-1.623308940299774</c:v>
                </c:pt>
                <c:pt idx="127">
                  <c:v>-1.6051540761451726</c:v>
                </c:pt>
                <c:pt idx="128">
                  <c:v>-1.5871250619997734</c:v>
                </c:pt>
                <c:pt idx="129">
                  <c:v>-1.5692237249969274</c:v>
                </c:pt>
                <c:pt idx="130">
                  <c:v>-1.5514517664835332</c:v>
                </c:pt>
                <c:pt idx="131">
                  <c:v>-1.5338107665763465</c:v>
                </c:pt>
                <c:pt idx="132">
                  <c:v>-1.5163021885765584</c:v>
                </c:pt>
                <c:pt idx="133">
                  <c:v>-1.498927383246806</c:v>
                </c:pt>
                <c:pt idx="134">
                  <c:v>-1.4816875929546443</c:v>
                </c:pt>
                <c:pt idx="135">
                  <c:v>-1.4645839556864144</c:v>
                </c:pt>
                <c:pt idx="136">
                  <c:v>-1.4476175089353012</c:v>
                </c:pt>
                <c:pt idx="137">
                  <c:v>-1.4307891934672934</c:v>
                </c:pt>
                <c:pt idx="138">
                  <c:v>-1.4140998569686491</c:v>
                </c:pt>
                <c:pt idx="139">
                  <c:v>-1.3975502575783432</c:v>
                </c:pt>
                <c:pt idx="140">
                  <c:v>-1.3811410673088915</c:v>
                </c:pt>
                <c:pt idx="141">
                  <c:v>-1.3648728753588684</c:v>
                </c:pt>
                <c:pt idx="142">
                  <c:v>-1.3487461913202867</c:v>
                </c:pt>
                <c:pt idx="143">
                  <c:v>-1.3327614482839749</c:v>
                </c:pt>
                <c:pt idx="144">
                  <c:v>-1.3169190058459637</c:v>
                </c:pt>
                <c:pt idx="145">
                  <c:v>-1.3012191530178121</c:v>
                </c:pt>
                <c:pt idx="146">
                  <c:v>-1.2856621110437181</c:v>
                </c:pt>
                <c:pt idx="147">
                  <c:v>-1.270248036127205</c:v>
                </c:pt>
                <c:pt idx="148">
                  <c:v>-1.2549770220700354</c:v>
                </c:pt>
                <c:pt idx="149">
                  <c:v>-1.2398491028259997</c:v>
                </c:pt>
                <c:pt idx="150">
                  <c:v>-1.2248642549720854</c:v>
                </c:pt>
                <c:pt idx="151">
                  <c:v>-1.2100224000995061</c:v>
                </c:pt>
                <c:pt idx="152">
                  <c:v>-1.1953234071269838</c:v>
                </c:pt>
                <c:pt idx="153">
                  <c:v>-1.1807670945385973</c:v>
                </c:pt>
                <c:pt idx="154">
                  <c:v>-1.166353232548452</c:v>
                </c:pt>
                <c:pt idx="155">
                  <c:v>-1.1520815451943789</c:v>
                </c:pt>
                <c:pt idx="156">
                  <c:v>-1.1379517123627723</c:v>
                </c:pt>
                <c:pt idx="157">
                  <c:v>-1.1239633717466349</c:v>
                </c:pt>
                <c:pt idx="158">
                  <c:v>-1.1101161207388581</c:v>
                </c:pt>
                <c:pt idx="159">
                  <c:v>-1.0964095182626481</c:v>
                </c:pt>
                <c:pt idx="160">
                  <c:v>-1.0828430865410239</c:v>
                </c:pt>
                <c:pt idx="161">
                  <c:v>-1.0694163128072183</c:v>
                </c:pt>
                <c:pt idx="162">
                  <c:v>-1.0561286509577457</c:v>
                </c:pt>
                <c:pt idx="163">
                  <c:v>-1.0429795231498979</c:v>
                </c:pt>
                <c:pt idx="164">
                  <c:v>-1.029968321345329</c:v>
                </c:pt>
                <c:pt idx="165">
                  <c:v>-1.0170944088013802</c:v>
                </c:pt>
                <c:pt idx="166">
                  <c:v>-1.0043571215117135</c:v>
                </c:pt>
                <c:pt idx="167">
                  <c:v>-0.99175576959781109</c:v>
                </c:pt>
                <c:pt idx="168">
                  <c:v>-0.97928963865282204</c:v>
                </c:pt>
                <c:pt idx="169">
                  <c:v>-0.96695799103922775</c:v>
                </c:pt>
                <c:pt idx="170">
                  <c:v>-0.95476006714170802</c:v>
                </c:pt>
                <c:pt idx="171">
                  <c:v>-0.94269508657660483</c:v>
                </c:pt>
                <c:pt idx="172">
                  <c:v>-0.93076224935929508</c:v>
                </c:pt>
                <c:pt idx="173">
                  <c:v>-0.91896073703077552</c:v>
                </c:pt>
                <c:pt idx="174">
                  <c:v>-0.90728971374469447</c:v>
                </c:pt>
                <c:pt idx="175">
                  <c:v>-0.89574832731606902</c:v>
                </c:pt>
                <c:pt idx="176">
                  <c:v>-0.88433571023285229</c:v>
                </c:pt>
                <c:pt idx="177">
                  <c:v>-0.87305098063150466</c:v>
                </c:pt>
                <c:pt idx="178">
                  <c:v>-0.86189324323767713</c:v>
                </c:pt>
                <c:pt idx="179">
                  <c:v>-0.85086159027308994</c:v>
                </c:pt>
                <c:pt idx="180">
                  <c:v>-0.83995510232965997</c:v>
                </c:pt>
                <c:pt idx="181">
                  <c:v>-0.82917284921188028</c:v>
                </c:pt>
                <c:pt idx="182">
                  <c:v>-0.81851389074845482</c:v>
                </c:pt>
                <c:pt idx="183">
                  <c:v>-0.80797727757414339</c:v>
                </c:pt>
                <c:pt idx="184">
                  <c:v>-0.79756205188274398</c:v>
                </c:pt>
                <c:pt idx="185">
                  <c:v>-0.78726724815211269</c:v>
                </c:pt>
                <c:pt idx="186">
                  <c:v>-0.77709189384211397</c:v>
                </c:pt>
                <c:pt idx="187">
                  <c:v>-0.76703501006633656</c:v>
                </c:pt>
                <c:pt idx="188">
                  <c:v>-0.75709561223840249</c:v>
                </c:pt>
                <c:pt idx="189">
                  <c:v>-0.74727271069368817</c:v>
                </c:pt>
                <c:pt idx="190">
                  <c:v>-0.73756531128720637</c:v>
                </c:pt>
                <c:pt idx="191">
                  <c:v>-0.72797241596843254</c:v>
                </c:pt>
                <c:pt idx="192">
                  <c:v>-0.71849302333379339</c:v>
                </c:pt>
                <c:pt idx="193">
                  <c:v>-0.70912612915752726</c:v>
                </c:pt>
                <c:pt idx="194">
                  <c:v>-0.69987072690161434</c:v>
                </c:pt>
                <c:pt idx="195">
                  <c:v>-0.69072580820544782</c:v>
                </c:pt>
                <c:pt idx="196">
                  <c:v>-0.68169036335587663</c:v>
                </c:pt>
                <c:pt idx="197">
                  <c:v>-0.67276338173827732</c:v>
                </c:pt>
                <c:pt idx="198">
                  <c:v>-0.66394385226924768</c:v>
                </c:pt>
                <c:pt idx="199">
                  <c:v>-0.65523076381152345</c:v>
                </c:pt>
                <c:pt idx="200">
                  <c:v>-0.64662310557168823</c:v>
                </c:pt>
                <c:pt idx="201">
                  <c:v>-0.63811986748124283</c:v>
                </c:pt>
                <c:pt idx="202">
                  <c:v>-0.62972004056156883</c:v>
                </c:pt>
                <c:pt idx="203">
                  <c:v>-0.62142261727331971</c:v>
                </c:pt>
                <c:pt idx="204">
                  <c:v>-0.6132265918507388</c:v>
                </c:pt>
                <c:pt idx="205">
                  <c:v>-0.60513096062140836</c:v>
                </c:pt>
                <c:pt idx="206">
                  <c:v>-0.59713472231190678</c:v>
                </c:pt>
                <c:pt idx="207">
                  <c:v>-0.58923687833984006</c:v>
                </c:pt>
                <c:pt idx="208">
                  <c:v>-0.58143643309269089</c:v>
                </c:pt>
                <c:pt idx="209">
                  <c:v>-0.57373239419393884</c:v>
                </c:pt>
                <c:pt idx="210">
                  <c:v>-0.56612377275686288</c:v>
                </c:pt>
                <c:pt idx="211">
                  <c:v>-0.55860958362644453</c:v>
                </c:pt>
                <c:pt idx="212">
                  <c:v>-0.551188845609767</c:v>
                </c:pt>
                <c:pt idx="213">
                  <c:v>-0.54386058169530349</c:v>
                </c:pt>
                <c:pt idx="214">
                  <c:v>-0.53662381926146396</c:v>
                </c:pt>
                <c:pt idx="215">
                  <c:v>-0.52947759027477126</c:v>
                </c:pt>
                <c:pt idx="216">
                  <c:v>-0.52242093147800961</c:v>
                </c:pt>
                <c:pt idx="217">
                  <c:v>-0.51545288456870209</c:v>
                </c:pt>
                <c:pt idx="218">
                  <c:v>-0.50857249636823609</c:v>
                </c:pt>
                <c:pt idx="219">
                  <c:v>-0.50177881898196319</c:v>
                </c:pt>
                <c:pt idx="220">
                  <c:v>-0.49507090995059039</c:v>
                </c:pt>
                <c:pt idx="221">
                  <c:v>-0.48844783239315892</c:v>
                </c:pt>
                <c:pt idx="222">
                  <c:v>-0.48190865514190201</c:v>
                </c:pt>
                <c:pt idx="223">
                  <c:v>-0.47545245286927784</c:v>
                </c:pt>
                <c:pt idx="224">
                  <c:v>-0.46907830620743696</c:v>
                </c:pt>
                <c:pt idx="225">
                  <c:v>-0.46278530186040251</c:v>
                </c:pt>
                <c:pt idx="226">
                  <c:v>-0.45657253270922005</c:v>
                </c:pt>
                <c:pt idx="227">
                  <c:v>-0.45043909791032544</c:v>
                </c:pt>
                <c:pt idx="228">
                  <c:v>-0.44438410298737163</c:v>
                </c:pt>
                <c:pt idx="229">
                  <c:v>-0.43840665991675926</c:v>
                </c:pt>
                <c:pt idx="230">
                  <c:v>-0.4325058872070851</c:v>
                </c:pt>
                <c:pt idx="231">
                  <c:v>-0.42668090997274793</c:v>
                </c:pt>
                <c:pt idx="232">
                  <c:v>-0.42093086000190288</c:v>
                </c:pt>
                <c:pt idx="233">
                  <c:v>-0.41525487581899356</c:v>
                </c:pt>
                <c:pt idx="234">
                  <c:v>-0.40965210274205183</c:v>
                </c:pt>
                <c:pt idx="235">
                  <c:v>-0.40412169293495864</c:v>
                </c:pt>
                <c:pt idx="236">
                  <c:v>-0.39866280545486027</c:v>
                </c:pt>
                <c:pt idx="237">
                  <c:v>-0.39327460629492067</c:v>
                </c:pt>
                <c:pt idx="238">
                  <c:v>-0.38795626842258601</c:v>
                </c:pt>
                <c:pt idx="239">
                  <c:v>-0.38270697181352858</c:v>
                </c:pt>
                <c:pt idx="240">
                  <c:v>-0.3775259034814486</c:v>
                </c:pt>
                <c:pt idx="241">
                  <c:v>-0.37241225750387996</c:v>
                </c:pt>
                <c:pt idx="242">
                  <c:v>-0.36736523504416208</c:v>
                </c:pt>
                <c:pt idx="243">
                  <c:v>-0.36238404436973276</c:v>
                </c:pt>
                <c:pt idx="244">
                  <c:v>-0.35746790086687863</c:v>
                </c:pt>
                <c:pt idx="245">
                  <c:v>-0.35261602705208939</c:v>
                </c:pt>
                <c:pt idx="246">
                  <c:v>-0.3478276525801568</c:v>
                </c:pt>
                <c:pt idx="247">
                  <c:v>-0.343102014249137</c:v>
                </c:pt>
                <c:pt idx="248">
                  <c:v>-0.33843835600232097</c:v>
                </c:pt>
                <c:pt idx="249">
                  <c:v>-0.33383592892732494</c:v>
                </c:pt>
                <c:pt idx="250">
                  <c:v>-0.3292939912524232</c:v>
                </c:pt>
                <c:pt idx="251">
                  <c:v>-0.32481180834024309</c:v>
                </c:pt>
                <c:pt idx="252">
                  <c:v>-0.32038865267892874</c:v>
                </c:pt>
                <c:pt idx="253">
                  <c:v>-0.31602380387088802</c:v>
                </c:pt>
                <c:pt idx="254">
                  <c:v>-0.31171654861921955</c:v>
                </c:pt>
                <c:pt idx="255">
                  <c:v>-0.30746618071192988</c:v>
                </c:pt>
                <c:pt idx="256">
                  <c:v>-0.30327200100403234</c:v>
                </c:pt>
                <c:pt idx="257">
                  <c:v>-0.29913331739762777</c:v>
                </c:pt>
                <c:pt idx="258">
                  <c:v>-0.29504944482005202</c:v>
                </c:pt>
                <c:pt idx="259">
                  <c:v>-0.291019705200183</c:v>
                </c:pt>
                <c:pt idx="260">
                  <c:v>-0.28704342744300759</c:v>
                </c:pt>
                <c:pt idx="261">
                  <c:v>-0.28311994740247926</c:v>
                </c:pt>
                <c:pt idx="262">
                  <c:v>-0.27924860785283029</c:v>
                </c:pt>
                <c:pt idx="263">
                  <c:v>-0.27542875845833525</c:v>
                </c:pt>
                <c:pt idx="264">
                  <c:v>-0.2716597557416548</c:v>
                </c:pt>
                <c:pt idx="265">
                  <c:v>-0.26794096305078685</c:v>
                </c:pt>
                <c:pt idx="266">
                  <c:v>-0.26427175052475044</c:v>
                </c:pt>
                <c:pt idx="267">
                  <c:v>-0.26065149505801527</c:v>
                </c:pt>
                <c:pt idx="268">
                  <c:v>-0.25707958026378247</c:v>
                </c:pt>
                <c:pt idx="269">
                  <c:v>-0.2535553964361365</c:v>
                </c:pt>
                <c:pt idx="270">
                  <c:v>-0.25007834051118794</c:v>
                </c:pt>
                <c:pt idx="271">
                  <c:v>-0.24664781602720623</c:v>
                </c:pt>
                <c:pt idx="272">
                  <c:v>-0.24326323308384259</c:v>
                </c:pt>
                <c:pt idx="273">
                  <c:v>-0.23992400830045732</c:v>
                </c:pt>
                <c:pt idx="274">
                  <c:v>-0.23662956477365252</c:v>
                </c:pt>
                <c:pt idx="275">
                  <c:v>-0.2333793320340187</c:v>
                </c:pt>
                <c:pt idx="276">
                  <c:v>-0.23017274600216797</c:v>
                </c:pt>
                <c:pt idx="277">
                  <c:v>-0.22700924894407831</c:v>
                </c:pt>
                <c:pt idx="278">
                  <c:v>-0.22388828942583575</c:v>
                </c:pt>
                <c:pt idx="279">
                  <c:v>-0.22080932226776512</c:v>
                </c:pt>
                <c:pt idx="280">
                  <c:v>-0.21777180849804031</c:v>
                </c:pt>
                <c:pt idx="281">
                  <c:v>-0.21477521530577037</c:v>
                </c:pt>
                <c:pt idx="282">
                  <c:v>-0.21181901599364419</c:v>
                </c:pt>
                <c:pt idx="283">
                  <c:v>-0.20890268993014124</c:v>
                </c:pt>
                <c:pt idx="284">
                  <c:v>-0.20602572250134726</c:v>
                </c:pt>
                <c:pt idx="285">
                  <c:v>-0.20318760506242797</c:v>
                </c:pt>
                <c:pt idx="286">
                  <c:v>-0.20038783488877074</c:v>
                </c:pt>
                <c:pt idx="287">
                  <c:v>-0.19762591512685942</c:v>
                </c:pt>
                <c:pt idx="288">
                  <c:v>-0.19490135474486323</c:v>
                </c:pt>
                <c:pt idx="289">
                  <c:v>-0.19221366848302479</c:v>
                </c:pt>
                <c:pt idx="290">
                  <c:v>-0.18956237680383217</c:v>
                </c:pt>
                <c:pt idx="291">
                  <c:v>-0.18694700584204163</c:v>
                </c:pt>
                <c:pt idx="292">
                  <c:v>-0.18436708735453394</c:v>
                </c:pt>
                <c:pt idx="293">
                  <c:v>-0.18182215867006807</c:v>
                </c:pt>
                <c:pt idx="294">
                  <c:v>-0.17931176263893273</c:v>
                </c:pt>
                <c:pt idx="295">
                  <c:v>-0.17683544758254471</c:v>
                </c:pt>
                <c:pt idx="296">
                  <c:v>-0.17439276724297473</c:v>
                </c:pt>
                <c:pt idx="297">
                  <c:v>-0.17198328073246999</c:v>
                </c:pt>
                <c:pt idx="298">
                  <c:v>-0.16960655248295542</c:v>
                </c:pt>
                <c:pt idx="299">
                  <c:v>-0.16726215219557214</c:v>
                </c:pt>
                <c:pt idx="300">
                  <c:v>-0.16494965479022294</c:v>
                </c:pt>
                <c:pt idx="301">
                  <c:v>-0.16266864035519296</c:v>
                </c:pt>
                <c:pt idx="302">
                  <c:v>-0.16041869409682294</c:v>
                </c:pt>
                <c:pt idx="303">
                  <c:v>-0.15819940628929383</c:v>
                </c:pt>
                <c:pt idx="304">
                  <c:v>-0.15601037222448419</c:v>
                </c:pt>
                <c:pt idx="305">
                  <c:v>-0.15385119216196902</c:v>
                </c:pt>
                <c:pt idx="306">
                  <c:v>-0.15172147127913804</c:v>
                </c:pt>
                <c:pt idx="307">
                  <c:v>-0.14962081962147714</c:v>
                </c:pt>
                <c:pt idx="308">
                  <c:v>-0.14754885205298737</c:v>
                </c:pt>
                <c:pt idx="309">
                  <c:v>-0.14550518820679667</c:v>
                </c:pt>
                <c:pt idx="310">
                  <c:v>-0.14348945243594871</c:v>
                </c:pt>
                <c:pt idx="311">
                  <c:v>-0.1415012737643867</c:v>
                </c:pt>
                <c:pt idx="312">
                  <c:v>-0.13954028583815134</c:v>
                </c:pt>
                <c:pt idx="313">
                  <c:v>-0.13760612687679002</c:v>
                </c:pt>
                <c:pt idx="314">
                  <c:v>-0.13569843962500019</c:v>
                </c:pt>
                <c:pt idx="315">
                  <c:v>-0.13381687130450615</c:v>
                </c:pt>
                <c:pt idx="316">
                  <c:v>-0.13196107356618469</c:v>
                </c:pt>
                <c:pt idx="317">
                  <c:v>-0.1301307024424459</c:v>
                </c:pt>
                <c:pt idx="318">
                  <c:v>-0.12832541829987421</c:v>
                </c:pt>
                <c:pt idx="319">
                  <c:v>-0.12654488579214521</c:v>
                </c:pt>
                <c:pt idx="320">
                  <c:v>-0.12478877381321522</c:v>
                </c:pt>
                <c:pt idx="321">
                  <c:v>-0.12305675545079917</c:v>
                </c:pt>
                <c:pt idx="322">
                  <c:v>-0.12134850794013748</c:v>
                </c:pt>
                <c:pt idx="323">
                  <c:v>-0.11966371261806105</c:v>
                </c:pt>
                <c:pt idx="324">
                  <c:v>-0.11800205487735832</c:v>
                </c:pt>
                <c:pt idx="325">
                  <c:v>-0.11636322412145154</c:v>
                </c:pt>
                <c:pt idx="326">
                  <c:v>-0.1147469137193831</c:v>
                </c:pt>
                <c:pt idx="327">
                  <c:v>-0.11315282096112288</c:v>
                </c:pt>
                <c:pt idx="328">
                  <c:v>-0.11158064701319587</c:v>
                </c:pt>
                <c:pt idx="329">
                  <c:v>-0.11003009687463404</c:v>
                </c:pt>
                <c:pt idx="330">
                  <c:v>-0.10850087933326086</c:v>
                </c:pt>
                <c:pt idx="331">
                  <c:v>-0.10699270692230632</c:v>
                </c:pt>
                <c:pt idx="332">
                  <c:v>-0.1055052958773593</c:v>
                </c:pt>
                <c:pt idx="333">
                  <c:v>-0.10403836609365809</c:v>
                </c:pt>
                <c:pt idx="334">
                  <c:v>-0.10259164108372322</c:v>
                </c:pt>
                <c:pt idx="335">
                  <c:v>-0.10116484793533395</c:v>
                </c:pt>
                <c:pt idx="336">
                  <c:v>-9.9757717269850818E-2</c:v>
                </c:pt>
                <c:pt idx="337">
                  <c:v>-9.8369983200886552E-2</c:v>
                </c:pt>
                <c:pt idx="338">
                  <c:v>-9.7001383293326734E-2</c:v>
                </c:pt>
                <c:pt idx="339">
                  <c:v>-9.5651658522701299E-2</c:v>
                </c:pt>
                <c:pt idx="340">
                  <c:v>-9.4320553234909593E-2</c:v>
                </c:pt>
                <c:pt idx="341">
                  <c:v>-9.3007815106297548E-2</c:v>
                </c:pt>
                <c:pt idx="342">
                  <c:v>-9.1713195104092218E-2</c:v>
                </c:pt>
                <c:pt idx="343">
                  <c:v>-9.0436447447188525E-2</c:v>
                </c:pt>
                <c:pt idx="344">
                  <c:v>-8.917732956729435E-2</c:v>
                </c:pt>
                <c:pt idx="345">
                  <c:v>-8.7935602070430552E-2</c:v>
                </c:pt>
                <c:pt idx="346">
                  <c:v>-8.671102869878955E-2</c:v>
                </c:pt>
                <c:pt idx="347">
                  <c:v>-8.5503376292948005E-2</c:v>
                </c:pt>
                <c:pt idx="348">
                  <c:v>-8.4312414754439013E-2</c:v>
                </c:pt>
                <c:pt idx="349">
                  <c:v>-8.3137917008678175E-2</c:v>
                </c:pt>
                <c:pt idx="350">
                  <c:v>-8.1979658968249033E-2</c:v>
                </c:pt>
                <c:pt idx="351">
                  <c:v>-8.0837419496541094E-2</c:v>
                </c:pt>
                <c:pt idx="352">
                  <c:v>-7.9710980371746176E-2</c:v>
                </c:pt>
                <c:pt idx="353">
                  <c:v>-7.8600126251206784E-2</c:v>
                </c:pt>
                <c:pt idx="354">
                  <c:v>-7.7504644636120057E-2</c:v>
                </c:pt>
                <c:pt idx="355">
                  <c:v>-7.642432583659399E-2</c:v>
                </c:pt>
                <c:pt idx="356">
                  <c:v>-7.5358962937056378E-2</c:v>
                </c:pt>
                <c:pt idx="357">
                  <c:v>-7.4308351762012601E-2</c:v>
                </c:pt>
                <c:pt idx="358">
                  <c:v>-7.3272290842156543E-2</c:v>
                </c:pt>
                <c:pt idx="359">
                  <c:v>-7.2250581380826434E-2</c:v>
                </c:pt>
                <c:pt idx="360">
                  <c:v>-7.1243027220810246E-2</c:v>
                </c:pt>
                <c:pt idx="361">
                  <c:v>-7.0249434811495703E-2</c:v>
                </c:pt>
                <c:pt idx="362">
                  <c:v>-6.9269613176364694E-2</c:v>
                </c:pt>
                <c:pt idx="363">
                  <c:v>-6.8303373880830617E-2</c:v>
                </c:pt>
                <c:pt idx="364">
                  <c:v>-6.7350531000415978E-2</c:v>
                </c:pt>
                <c:pt idx="365">
                  <c:v>-6.6410901089270113E-2</c:v>
                </c:pt>
                <c:pt idx="366">
                  <c:v>-6.5484303149023287E-2</c:v>
                </c:pt>
                <c:pt idx="367">
                  <c:v>-6.4570558597978292E-2</c:v>
                </c:pt>
                <c:pt idx="368">
                  <c:v>-6.3669491240633647E-2</c:v>
                </c:pt>
                <c:pt idx="369">
                  <c:v>-6.2780927237539932E-2</c:v>
                </c:pt>
                <c:pt idx="370">
                  <c:v>-6.1904695075485898E-2</c:v>
                </c:pt>
                <c:pt idx="371">
                  <c:v>-6.1040625538012538E-2</c:v>
                </c:pt>
                <c:pt idx="372">
                  <c:v>-6.0188551676251541E-2</c:v>
                </c:pt>
                <c:pt idx="373">
                  <c:v>-5.9348308780089495E-2</c:v>
                </c:pt>
                <c:pt idx="374">
                  <c:v>-5.851973434965195E-2</c:v>
                </c:pt>
                <c:pt idx="375">
                  <c:v>-5.7702668067107617E-2</c:v>
                </c:pt>
                <c:pt idx="376">
                  <c:v>-5.6896951768788971E-2</c:v>
                </c:pt>
                <c:pt idx="377">
                  <c:v>-5.6102429417628247E-2</c:v>
                </c:pt>
                <c:pt idx="378">
                  <c:v>-5.5318947075905643E-2</c:v>
                </c:pt>
                <c:pt idx="379">
                  <c:v>-5.4546352878307752E-2</c:v>
                </c:pt>
                <c:pt idx="380">
                  <c:v>-5.3784497005293828E-2</c:v>
                </c:pt>
                <c:pt idx="381">
                  <c:v>-5.3033231656767994E-2</c:v>
                </c:pt>
                <c:pt idx="382">
                  <c:v>-5.2292411026053344E-2</c:v>
                </c:pt>
                <c:pt idx="383">
                  <c:v>-5.1561891274168589E-2</c:v>
                </c:pt>
                <c:pt idx="384">
                  <c:v>-5.0841530504400635E-2</c:v>
                </c:pt>
                <c:pt idx="385">
                  <c:v>-5.0131188737176272E-2</c:v>
                </c:pt>
                <c:pt idx="386">
                  <c:v>-4.9430727885223118E-2</c:v>
                </c:pt>
                <c:pt idx="387">
                  <c:v>-4.8740011729025472E-2</c:v>
                </c:pt>
                <c:pt idx="388">
                  <c:v>-4.8058905892565874E-2</c:v>
                </c:pt>
                <c:pt idx="389">
                  <c:v>-4.7387277819353792E-2</c:v>
                </c:pt>
                <c:pt idx="390">
                  <c:v>-4.6724996748737778E-2</c:v>
                </c:pt>
                <c:pt idx="391">
                  <c:v>-4.6071933692498311E-2</c:v>
                </c:pt>
                <c:pt idx="392">
                  <c:v>-4.5427961411719106E-2</c:v>
                </c:pt>
                <c:pt idx="393">
                  <c:v>-4.4792954393934339E-2</c:v>
                </c:pt>
                <c:pt idx="394">
                  <c:v>-4.4166788830549884E-2</c:v>
                </c:pt>
                <c:pt idx="395">
                  <c:v>-4.3549342594534399E-2</c:v>
                </c:pt>
                <c:pt idx="396">
                  <c:v>-4.2940495218379705E-2</c:v>
                </c:pt>
                <c:pt idx="397">
                  <c:v>-4.2340127872326654E-2</c:v>
                </c:pt>
                <c:pt idx="398">
                  <c:v>-4.1748123342854347E-2</c:v>
                </c:pt>
                <c:pt idx="399">
                  <c:v>-4.1164366011430226E-2</c:v>
                </c:pt>
                <c:pt idx="400">
                  <c:v>-4.058874183351862E-2</c:v>
                </c:pt>
                <c:pt idx="401">
                  <c:v>-4.0021138317844693E-2</c:v>
                </c:pt>
                <c:pt idx="402">
                  <c:v>-3.9461444505912123E-2</c:v>
                </c:pt>
                <c:pt idx="403">
                  <c:v>-3.8909550951771288E-2</c:v>
                </c:pt>
                <c:pt idx="404">
                  <c:v>-3.8365349702035832E-2</c:v>
                </c:pt>
                <c:pt idx="405">
                  <c:v>-3.7828734276145096E-2</c:v>
                </c:pt>
                <c:pt idx="406">
                  <c:v>-3.7299599646869561E-2</c:v>
                </c:pt>
                <c:pt idx="407">
                  <c:v>-3.6777842221057684E-2</c:v>
                </c:pt>
                <c:pt idx="408">
                  <c:v>-3.6263359820620601E-2</c:v>
                </c:pt>
                <c:pt idx="409">
                  <c:v>-3.5756051663752605E-2</c:v>
                </c:pt>
                <c:pt idx="410">
                  <c:v>-3.5255818346386074E-2</c:v>
                </c:pt>
                <c:pt idx="411">
                  <c:v>-3.4762561823876124E-2</c:v>
                </c:pt>
                <c:pt idx="412">
                  <c:v>-3.4276185392914674E-2</c:v>
                </c:pt>
                <c:pt idx="413">
                  <c:v>-3.3796593673670564E-2</c:v>
                </c:pt>
                <c:pt idx="414">
                  <c:v>-3.3323692592153349E-2</c:v>
                </c:pt>
                <c:pt idx="415">
                  <c:v>-3.2857389362798514E-2</c:v>
                </c:pt>
                <c:pt idx="416">
                  <c:v>-3.2397592471271566E-2</c:v>
                </c:pt>
                <c:pt idx="417">
                  <c:v>-3.1944211657489063E-2</c:v>
                </c:pt>
                <c:pt idx="418">
                  <c:v>-3.1497157898853489E-2</c:v>
                </c:pt>
                <c:pt idx="419">
                  <c:v>-3.1056343393700843E-2</c:v>
                </c:pt>
                <c:pt idx="420">
                  <c:v>-3.0621681544956786E-2</c:v>
                </c:pt>
                <c:pt idx="421">
                  <c:v>-3.0193086944000979E-2</c:v>
                </c:pt>
                <c:pt idx="422">
                  <c:v>-2.9770475354736252E-2</c:v>
                </c:pt>
                <c:pt idx="423">
                  <c:v>-2.9353763697860059E-2</c:v>
                </c:pt>
                <c:pt idx="424">
                  <c:v>-2.8942870035336934E-2</c:v>
                </c:pt>
                <c:pt idx="425">
                  <c:v>-2.8537713555069091E-2</c:v>
                </c:pt>
                <c:pt idx="426">
                  <c:v>-2.8138214555762629E-2</c:v>
                </c:pt>
                <c:pt idx="427">
                  <c:v>-2.7744294431988011E-2</c:v>
                </c:pt>
                <c:pt idx="428">
                  <c:v>-2.7355875659431962E-2</c:v>
                </c:pt>
                <c:pt idx="429">
                  <c:v>-2.6972881780338423E-2</c:v>
                </c:pt>
                <c:pt idx="430">
                  <c:v>-2.6595237389137227E-2</c:v>
                </c:pt>
                <c:pt idx="431">
                  <c:v>-2.622286811825756E-2</c:v>
                </c:pt>
                <c:pt idx="432">
                  <c:v>-2.5855700624124341E-2</c:v>
                </c:pt>
                <c:pt idx="433">
                  <c:v>-2.549366257333564E-2</c:v>
                </c:pt>
                <c:pt idx="434">
                  <c:v>-2.5136682629018584E-2</c:v>
                </c:pt>
                <c:pt idx="435">
                  <c:v>-2.4784690437361971E-2</c:v>
                </c:pt>
                <c:pt idx="436">
                  <c:v>-2.4437616614323643E-2</c:v>
                </c:pt>
                <c:pt idx="437">
                  <c:v>-2.4095392732510001E-2</c:v>
                </c:pt>
                <c:pt idx="438">
                  <c:v>-2.3757951308226295E-2</c:v>
                </c:pt>
                <c:pt idx="439">
                  <c:v>-2.3425225788695422E-2</c:v>
                </c:pt>
                <c:pt idx="440">
                  <c:v>-2.3097150539443046E-2</c:v>
                </c:pt>
                <c:pt idx="441">
                  <c:v>-2.2773660831847297E-2</c:v>
                </c:pt>
                <c:pt idx="442">
                  <c:v>-2.2454692830851043E-2</c:v>
                </c:pt>
                <c:pt idx="443">
                  <c:v>-2.214018358283475E-2</c:v>
                </c:pt>
                <c:pt idx="444">
                  <c:v>-2.183007100364796E-2</c:v>
                </c:pt>
                <c:pt idx="445">
                  <c:v>-2.1524293866797668E-2</c:v>
                </c:pt>
                <c:pt idx="446">
                  <c:v>-2.1222791791791602E-2</c:v>
                </c:pt>
                <c:pt idx="447">
                  <c:v>-2.092550523263426E-2</c:v>
                </c:pt>
                <c:pt idx="448">
                  <c:v>-2.0632375466474423E-2</c:v>
                </c:pt>
                <c:pt idx="449">
                  <c:v>-2.0343344582401848E-2</c:v>
                </c:pt>
                <c:pt idx="450">
                  <c:v>-2.0058355470391486E-2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C-4A4A-B947-4F7BFFF9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fit_1NN_BCC!$D$19:$D$469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fit_1NN_BCC!$E$19:$E$469</c:f>
              <c:numCache>
                <c:formatCode>0.0000E+00</c:formatCode>
                <c:ptCount val="451"/>
                <c:pt idx="0">
                  <c:v>5.4963814220097572E-2</c:v>
                </c:pt>
                <c:pt idx="1">
                  <c:v>-2.5819749812030237E-3</c:v>
                </c:pt>
                <c:pt idx="2">
                  <c:v>-5.7746143190308664E-2</c:v>
                </c:pt>
                <c:pt idx="3">
                  <c:v>-0.11060538970848119</c:v>
                </c:pt>
                <c:pt idx="4">
                  <c:v>-0.16123416305908669</c:v>
                </c:pt>
                <c:pt idx="5">
                  <c:v>-0.20970472393808473</c:v>
                </c:pt>
                <c:pt idx="6">
                  <c:v>-0.25608720645776456</c:v>
                </c:pt>
                <c:pt idx="7">
                  <c:v>-0.30044967772893172</c:v>
                </c:pt>
                <c:pt idx="8">
                  <c:v>-0.34285819582556426</c:v>
                </c:pt>
                <c:pt idx="9">
                  <c:v>-0.38337686617482036</c:v>
                </c:pt>
                <c:pt idx="10">
                  <c:v>-0.42206789641416254</c:v>
                </c:pt>
                <c:pt idx="11">
                  <c:v>-0.45899164975628043</c:v>
                </c:pt>
                <c:pt idx="12">
                  <c:v>-0.49420669690142871</c:v>
                </c:pt>
                <c:pt idx="13">
                  <c:v>-0.52776986653577607</c:v>
                </c:pt>
                <c:pt idx="14">
                  <c:v>-0.55973629445334727</c:v>
                </c:pt>
                <c:pt idx="15">
                  <c:v>-0.59015947133816538</c:v>
                </c:pt>
                <c:pt idx="16">
                  <c:v>-0.61909128924224677</c:v>
                </c:pt>
                <c:pt idx="17">
                  <c:v>-0.64658208679417328</c:v>
                </c:pt>
                <c:pt idx="18">
                  <c:v>-0.67268069317205326</c:v>
                </c:pt>
                <c:pt idx="19">
                  <c:v>-0.69743447087381338</c:v>
                </c:pt>
                <c:pt idx="20">
                  <c:v>-0.72088935731688863</c:v>
                </c:pt>
                <c:pt idx="21">
                  <c:v>-0.7430899052985519</c:v>
                </c:pt>
                <c:pt idx="22">
                  <c:v>-0.76407932234730025</c:v>
                </c:pt>
                <c:pt idx="23">
                  <c:v>-0.78389950899492433</c:v>
                </c:pt>
                <c:pt idx="24">
                  <c:v>-0.80259109599810841</c:v>
                </c:pt>
                <c:pt idx="25">
                  <c:v>-0.82019348053765928</c:v>
                </c:pt>
                <c:pt idx="26">
                  <c:v>-0.83674486142271798</c:v>
                </c:pt>
                <c:pt idx="27">
                  <c:v>-0.85228227332660023</c:v>
                </c:pt>
                <c:pt idx="28">
                  <c:v>-0.86684162008020793</c:v>
                </c:pt>
                <c:pt idx="29">
                  <c:v>-0.88045770704827497</c:v>
                </c:pt>
                <c:pt idx="30">
                  <c:v>-0.89316427261304443</c:v>
                </c:pt>
                <c:pt idx="31">
                  <c:v>-0.90499401878934238</c:v>
                </c:pt>
                <c:pt idx="32">
                  <c:v>-0.91597864099435944</c:v>
                </c:pt>
                <c:pt idx="33">
                  <c:v>-0.92614885699486305</c:v>
                </c:pt>
                <c:pt idx="34">
                  <c:v>-0.93553443505395184</c:v>
                </c:pt>
                <c:pt idx="35">
                  <c:v>-0.94416422129888811</c:v>
                </c:pt>
                <c:pt idx="36">
                  <c:v>-0.95206616633097063</c:v>
                </c:pt>
                <c:pt idx="37">
                  <c:v>-0.95926735109787054</c:v>
                </c:pt>
                <c:pt idx="38">
                  <c:v>-0.96579401204829929</c:v>
                </c:pt>
                <c:pt idx="39">
                  <c:v>-0.97167156558836776</c:v>
                </c:pt>
                <c:pt idx="40">
                  <c:v>-0.97692463185847644</c:v>
                </c:pt>
                <c:pt idx="41">
                  <c:v>-0.98157705784908567</c:v>
                </c:pt>
                <c:pt idx="42">
                  <c:v>-0.98565193987322175</c:v>
                </c:pt>
                <c:pt idx="43">
                  <c:v>-0.98917164541311486</c:v>
                </c:pt>
                <c:pt idx="44">
                  <c:v>-0.99215783435789684</c:v>
                </c:pt>
                <c:pt idx="45">
                  <c:v>-0.99463147964883747</c:v>
                </c:pt>
                <c:pt idx="46">
                  <c:v>-0.99661288734817499</c:v>
                </c:pt>
                <c:pt idx="47">
                  <c:v>-0.99812171614715162</c:v>
                </c:pt>
                <c:pt idx="48">
                  <c:v>-0.99917699632847168</c:v>
                </c:pt>
                <c:pt idx="49">
                  <c:v>-0.99979714819798471</c:v>
                </c:pt>
                <c:pt idx="50">
                  <c:v>-1</c:v>
                </c:pt>
                <c:pt idx="51">
                  <c:v>-0.99980280533027688</c:v>
                </c:pt>
                <c:pt idx="52">
                  <c:v>-0.99922226006033454</c:v>
                </c:pt>
                <c:pt idx="53">
                  <c:v>-0.99827451878638729</c:v>
                </c:pt>
                <c:pt idx="54">
                  <c:v>-0.99697521081584195</c:v>
                </c:pt>
                <c:pt idx="55">
                  <c:v>-0.9953394557039591</c:v>
                </c:pt>
                <c:pt idx="56">
                  <c:v>-0.99338187835293923</c:v>
                </c:pt>
                <c:pt idx="57">
                  <c:v>-0.99111662368537157</c:v>
                </c:pt>
                <c:pt idx="58">
                  <c:v>-0.98855737090366735</c:v>
                </c:pt>
                <c:pt idx="59">
                  <c:v>-0.98571734734678207</c:v>
                </c:pt>
                <c:pt idx="60">
                  <c:v>-0.98260934195523975</c:v>
                </c:pt>
                <c:pt idx="61">
                  <c:v>-0.97924571835517205</c:v>
                </c:pt>
                <c:pt idx="62">
                  <c:v>-0.97563842757179953</c:v>
                </c:pt>
                <c:pt idx="63">
                  <c:v>-0.97179902038250987</c:v>
                </c:pt>
                <c:pt idx="64">
                  <c:v>-0.96773865931940739</c:v>
                </c:pt>
                <c:pt idx="65">
                  <c:v>-0.96346813033095091</c:v>
                </c:pt>
                <c:pt idx="66">
                  <c:v>-0.95899785411203986</c:v>
                </c:pt>
                <c:pt idx="67">
                  <c:v>-0.95433789711165373</c:v>
                </c:pt>
                <c:pt idx="68">
                  <c:v>-0.94949798222690884</c:v>
                </c:pt>
                <c:pt idx="69">
                  <c:v>-0.94448749919216157</c:v>
                </c:pt>
                <c:pt idx="70">
                  <c:v>-0.93931551467154795</c:v>
                </c:pt>
                <c:pt idx="71">
                  <c:v>-0.93399078206313568</c:v>
                </c:pt>
                <c:pt idx="72">
                  <c:v>-0.9285217510226349</c:v>
                </c:pt>
                <c:pt idx="73">
                  <c:v>-0.92291657671440541</c:v>
                </c:pt>
                <c:pt idx="74">
                  <c:v>-0.91718312879729214</c:v>
                </c:pt>
                <c:pt idx="75">
                  <c:v>-0.91132900015261253</c:v>
                </c:pt>
                <c:pt idx="76">
                  <c:v>-0.9053615153614285</c:v>
                </c:pt>
                <c:pt idx="77">
                  <c:v>-0.89928773893803826</c:v>
                </c:pt>
                <c:pt idx="78">
                  <c:v>-0.8931144833264415</c:v>
                </c:pt>
                <c:pt idx="79">
                  <c:v>-0.88684831666634423</c:v>
                </c:pt>
                <c:pt idx="80">
                  <c:v>-0.88049557033509873</c:v>
                </c:pt>
                <c:pt idx="81">
                  <c:v>-0.87406234627179491</c:v>
                </c:pt>
                <c:pt idx="82">
                  <c:v>-0.86755452408955613</c:v>
                </c:pt>
                <c:pt idx="83">
                  <c:v>-0.86097776798192727</c:v>
                </c:pt>
                <c:pt idx="84">
                  <c:v>-0.85433753342908558</c:v>
                </c:pt>
                <c:pt idx="85">
                  <c:v>-0.84763907370944391</c:v>
                </c:pt>
                <c:pt idx="86">
                  <c:v>-0.84088744622207556</c:v>
                </c:pt>
                <c:pt idx="87">
                  <c:v>-0.83408751862523134</c:v>
                </c:pt>
                <c:pt idx="88">
                  <c:v>-0.82724397479608569</c:v>
                </c:pt>
                <c:pt idx="89">
                  <c:v>-0.82036132061670475</c:v>
                </c:pt>
                <c:pt idx="90">
                  <c:v>-0.81344388959109482</c:v>
                </c:pt>
                <c:pt idx="91">
                  <c:v>-0.80649584829805732</c:v>
                </c:pt>
                <c:pt idx="92">
                  <c:v>-0.7995212016844504</c:v>
                </c:pt>
                <c:pt idx="93">
                  <c:v>-0.79252379820332819</c:v>
                </c:pt>
                <c:pt idx="94">
                  <c:v>-0.78550733480131119</c:v>
                </c:pt>
                <c:pt idx="95">
                  <c:v>-0.77847536175941812</c:v>
                </c:pt>
                <c:pt idx="96">
                  <c:v>-0.77143128739148048</c:v>
                </c:pt>
                <c:pt idx="97">
                  <c:v>-0.76437838260414381</c:v>
                </c:pt>
                <c:pt idx="98">
                  <c:v>-0.75731978532234878</c:v>
                </c:pt>
                <c:pt idx="99">
                  <c:v>-0.75025850478408929</c:v>
                </c:pt>
                <c:pt idx="100">
                  <c:v>-0.74319742570812608</c:v>
                </c:pt>
                <c:pt idx="101">
                  <c:v>-0.73613931233824748</c:v>
                </c:pt>
                <c:pt idx="102">
                  <c:v>-0.72908681236756079</c:v>
                </c:pt>
                <c:pt idx="103">
                  <c:v>-0.7220424607462087</c:v>
                </c:pt>
                <c:pt idx="104">
                  <c:v>-0.71500868337581081</c:v>
                </c:pt>
                <c:pt idx="105">
                  <c:v>-0.70798780069383604</c:v>
                </c:pt>
                <c:pt idx="106">
                  <c:v>-0.70098203115102786</c:v>
                </c:pt>
                <c:pt idx="107">
                  <c:v>-0.69399349458492121</c:v>
                </c:pt>
                <c:pt idx="108">
                  <c:v>-0.68702421549239667</c:v>
                </c:pt>
                <c:pt idx="109">
                  <c:v>-0.68007612620414637</c:v>
                </c:pt>
                <c:pt idx="110">
                  <c:v>-0.67315106996384566</c:v>
                </c:pt>
                <c:pt idx="111">
                  <c:v>-0.66625080391473634</c:v>
                </c:pt>
                <c:pt idx="112">
                  <c:v>-0.65937700199627591</c:v>
                </c:pt>
                <c:pt idx="113">
                  <c:v>-0.65253125775340437</c:v>
                </c:pt>
                <c:pt idx="114">
                  <c:v>-0.64571508706093861</c:v>
                </c:pt>
                <c:pt idx="115">
                  <c:v>-0.63892993076551241</c:v>
                </c:pt>
                <c:pt idx="116">
                  <c:v>-0.63217715724742984</c:v>
                </c:pt>
                <c:pt idx="117">
                  <c:v>-0.62545806490472122</c:v>
                </c:pt>
                <c:pt idx="118">
                  <c:v>-0.61877388456163851</c:v>
                </c:pt>
                <c:pt idx="119">
                  <c:v>-0.61212578180375643</c:v>
                </c:pt>
                <c:pt idx="120">
                  <c:v>-0.60551485924179294</c:v>
                </c:pt>
                <c:pt idx="121">
                  <c:v>-0.59894215870619683</c:v>
                </c:pt>
                <c:pt idx="122">
                  <c:v>-0.59240866337449882</c:v>
                </c:pt>
                <c:pt idx="123">
                  <c:v>-0.58591529983336632</c:v>
                </c:pt>
                <c:pt idx="124">
                  <c:v>-0.57946294007724475</c:v>
                </c:pt>
                <c:pt idx="125">
                  <c:v>-0.5730524034454203</c:v>
                </c:pt>
                <c:pt idx="126">
                  <c:v>-0.56668445849928384</c:v>
                </c:pt>
                <c:pt idx="127">
                  <c:v>-0.56035982484153168</c:v>
                </c:pt>
                <c:pt idx="128">
                  <c:v>-0.55407917487898251</c:v>
                </c:pt>
                <c:pt idx="129">
                  <c:v>-0.54784313553065089</c:v>
                </c:pt>
                <c:pt idx="130">
                  <c:v>-0.54165228988266778</c:v>
                </c:pt>
                <c:pt idx="131">
                  <c:v>-0.53550717879159415</c:v>
                </c:pt>
                <c:pt idx="132">
                  <c:v>-0.5294083024376306</c:v>
                </c:pt>
                <c:pt idx="133">
                  <c:v>-0.52335612182918734</c:v>
                </c:pt>
                <c:pt idx="134">
                  <c:v>-0.5173510602602307</c:v>
                </c:pt>
                <c:pt idx="135">
                  <c:v>-0.51139350472179257</c:v>
                </c:pt>
                <c:pt idx="136">
                  <c:v>-0.50548380726897635</c:v>
                </c:pt>
                <c:pt idx="137">
                  <c:v>-0.49962228634477407</c:v>
                </c:pt>
                <c:pt idx="138">
                  <c:v>-0.4938092280619526</c:v>
                </c:pt>
                <c:pt idx="139">
                  <c:v>-0.48804488744424745</c:v>
                </c:pt>
                <c:pt idx="140">
                  <c:v>-0.48232948962805822</c:v>
                </c:pt>
                <c:pt idx="141">
                  <c:v>-0.47666323102581049</c:v>
                </c:pt>
                <c:pt idx="142">
                  <c:v>-0.47104628045211383</c:v>
                </c:pt>
                <c:pt idx="143">
                  <c:v>-0.46547878021381628</c:v>
                </c:pt>
                <c:pt idx="144">
                  <c:v>-0.45996084716502078</c:v>
                </c:pt>
                <c:pt idx="145">
                  <c:v>-0.45449257372810403</c:v>
                </c:pt>
                <c:pt idx="146">
                  <c:v>-0.4490740288817433</c:v>
                </c:pt>
                <c:pt idx="147">
                  <c:v>-0.44370525911693209</c:v>
                </c:pt>
                <c:pt idx="148">
                  <c:v>-0.43838628936193652</c:v>
                </c:pt>
                <c:pt idx="149">
                  <c:v>-0.43311712387711726</c:v>
                </c:pt>
                <c:pt idx="150">
                  <c:v>-0.42789774712051465</c:v>
                </c:pt>
                <c:pt idx="151">
                  <c:v>-0.42272812458507192</c:v>
                </c:pt>
                <c:pt idx="152">
                  <c:v>-0.41760820360834283</c:v>
                </c:pt>
                <c:pt idx="153">
                  <c:v>-0.41253791415550856</c:v>
                </c:pt>
                <c:pt idx="154">
                  <c:v>-0.40751716957650441</c:v>
                </c:pt>
                <c:pt idx="155">
                  <c:v>-0.40254586733803482</c:v>
                </c:pt>
                <c:pt idx="156">
                  <c:v>-0.39762388973122936</c:v>
                </c:pt>
                <c:pt idx="157">
                  <c:v>-0.39275110455567758</c:v>
                </c:pt>
                <c:pt idx="158">
                  <c:v>-0.38792736578055215</c:v>
                </c:pt>
                <c:pt idx="159">
                  <c:v>-0.38315251418351465</c:v>
                </c:pt>
                <c:pt idx="160">
                  <c:v>-0.3784263779680761</c:v>
                </c:pt>
                <c:pt idx="161">
                  <c:v>-0.37374877336006507</c:v>
                </c:pt>
                <c:pt idx="162">
                  <c:v>-0.36911950518383851</c:v>
                </c:pt>
                <c:pt idx="163">
                  <c:v>-0.36453836741885182</c:v>
                </c:pt>
                <c:pt idx="164">
                  <c:v>-0.36000514373718456</c:v>
                </c:pt>
                <c:pt idx="165">
                  <c:v>-0.35551960802260724</c:v>
                </c:pt>
                <c:pt idx="166">
                  <c:v>-0.35108152487174837</c:v>
                </c:pt>
                <c:pt idx="167">
                  <c:v>-0.34669065007791477</c:v>
                </c:pt>
                <c:pt idx="168">
                  <c:v>-0.3423467310980941</c:v>
                </c:pt>
                <c:pt idx="169">
                  <c:v>-0.33804950750365864</c:v>
                </c:pt>
                <c:pt idx="170">
                  <c:v>-0.33379871141527095</c:v>
                </c:pt>
                <c:pt idx="171">
                  <c:v>-0.32959406792247981</c:v>
                </c:pt>
                <c:pt idx="172">
                  <c:v>-0.32543529548847833</c:v>
                </c:pt>
                <c:pt idx="173">
                  <c:v>-0.32132210634048547</c:v>
                </c:pt>
                <c:pt idx="174">
                  <c:v>-0.31725420684619554</c:v>
                </c:pt>
                <c:pt idx="175">
                  <c:v>-0.31323129787672965</c:v>
                </c:pt>
                <c:pt idx="176">
                  <c:v>-0.30925307515650918</c:v>
                </c:pt>
                <c:pt idx="177">
                  <c:v>-0.30531922960045949</c:v>
                </c:pt>
                <c:pt idx="178">
                  <c:v>-0.30142944763894031</c:v>
                </c:pt>
                <c:pt idx="179">
                  <c:v>-0.29758341153078766</c:v>
                </c:pt>
                <c:pt idx="180">
                  <c:v>-0.29378079966483966</c:v>
                </c:pt>
                <c:pt idx="181">
                  <c:v>-0.29002128685031009</c:v>
                </c:pt>
                <c:pt idx="182">
                  <c:v>-0.28630454459636029</c:v>
                </c:pt>
                <c:pt idx="183">
                  <c:v>-0.28263024138121168</c:v>
                </c:pt>
                <c:pt idx="184">
                  <c:v>-0.2789980429111294</c:v>
                </c:pt>
                <c:pt idx="185">
                  <c:v>-0.27540761236959937</c:v>
                </c:pt>
                <c:pt idx="186">
                  <c:v>-0.27185861065701111</c:v>
                </c:pt>
                <c:pt idx="187">
                  <c:v>-0.26835069662114791</c:v>
                </c:pt>
                <c:pt idx="188">
                  <c:v>-0.26488352727877984</c:v>
                </c:pt>
                <c:pt idx="189">
                  <c:v>-0.26145675802864349</c:v>
                </c:pt>
                <c:pt idx="190">
                  <c:v>-0.25807004285608615</c:v>
                </c:pt>
                <c:pt idx="191">
                  <c:v>-0.25472303452964257</c:v>
                </c:pt>
                <c:pt idx="192">
                  <c:v>-0.25141538478980435</c:v>
                </c:pt>
                <c:pt idx="193">
                  <c:v>-0.24814674453023602</c:v>
                </c:pt>
                <c:pt idx="194">
                  <c:v>-0.24491676397168102</c:v>
                </c:pt>
                <c:pt idx="195">
                  <c:v>-0.24172509282879773</c:v>
                </c:pt>
                <c:pt idx="196">
                  <c:v>-0.23857138047015461</c:v>
                </c:pt>
                <c:pt idx="197">
                  <c:v>-0.23545527607160929</c:v>
                </c:pt>
                <c:pt idx="198">
                  <c:v>-0.23237642876328826</c:v>
                </c:pt>
                <c:pt idx="199">
                  <c:v>-0.22933448777037779</c:v>
                </c:pt>
                <c:pt idx="200">
                  <c:v>-0.22632910254793082</c:v>
                </c:pt>
                <c:pt idx="201">
                  <c:v>-0.22335992290988751</c:v>
                </c:pt>
                <c:pt idx="202">
                  <c:v>-0.2204265991525016</c:v>
                </c:pt>
                <c:pt idx="203">
                  <c:v>-0.2175287821723591</c:v>
                </c:pt>
                <c:pt idx="204">
                  <c:v>-0.21466612357917014</c:v>
                </c:pt>
                <c:pt idx="205">
                  <c:v>-0.21183827580350886</c:v>
                </c:pt>
                <c:pt idx="206">
                  <c:v>-0.2090448921996714</c:v>
                </c:pt>
                <c:pt idx="207">
                  <c:v>-0.20628562714381649</c:v>
                </c:pt>
                <c:pt idx="208">
                  <c:v>-0.20356013612754911</c:v>
                </c:pt>
                <c:pt idx="209">
                  <c:v>-0.20086807584710117</c:v>
                </c:pt>
                <c:pt idx="210">
                  <c:v>-0.19820910428825977</c:v>
                </c:pt>
                <c:pt idx="211">
                  <c:v>-0.19558288080718811</c:v>
                </c:pt>
                <c:pt idx="212">
                  <c:v>-0.19298906620728126</c:v>
                </c:pt>
                <c:pt idx="213">
                  <c:v>-0.19042732281219193</c:v>
                </c:pt>
                <c:pt idx="214">
                  <c:v>-0.18789731453515968</c:v>
                </c:pt>
                <c:pt idx="215">
                  <c:v>-0.1853987069447724</c:v>
                </c:pt>
                <c:pt idx="216">
                  <c:v>-0.18293116732728304</c:v>
                </c:pt>
                <c:pt idx="217">
                  <c:v>-0.18049436474560387</c:v>
                </c:pt>
                <c:pt idx="218">
                  <c:v>-0.17808797009509417</c:v>
                </c:pt>
                <c:pt idx="219">
                  <c:v>-0.17571165615625459</c:v>
                </c:pt>
                <c:pt idx="220">
                  <c:v>-0.17336509764443828</c:v>
                </c:pt>
                <c:pt idx="221">
                  <c:v>-0.17104797125668511</c:v>
                </c:pt>
                <c:pt idx="222">
                  <c:v>-0.16875995571578153</c:v>
                </c:pt>
                <c:pt idx="223">
                  <c:v>-0.16650073181164643</c:v>
                </c:pt>
                <c:pt idx="224">
                  <c:v>-0.16426998244013863</c:v>
                </c:pt>
                <c:pt idx="225">
                  <c:v>-0.16206739263938108</c:v>
                </c:pt>
                <c:pt idx="226">
                  <c:v>-0.1598926496236911</c:v>
                </c:pt>
                <c:pt idx="227">
                  <c:v>-0.15774544281520517</c:v>
                </c:pt>
                <c:pt idx="228">
                  <c:v>-0.15562546387328283</c:v>
                </c:pt>
                <c:pt idx="229">
                  <c:v>-0.15353240672177246</c:v>
                </c:pt>
                <c:pt idx="230">
                  <c:v>-0.15146596757421865</c:v>
                </c:pt>
                <c:pt idx="231">
                  <c:v>-0.14942584495708761</c:v>
                </c:pt>
                <c:pt idx="232">
                  <c:v>-0.1474117397310864</c:v>
                </c:pt>
                <c:pt idx="233">
                  <c:v>-0.14542335511064736</c:v>
                </c:pt>
                <c:pt idx="234">
                  <c:v>-0.14346039668164859</c:v>
                </c:pt>
                <c:pt idx="235">
                  <c:v>-0.14152257241743729</c:v>
                </c:pt>
                <c:pt idx="236">
                  <c:v>-0.13960959269322271</c:v>
                </c:pt>
                <c:pt idx="237">
                  <c:v>-0.13772117029890094</c:v>
                </c:pt>
                <c:pt idx="238">
                  <c:v>-0.13585702045037409</c:v>
                </c:pt>
                <c:pt idx="239">
                  <c:v>-0.13401686079942216</c:v>
                </c:pt>
                <c:pt idx="240">
                  <c:v>-0.13220041144218647</c:v>
                </c:pt>
                <c:pt idx="241">
                  <c:v>-0.1304073949263187</c:v>
                </c:pt>
                <c:pt idx="242">
                  <c:v>-0.1286375362568507</c:v>
                </c:pt>
                <c:pt idx="243">
                  <c:v>-0.12689056290083636</c:v>
                </c:pt>
                <c:pt idx="244">
                  <c:v>-0.12516620479081594</c:v>
                </c:pt>
                <c:pt idx="245">
                  <c:v>-0.12346419432715192</c:v>
                </c:pt>
                <c:pt idx="246">
                  <c:v>-0.1217842663792829</c:v>
                </c:pt>
                <c:pt idx="247">
                  <c:v>-0.12012615828594167</c:v>
                </c:pt>
                <c:pt idx="248">
                  <c:v>-0.11848960985438077</c:v>
                </c:pt>
                <c:pt idx="249">
                  <c:v>-0.11687436335864863</c:v>
                </c:pt>
                <c:pt idx="250">
                  <c:v>-0.11528016353695714</c:v>
                </c:pt>
                <c:pt idx="251">
                  <c:v>-0.11370675758818057</c:v>
                </c:pt>
                <c:pt idx="252">
                  <c:v>-0.1121538951675236</c:v>
                </c:pt>
                <c:pt idx="253">
                  <c:v>-0.110621328381397</c:v>
                </c:pt>
                <c:pt idx="254">
                  <c:v>-0.10910881178153475</c:v>
                </c:pt>
                <c:pt idx="255">
                  <c:v>-0.10761610235838939</c:v>
                </c:pt>
                <c:pt idx="256">
                  <c:v>-0.10614295953383708</c:v>
                </c:pt>
                <c:pt idx="257">
                  <c:v>-0.10468914515322668</c:v>
                </c:pt>
                <c:pt idx="258">
                  <c:v>-0.10325442347680164</c:v>
                </c:pt>
                <c:pt idx="259">
                  <c:v>-0.10183856117052692</c:v>
                </c:pt>
                <c:pt idx="260">
                  <c:v>-0.10044132729635243</c:v>
                </c:pt>
                <c:pt idx="261">
                  <c:v>-9.906249330192772E-2</c:v>
                </c:pt>
                <c:pt idx="262">
                  <c:v>-9.7701833009819244E-2</c:v>
                </c:pt>
                <c:pt idx="263">
                  <c:v>-9.6359122606231598E-2</c:v>
                </c:pt>
                <c:pt idx="264">
                  <c:v>-9.5034140629275676E-2</c:v>
                </c:pt>
                <c:pt idx="265">
                  <c:v>-9.372666795679202E-2</c:v>
                </c:pt>
                <c:pt idx="266">
                  <c:v>-9.2436487793773739E-2</c:v>
                </c:pt>
                <c:pt idx="267">
                  <c:v>-9.1163385659390458E-2</c:v>
                </c:pt>
                <c:pt idx="268">
                  <c:v>-8.9907149373651227E-2</c:v>
                </c:pt>
                <c:pt idx="269">
                  <c:v>-8.8667569043711758E-2</c:v>
                </c:pt>
                <c:pt idx="270">
                  <c:v>-8.7444437049866736E-2</c:v>
                </c:pt>
                <c:pt idx="271">
                  <c:v>-8.6237548031226297E-2</c:v>
                </c:pt>
                <c:pt idx="272">
                  <c:v>-8.5046698871111076E-2</c:v>
                </c:pt>
                <c:pt idx="273">
                  <c:v>-8.3871688682168682E-2</c:v>
                </c:pt>
                <c:pt idx="274">
                  <c:v>-8.2712318791248976E-2</c:v>
                </c:pt>
                <c:pt idx="275">
                  <c:v>-8.1568392724035432E-2</c:v>
                </c:pt>
                <c:pt idx="276">
                  <c:v>-8.0439716189463148E-2</c:v>
                </c:pt>
                <c:pt idx="277">
                  <c:v>-7.9326097063925224E-2</c:v>
                </c:pt>
                <c:pt idx="278">
                  <c:v>-7.8227345375301516E-2</c:v>
                </c:pt>
                <c:pt idx="279">
                  <c:v>-7.7143273286804065E-2</c:v>
                </c:pt>
                <c:pt idx="280">
                  <c:v>-7.6073695080669662E-2</c:v>
                </c:pt>
                <c:pt idx="281">
                  <c:v>-7.5018427141696473E-2</c:v>
                </c:pt>
                <c:pt idx="282">
                  <c:v>-7.3977287940657596E-2</c:v>
                </c:pt>
                <c:pt idx="283">
                  <c:v>-7.2950098017587311E-2</c:v>
                </c:pt>
                <c:pt idx="284">
                  <c:v>-7.1936679964955882E-2</c:v>
                </c:pt>
                <c:pt idx="285">
                  <c:v>-7.0936858410751827E-2</c:v>
                </c:pt>
                <c:pt idx="286">
                  <c:v>-6.9950460001470927E-2</c:v>
                </c:pt>
                <c:pt idx="287">
                  <c:v>-6.8977313385037098E-2</c:v>
                </c:pt>
                <c:pt idx="288">
                  <c:v>-6.801724919364667E-2</c:v>
                </c:pt>
                <c:pt idx="289">
                  <c:v>-6.7070100026563953E-2</c:v>
                </c:pt>
                <c:pt idx="290">
                  <c:v>-6.6135700432864028E-2</c:v>
                </c:pt>
                <c:pt idx="291">
                  <c:v>-6.5213886894143744E-2</c:v>
                </c:pt>
                <c:pt idx="292">
                  <c:v>-6.4304497807194688E-2</c:v>
                </c:pt>
                <c:pt idx="293">
                  <c:v>-6.3407373466661032E-2</c:v>
                </c:pt>
                <c:pt idx="294">
                  <c:v>-6.2522356047679015E-2</c:v>
                </c:pt>
                <c:pt idx="295">
                  <c:v>-6.1649289588516579E-2</c:v>
                </c:pt>
                <c:pt idx="296">
                  <c:v>-6.0788019973206028E-2</c:v>
                </c:pt>
                <c:pt idx="297">
                  <c:v>-5.9938394914191041E-2</c:v>
                </c:pt>
                <c:pt idx="298">
                  <c:v>-5.9100263934983722E-2</c:v>
                </c:pt>
                <c:pt idx="299">
                  <c:v>-5.8273478352848684E-2</c:v>
                </c:pt>
                <c:pt idx="300">
                  <c:v>-5.7457891261506439E-2</c:v>
                </c:pt>
                <c:pt idx="301">
                  <c:v>-5.6653357513875534E-2</c:v>
                </c:pt>
                <c:pt idx="302">
                  <c:v>-5.5859733704848591E-2</c:v>
                </c:pt>
                <c:pt idx="303">
                  <c:v>-5.5076878154118054E-2</c:v>
                </c:pt>
                <c:pt idx="304">
                  <c:v>-5.4304650889042502E-2</c:v>
                </c:pt>
                <c:pt idx="305">
                  <c:v>-5.3542913627572637E-2</c:v>
                </c:pt>
                <c:pt idx="306">
                  <c:v>-5.2791529761230686E-2</c:v>
                </c:pt>
                <c:pt idx="307">
                  <c:v>-5.2050364338157913E-2</c:v>
                </c:pt>
                <c:pt idx="308">
                  <c:v>-5.1319284046221048E-2</c:v>
                </c:pt>
                <c:pt idx="309">
                  <c:v>-5.059815719619444E-2</c:v>
                </c:pt>
                <c:pt idx="310">
                  <c:v>-4.9886853705014368E-2</c:v>
                </c:pt>
                <c:pt idx="311">
                  <c:v>-4.9185245079110679E-2</c:v>
                </c:pt>
                <c:pt idx="312">
                  <c:v>-4.8493204397819907E-2</c:v>
                </c:pt>
                <c:pt idx="313">
                  <c:v>-4.781060629688192E-2</c:v>
                </c:pt>
                <c:pt idx="314">
                  <c:v>-4.7137326952023925E-2</c:v>
                </c:pt>
                <c:pt idx="315">
                  <c:v>-4.6473244062634353E-2</c:v>
                </c:pt>
                <c:pt idx="316">
                  <c:v>-4.5818236835529026E-2</c:v>
                </c:pt>
                <c:pt idx="317">
                  <c:v>-4.5172185968812867E-2</c:v>
                </c:pt>
                <c:pt idx="318">
                  <c:v>-4.4534973635838533E-2</c:v>
                </c:pt>
                <c:pt idx="319">
                  <c:v>-4.3906483469265296E-2</c:v>
                </c:pt>
                <c:pt idx="320">
                  <c:v>-4.3286600545219225E-2</c:v>
                </c:pt>
                <c:pt idx="321">
                  <c:v>-4.2675211367557551E-2</c:v>
                </c:pt>
                <c:pt idx="322">
                  <c:v>-4.2072203852238262E-2</c:v>
                </c:pt>
                <c:pt idx="323">
                  <c:v>-4.1477467311797397E-2</c:v>
                </c:pt>
                <c:pt idx="324">
                  <c:v>-4.0890892439934809E-2</c:v>
                </c:pt>
                <c:pt idx="325">
                  <c:v>-4.0312371296210847E-2</c:v>
                </c:pt>
                <c:pt idx="326">
                  <c:v>-3.9741797290854315E-2</c:v>
                </c:pt>
                <c:pt idx="327">
                  <c:v>-3.9179065169683912E-2</c:v>
                </c:pt>
                <c:pt idx="328">
                  <c:v>-3.8624070999143549E-2</c:v>
                </c:pt>
                <c:pt idx="329">
                  <c:v>-3.8076712151453286E-2</c:v>
                </c:pt>
                <c:pt idx="330">
                  <c:v>-3.7536887289876197E-2</c:v>
                </c:pt>
                <c:pt idx="331">
                  <c:v>-3.7004496354102835E-2</c:v>
                </c:pt>
                <c:pt idx="332">
                  <c:v>-3.6479440545753195E-2</c:v>
                </c:pt>
                <c:pt idx="333">
                  <c:v>-3.5961622313997847E-2</c:v>
                </c:pt>
                <c:pt idx="334">
                  <c:v>-3.5450945341298008E-2</c:v>
                </c:pt>
                <c:pt idx="335">
                  <c:v>-3.4947314529265902E-2</c:v>
                </c:pt>
                <c:pt idx="336">
                  <c:v>-3.4450635984645116E-2</c:v>
                </c:pt>
                <c:pt idx="337">
                  <c:v>-3.3960817005412258E-2</c:v>
                </c:pt>
                <c:pt idx="338">
                  <c:v>-3.3477766066999329E-2</c:v>
                </c:pt>
                <c:pt idx="339">
                  <c:v>-3.3001392808637939E-2</c:v>
                </c:pt>
                <c:pt idx="340">
                  <c:v>-3.2531608019825117E-2</c:v>
                </c:pt>
                <c:pt idx="341">
                  <c:v>-3.2068323626910832E-2</c:v>
                </c:pt>
                <c:pt idx="342">
                  <c:v>-3.1611452679807875E-2</c:v>
                </c:pt>
                <c:pt idx="343">
                  <c:v>-3.1160909338823355E-2</c:v>
                </c:pt>
                <c:pt idx="344">
                  <c:v>-3.0716608861612715E-2</c:v>
                </c:pt>
                <c:pt idx="345">
                  <c:v>-3.0278467590255341E-2</c:v>
                </c:pt>
                <c:pt idx="346">
                  <c:v>-2.984640293845247E-2</c:v>
                </c:pt>
                <c:pt idx="347">
                  <c:v>-2.9420333378846589E-2</c:v>
                </c:pt>
                <c:pt idx="348">
                  <c:v>-2.9000178430462719E-2</c:v>
                </c:pt>
                <c:pt idx="349">
                  <c:v>-2.8585858646270869E-2</c:v>
                </c:pt>
                <c:pt idx="350">
                  <c:v>-2.817729560086981E-2</c:v>
                </c:pt>
                <c:pt idx="351">
                  <c:v>-2.7774411878291543E-2</c:v>
                </c:pt>
                <c:pt idx="352">
                  <c:v>-2.7377131059926431E-2</c:v>
                </c:pt>
                <c:pt idx="353">
                  <c:v>-2.6985377712568238E-2</c:v>
                </c:pt>
                <c:pt idx="354">
                  <c:v>-2.6599077376579239E-2</c:v>
                </c:pt>
                <c:pt idx="355">
                  <c:v>-2.6218156554174261E-2</c:v>
                </c:pt>
                <c:pt idx="356">
                  <c:v>-2.5842542697823923E-2</c:v>
                </c:pt>
                <c:pt idx="357">
                  <c:v>-2.5472164198775921E-2</c:v>
                </c:pt>
                <c:pt idx="358">
                  <c:v>-2.510695037569443E-2</c:v>
                </c:pt>
                <c:pt idx="359">
                  <c:v>-2.4746831463416559E-2</c:v>
                </c:pt>
                <c:pt idx="360">
                  <c:v>-2.4391738601825759E-2</c:v>
                </c:pt>
                <c:pt idx="361">
                  <c:v>-2.404160382484118E-2</c:v>
                </c:pt>
                <c:pt idx="362">
                  <c:v>-2.369636004952275E-2</c:v>
                </c:pt>
                <c:pt idx="363">
                  <c:v>-2.3355941065290989E-2</c:v>
                </c:pt>
                <c:pt idx="364">
                  <c:v>-2.3020281523261202E-2</c:v>
                </c:pt>
                <c:pt idx="365">
                  <c:v>-2.2689316925691237E-2</c:v>
                </c:pt>
                <c:pt idx="366">
                  <c:v>-2.2362983615542089E-2</c:v>
                </c:pt>
                <c:pt idx="367">
                  <c:v>-2.2041218766150828E-2</c:v>
                </c:pt>
                <c:pt idx="368">
                  <c:v>-2.1723960371014851E-2</c:v>
                </c:pt>
                <c:pt idx="369">
                  <c:v>-2.1411147233687134E-2</c:v>
                </c:pt>
                <c:pt idx="370">
                  <c:v>-2.1102718957781218E-2</c:v>
                </c:pt>
                <c:pt idx="371">
                  <c:v>-2.0798615937085763E-2</c:v>
                </c:pt>
                <c:pt idx="372">
                  <c:v>-2.0498779345787334E-2</c:v>
                </c:pt>
                <c:pt idx="373">
                  <c:v>-2.0203151128801139E-2</c:v>
                </c:pt>
                <c:pt idx="374">
                  <c:v>-1.9911673992208518E-2</c:v>
                </c:pt>
                <c:pt idx="375">
                  <c:v>-1.9624291393800772E-2</c:v>
                </c:pt>
                <c:pt idx="376">
                  <c:v>-1.9340947533728097E-2</c:v>
                </c:pt>
                <c:pt idx="377">
                  <c:v>-1.9061587345253345E-2</c:v>
                </c:pt>
                <c:pt idx="378">
                  <c:v>-1.8786156485609173E-2</c:v>
                </c:pt>
                <c:pt idx="379">
                  <c:v>-1.8514601326958393E-2</c:v>
                </c:pt>
                <c:pt idx="380">
                  <c:v>-1.8246868947456134E-2</c:v>
                </c:pt>
                <c:pt idx="381">
                  <c:v>-1.7982907122413412E-2</c:v>
                </c:pt>
                <c:pt idx="382">
                  <c:v>-1.7722664315560927E-2</c:v>
                </c:pt>
                <c:pt idx="383">
                  <c:v>-1.7466089670412598E-2</c:v>
                </c:pt>
                <c:pt idx="384">
                  <c:v>-1.7213133001727551E-2</c:v>
                </c:pt>
                <c:pt idx="385">
                  <c:v>-1.6963744787070204E-2</c:v>
                </c:pt>
                <c:pt idx="386">
                  <c:v>-1.6717876158467131E-2</c:v>
                </c:pt>
                <c:pt idx="387">
                  <c:v>-1.6475478894160255E-2</c:v>
                </c:pt>
                <c:pt idx="388">
                  <c:v>-1.6236505410455133E-2</c:v>
                </c:pt>
                <c:pt idx="389">
                  <c:v>-1.6000908753663834E-2</c:v>
                </c:pt>
                <c:pt idx="390">
                  <c:v>-1.5768642592141315E-2</c:v>
                </c:pt>
                <c:pt idx="391">
                  <c:v>-1.5539661208414468E-2</c:v>
                </c:pt>
                <c:pt idx="392">
                  <c:v>-1.5313919491403118E-2</c:v>
                </c:pt>
                <c:pt idx="393">
                  <c:v>-1.5091372928731901E-2</c:v>
                </c:pt>
                <c:pt idx="394">
                  <c:v>-1.4871977599132396E-2</c:v>
                </c:pt>
                <c:pt idx="395">
                  <c:v>-1.4655690164934418E-2</c:v>
                </c:pt>
                <c:pt idx="396">
                  <c:v>-1.4442467864645869E-2</c:v>
                </c:pt>
                <c:pt idx="397">
                  <c:v>-1.423226850562E-2</c:v>
                </c:pt>
                <c:pt idx="398">
                  <c:v>-1.4025050456809577E-2</c:v>
                </c:pt>
                <c:pt idx="399">
                  <c:v>-1.3820772641606752E-2</c:v>
                </c:pt>
                <c:pt idx="400">
                  <c:v>-1.3619394530768079E-2</c:v>
                </c:pt>
                <c:pt idx="401">
                  <c:v>-1.342087613542362E-2</c:v>
                </c:pt>
                <c:pt idx="402">
                  <c:v>-1.3225178000169478E-2</c:v>
                </c:pt>
                <c:pt idx="403">
                  <c:v>-1.3032261196242734E-2</c:v>
                </c:pt>
                <c:pt idx="404">
                  <c:v>-1.2842087314778155E-2</c:v>
                </c:pt>
                <c:pt idx="405">
                  <c:v>-1.2654618460145615E-2</c:v>
                </c:pt>
                <c:pt idx="406">
                  <c:v>-1.2469817243367654E-2</c:v>
                </c:pt>
                <c:pt idx="407">
                  <c:v>-1.2287646775616086E-2</c:v>
                </c:pt>
                <c:pt idx="408">
                  <c:v>-1.2108070661787096E-2</c:v>
                </c:pt>
                <c:pt idx="409">
                  <c:v>-1.1931052994153755E-2</c:v>
                </c:pt>
                <c:pt idx="410">
                  <c:v>-1.1756558346095408E-2</c:v>
                </c:pt>
                <c:pt idx="411">
                  <c:v>-1.1584551765902845E-2</c:v>
                </c:pt>
                <c:pt idx="412">
                  <c:v>-1.141499877065873E-2</c:v>
                </c:pt>
                <c:pt idx="413">
                  <c:v>-1.1247865340192254E-2</c:v>
                </c:pt>
                <c:pt idx="414">
                  <c:v>-1.108311791110737E-2</c:v>
                </c:pt>
                <c:pt idx="415">
                  <c:v>-1.0920723370883805E-2</c:v>
                </c:pt>
                <c:pt idx="416">
                  <c:v>-1.0760649052049957E-2</c:v>
                </c:pt>
                <c:pt idx="417">
                  <c:v>-1.0602862726427055E-2</c:v>
                </c:pt>
                <c:pt idx="418">
                  <c:v>-1.0447332599443675E-2</c:v>
                </c:pt>
                <c:pt idx="419">
                  <c:v>-1.0294027304519967E-2</c:v>
                </c:pt>
                <c:pt idx="420">
                  <c:v>-1.0142915897520682E-2</c:v>
                </c:pt>
                <c:pt idx="421">
                  <c:v>-9.9939678512764273E-3</c:v>
                </c:pt>
                <c:pt idx="422">
                  <c:v>-9.847153050172211E-3</c:v>
                </c:pt>
                <c:pt idx="423">
                  <c:v>-9.7024417848027063E-3</c:v>
                </c:pt>
                <c:pt idx="424">
                  <c:v>-9.559804746693306E-3</c:v>
                </c:pt>
                <c:pt idx="425">
                  <c:v>-9.4192130230864746E-3</c:v>
                </c:pt>
                <c:pt idx="426">
                  <c:v>-9.2806380917923922E-3</c:v>
                </c:pt>
                <c:pt idx="427">
                  <c:v>-9.1440518161034403E-3</c:v>
                </c:pt>
                <c:pt idx="428">
                  <c:v>-9.0094264397715691E-3</c:v>
                </c:pt>
                <c:pt idx="429">
                  <c:v>-8.8767345820480546E-3</c:v>
                </c:pt>
                <c:pt idx="430">
                  <c:v>-8.7459492327847492E-3</c:v>
                </c:pt>
                <c:pt idx="431">
                  <c:v>-8.6170437475962952E-3</c:v>
                </c:pt>
                <c:pt idx="432">
                  <c:v>-8.4899918430824568E-3</c:v>
                </c:pt>
                <c:pt idx="433">
                  <c:v>-8.3647675921100367E-3</c:v>
                </c:pt>
                <c:pt idx="434">
                  <c:v>-8.2413454191535302E-3</c:v>
                </c:pt>
                <c:pt idx="435">
                  <c:v>-8.1197000956940227E-3</c:v>
                </c:pt>
                <c:pt idx="436">
                  <c:v>-7.9998067356754909E-3</c:v>
                </c:pt>
                <c:pt idx="437">
                  <c:v>-7.8816407910179843E-3</c:v>
                </c:pt>
                <c:pt idx="438">
                  <c:v>-7.7651780471869368E-3</c:v>
                </c:pt>
                <c:pt idx="439">
                  <c:v>-7.650394618817999E-3</c:v>
                </c:pt>
                <c:pt idx="440">
                  <c:v>-7.5372669453967764E-3</c:v>
                </c:pt>
                <c:pt idx="441">
                  <c:v>-7.4257717869927412E-3</c:v>
                </c:pt>
                <c:pt idx="442">
                  <c:v>-7.3158862200468086E-3</c:v>
                </c:pt>
                <c:pt idx="443">
                  <c:v>-7.2075876332118273E-3</c:v>
                </c:pt>
                <c:pt idx="444">
                  <c:v>-7.1008537232454981E-3</c:v>
                </c:pt>
                <c:pt idx="445">
                  <c:v>-6.9956624909549518E-3</c:v>
                </c:pt>
                <c:pt idx="446">
                  <c:v>-6.8919922371925429E-3</c:v>
                </c:pt>
                <c:pt idx="447">
                  <c:v>-6.7898215589021083E-3</c:v>
                </c:pt>
                <c:pt idx="448">
                  <c:v>-6.6891293452152178E-3</c:v>
                </c:pt>
                <c:pt idx="449">
                  <c:v>-6.5898947735967229E-3</c:v>
                </c:pt>
                <c:pt idx="450">
                  <c:v>-6.4920973060391077E-3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F-4167-BC78-27FC78A4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morse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fit_1NN_BCC!$H$18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fit_1NN_BCC!$G$19:$G$469</c:f>
              <c:numCache>
                <c:formatCode>General</c:formatCode>
                <c:ptCount val="451"/>
                <c:pt idx="0">
                  <c:v>2.257463810495747</c:v>
                </c:pt>
                <c:pt idx="1">
                  <c:v>2.2708232105655086</c:v>
                </c:pt>
                <c:pt idx="2">
                  <c:v>2.2841826106352707</c:v>
                </c:pt>
                <c:pt idx="3">
                  <c:v>2.2975420107050324</c:v>
                </c:pt>
                <c:pt idx="4">
                  <c:v>2.3109014107747936</c:v>
                </c:pt>
                <c:pt idx="5">
                  <c:v>2.3242608108445557</c:v>
                </c:pt>
                <c:pt idx="6">
                  <c:v>2.3376202109143174</c:v>
                </c:pt>
                <c:pt idx="7">
                  <c:v>2.350979610984079</c:v>
                </c:pt>
                <c:pt idx="8">
                  <c:v>2.3643390110538407</c:v>
                </c:pt>
                <c:pt idx="9">
                  <c:v>2.3776984111236024</c:v>
                </c:pt>
                <c:pt idx="10">
                  <c:v>2.391057811193364</c:v>
                </c:pt>
                <c:pt idx="11">
                  <c:v>2.4044172112631261</c:v>
                </c:pt>
                <c:pt idx="12">
                  <c:v>2.4177766113328878</c:v>
                </c:pt>
                <c:pt idx="13">
                  <c:v>2.4311360114026495</c:v>
                </c:pt>
                <c:pt idx="14">
                  <c:v>2.4444954114724111</c:v>
                </c:pt>
                <c:pt idx="15">
                  <c:v>2.4578548115421732</c:v>
                </c:pt>
                <c:pt idx="16">
                  <c:v>2.4712142116119344</c:v>
                </c:pt>
                <c:pt idx="17">
                  <c:v>2.4845736116816961</c:v>
                </c:pt>
                <c:pt idx="18">
                  <c:v>2.4979330117514582</c:v>
                </c:pt>
                <c:pt idx="19">
                  <c:v>2.5112924118212199</c:v>
                </c:pt>
                <c:pt idx="20">
                  <c:v>2.5246518118909815</c:v>
                </c:pt>
                <c:pt idx="21">
                  <c:v>2.5380112119607432</c:v>
                </c:pt>
                <c:pt idx="22">
                  <c:v>2.5513706120305049</c:v>
                </c:pt>
                <c:pt idx="23">
                  <c:v>2.5647300121002665</c:v>
                </c:pt>
                <c:pt idx="24">
                  <c:v>2.5780894121700282</c:v>
                </c:pt>
                <c:pt idx="25">
                  <c:v>2.5914488122397898</c:v>
                </c:pt>
                <c:pt idx="26">
                  <c:v>2.604808212309552</c:v>
                </c:pt>
                <c:pt idx="27">
                  <c:v>2.6181676123793136</c:v>
                </c:pt>
                <c:pt idx="28">
                  <c:v>2.6315270124490753</c:v>
                </c:pt>
                <c:pt idx="29">
                  <c:v>2.6448864125188378</c:v>
                </c:pt>
                <c:pt idx="30">
                  <c:v>2.6582458125885995</c:v>
                </c:pt>
                <c:pt idx="31">
                  <c:v>2.6716052126583612</c:v>
                </c:pt>
                <c:pt idx="32">
                  <c:v>2.6849646127281228</c:v>
                </c:pt>
                <c:pt idx="33">
                  <c:v>2.6983240127978845</c:v>
                </c:pt>
                <c:pt idx="34">
                  <c:v>2.7116834128676461</c:v>
                </c:pt>
                <c:pt idx="35">
                  <c:v>2.7250428129374078</c:v>
                </c:pt>
                <c:pt idx="36">
                  <c:v>2.7384022130071699</c:v>
                </c:pt>
                <c:pt idx="37">
                  <c:v>2.7517616130769316</c:v>
                </c:pt>
                <c:pt idx="38">
                  <c:v>2.7651210131466932</c:v>
                </c:pt>
                <c:pt idx="39">
                  <c:v>2.7784804132164549</c:v>
                </c:pt>
                <c:pt idx="40">
                  <c:v>2.7918398132862166</c:v>
                </c:pt>
                <c:pt idx="41">
                  <c:v>2.8051992133559787</c:v>
                </c:pt>
                <c:pt idx="42">
                  <c:v>2.8185586134257399</c:v>
                </c:pt>
                <c:pt idx="43">
                  <c:v>2.8319180134955015</c:v>
                </c:pt>
                <c:pt idx="44">
                  <c:v>2.8452774135652636</c:v>
                </c:pt>
                <c:pt idx="45">
                  <c:v>2.8586368136350253</c:v>
                </c:pt>
                <c:pt idx="46">
                  <c:v>2.871996213704787</c:v>
                </c:pt>
                <c:pt idx="47">
                  <c:v>2.8853556137745486</c:v>
                </c:pt>
                <c:pt idx="48">
                  <c:v>2.8987150138443103</c:v>
                </c:pt>
                <c:pt idx="49">
                  <c:v>2.9120744139140724</c:v>
                </c:pt>
                <c:pt idx="50">
                  <c:v>2.9254338139838332</c:v>
                </c:pt>
                <c:pt idx="51">
                  <c:v>2.9387932140535953</c:v>
                </c:pt>
                <c:pt idx="52">
                  <c:v>2.9521526141233565</c:v>
                </c:pt>
                <c:pt idx="53">
                  <c:v>2.9655120141931182</c:v>
                </c:pt>
                <c:pt idx="54">
                  <c:v>2.9788714142628803</c:v>
                </c:pt>
                <c:pt idx="55">
                  <c:v>2.9922308143326415</c:v>
                </c:pt>
                <c:pt idx="56">
                  <c:v>3.0055902144024036</c:v>
                </c:pt>
                <c:pt idx="57">
                  <c:v>3.0189496144721653</c:v>
                </c:pt>
                <c:pt idx="58">
                  <c:v>3.0323090145419274</c:v>
                </c:pt>
                <c:pt idx="59">
                  <c:v>3.0456684146116886</c:v>
                </c:pt>
                <c:pt idx="60">
                  <c:v>3.0590278146814502</c:v>
                </c:pt>
                <c:pt idx="61">
                  <c:v>3.0723872147512123</c:v>
                </c:pt>
                <c:pt idx="62">
                  <c:v>3.0857466148209736</c:v>
                </c:pt>
                <c:pt idx="63">
                  <c:v>3.0991060148907357</c:v>
                </c:pt>
                <c:pt idx="64">
                  <c:v>3.1124654149604973</c:v>
                </c:pt>
                <c:pt idx="65">
                  <c:v>3.1258248150302586</c:v>
                </c:pt>
                <c:pt idx="66">
                  <c:v>3.1391842151000207</c:v>
                </c:pt>
                <c:pt idx="67">
                  <c:v>3.1525436151697828</c:v>
                </c:pt>
                <c:pt idx="68">
                  <c:v>3.165903015239544</c:v>
                </c:pt>
                <c:pt idx="69">
                  <c:v>3.1792624153093056</c:v>
                </c:pt>
                <c:pt idx="70">
                  <c:v>3.1926218153790678</c:v>
                </c:pt>
                <c:pt idx="71">
                  <c:v>3.2059812154488299</c:v>
                </c:pt>
                <c:pt idx="72">
                  <c:v>3.2193406155185911</c:v>
                </c:pt>
                <c:pt idx="73">
                  <c:v>3.2327000155883527</c:v>
                </c:pt>
                <c:pt idx="74">
                  <c:v>3.2460594156581148</c:v>
                </c:pt>
                <c:pt idx="75">
                  <c:v>3.2594188157278761</c:v>
                </c:pt>
                <c:pt idx="76">
                  <c:v>3.2727782157976382</c:v>
                </c:pt>
                <c:pt idx="77">
                  <c:v>3.2861376158673998</c:v>
                </c:pt>
                <c:pt idx="78">
                  <c:v>3.299497015937161</c:v>
                </c:pt>
                <c:pt idx="79">
                  <c:v>3.3128564160069232</c:v>
                </c:pt>
                <c:pt idx="80">
                  <c:v>3.3262158160766848</c:v>
                </c:pt>
                <c:pt idx="81">
                  <c:v>3.3395752161464465</c:v>
                </c:pt>
                <c:pt idx="82">
                  <c:v>3.3529346162162081</c:v>
                </c:pt>
                <c:pt idx="83">
                  <c:v>3.3662940162859702</c:v>
                </c:pt>
                <c:pt idx="84">
                  <c:v>3.3796534163557319</c:v>
                </c:pt>
                <c:pt idx="85">
                  <c:v>3.3930128164254931</c:v>
                </c:pt>
                <c:pt idx="86">
                  <c:v>3.4063722164952552</c:v>
                </c:pt>
                <c:pt idx="87">
                  <c:v>3.4197316165650173</c:v>
                </c:pt>
                <c:pt idx="88">
                  <c:v>3.4330910166347786</c:v>
                </c:pt>
                <c:pt idx="89">
                  <c:v>3.4464504167045402</c:v>
                </c:pt>
                <c:pt idx="90">
                  <c:v>3.4598098167743023</c:v>
                </c:pt>
                <c:pt idx="91">
                  <c:v>3.4731692168440635</c:v>
                </c:pt>
                <c:pt idx="92">
                  <c:v>3.4865286169138257</c:v>
                </c:pt>
                <c:pt idx="93">
                  <c:v>3.4998880169835873</c:v>
                </c:pt>
                <c:pt idx="94">
                  <c:v>3.5132474170533485</c:v>
                </c:pt>
                <c:pt idx="95">
                  <c:v>3.5266068171231106</c:v>
                </c:pt>
                <c:pt idx="96">
                  <c:v>3.5399662171928727</c:v>
                </c:pt>
                <c:pt idx="97">
                  <c:v>3.5533256172626344</c:v>
                </c:pt>
                <c:pt idx="98">
                  <c:v>3.5666850173323956</c:v>
                </c:pt>
                <c:pt idx="99">
                  <c:v>3.5800444174021577</c:v>
                </c:pt>
                <c:pt idx="100">
                  <c:v>3.5934038174719194</c:v>
                </c:pt>
                <c:pt idx="101">
                  <c:v>3.6067632175416811</c:v>
                </c:pt>
                <c:pt idx="102">
                  <c:v>3.6201226176114427</c:v>
                </c:pt>
                <c:pt idx="103">
                  <c:v>3.6334820176812048</c:v>
                </c:pt>
                <c:pt idx="104">
                  <c:v>3.6468414177509665</c:v>
                </c:pt>
                <c:pt idx="105">
                  <c:v>3.6602008178207277</c:v>
                </c:pt>
                <c:pt idx="106">
                  <c:v>3.6735602178904898</c:v>
                </c:pt>
                <c:pt idx="107">
                  <c:v>3.686919617960251</c:v>
                </c:pt>
                <c:pt idx="108">
                  <c:v>3.7002790180300131</c:v>
                </c:pt>
                <c:pt idx="109">
                  <c:v>3.7136384180997748</c:v>
                </c:pt>
                <c:pt idx="110">
                  <c:v>3.7269978181695369</c:v>
                </c:pt>
                <c:pt idx="111">
                  <c:v>3.7403572182392981</c:v>
                </c:pt>
                <c:pt idx="112">
                  <c:v>3.7537166183090602</c:v>
                </c:pt>
                <c:pt idx="113">
                  <c:v>3.7670760183788214</c:v>
                </c:pt>
                <c:pt idx="114">
                  <c:v>3.7804354184485831</c:v>
                </c:pt>
                <c:pt idx="115">
                  <c:v>3.7937948185183452</c:v>
                </c:pt>
                <c:pt idx="116">
                  <c:v>3.8071542185881069</c:v>
                </c:pt>
                <c:pt idx="117">
                  <c:v>3.820513618657869</c:v>
                </c:pt>
                <c:pt idx="118">
                  <c:v>3.8338730187276302</c:v>
                </c:pt>
                <c:pt idx="119">
                  <c:v>3.8472324187973923</c:v>
                </c:pt>
                <c:pt idx="120">
                  <c:v>3.8605918188671535</c:v>
                </c:pt>
                <c:pt idx="121">
                  <c:v>3.8739512189369152</c:v>
                </c:pt>
                <c:pt idx="122">
                  <c:v>3.8873106190066773</c:v>
                </c:pt>
                <c:pt idx="123">
                  <c:v>3.9006700190764394</c:v>
                </c:pt>
                <c:pt idx="124">
                  <c:v>3.9140294191462006</c:v>
                </c:pt>
                <c:pt idx="125">
                  <c:v>3.9273888192159623</c:v>
                </c:pt>
                <c:pt idx="126">
                  <c:v>3.9407482192857239</c:v>
                </c:pt>
                <c:pt idx="127">
                  <c:v>3.9541076193554856</c:v>
                </c:pt>
                <c:pt idx="128">
                  <c:v>3.9674670194252477</c:v>
                </c:pt>
                <c:pt idx="129">
                  <c:v>3.9808264194950094</c:v>
                </c:pt>
                <c:pt idx="130">
                  <c:v>3.9941858195647715</c:v>
                </c:pt>
                <c:pt idx="131">
                  <c:v>4.0075452196345323</c:v>
                </c:pt>
                <c:pt idx="132">
                  <c:v>4.0209046197042948</c:v>
                </c:pt>
                <c:pt idx="133">
                  <c:v>4.0342640197740556</c:v>
                </c:pt>
                <c:pt idx="134">
                  <c:v>4.0476234198438181</c:v>
                </c:pt>
                <c:pt idx="135">
                  <c:v>4.0609828199135798</c:v>
                </c:pt>
                <c:pt idx="136">
                  <c:v>4.0743422199833415</c:v>
                </c:pt>
                <c:pt idx="137">
                  <c:v>4.0877016200531031</c:v>
                </c:pt>
                <c:pt idx="138">
                  <c:v>4.1010610201228648</c:v>
                </c:pt>
                <c:pt idx="139">
                  <c:v>4.1144204201926264</c:v>
                </c:pt>
                <c:pt idx="140">
                  <c:v>4.1277798202623881</c:v>
                </c:pt>
                <c:pt idx="141">
                  <c:v>4.1411392203321498</c:v>
                </c:pt>
                <c:pt idx="142">
                  <c:v>4.1544986204019123</c:v>
                </c:pt>
                <c:pt idx="143">
                  <c:v>4.167858020471674</c:v>
                </c:pt>
                <c:pt idx="144">
                  <c:v>4.1812174205414347</c:v>
                </c:pt>
                <c:pt idx="145">
                  <c:v>4.1945768206111973</c:v>
                </c:pt>
                <c:pt idx="146">
                  <c:v>4.2079362206809581</c:v>
                </c:pt>
                <c:pt idx="147">
                  <c:v>4.2212956207507206</c:v>
                </c:pt>
                <c:pt idx="148">
                  <c:v>4.2346550208204823</c:v>
                </c:pt>
                <c:pt idx="149">
                  <c:v>4.2480144208902439</c:v>
                </c:pt>
                <c:pt idx="150">
                  <c:v>4.2613738209600056</c:v>
                </c:pt>
                <c:pt idx="151">
                  <c:v>4.2747332210297673</c:v>
                </c:pt>
                <c:pt idx="152">
                  <c:v>4.2880926210995289</c:v>
                </c:pt>
                <c:pt idx="153">
                  <c:v>4.3014520211692906</c:v>
                </c:pt>
                <c:pt idx="154">
                  <c:v>4.3148114212390523</c:v>
                </c:pt>
                <c:pt idx="155">
                  <c:v>4.3281708213088139</c:v>
                </c:pt>
                <c:pt idx="156">
                  <c:v>4.3415302213785765</c:v>
                </c:pt>
                <c:pt idx="157">
                  <c:v>4.3548896214483372</c:v>
                </c:pt>
                <c:pt idx="158">
                  <c:v>4.3682490215180998</c:v>
                </c:pt>
                <c:pt idx="159">
                  <c:v>4.3816084215878606</c:v>
                </c:pt>
                <c:pt idx="160">
                  <c:v>4.3949678216576222</c:v>
                </c:pt>
                <c:pt idx="161">
                  <c:v>4.4083272217273848</c:v>
                </c:pt>
                <c:pt idx="162">
                  <c:v>4.4216866217971464</c:v>
                </c:pt>
                <c:pt idx="163">
                  <c:v>4.4350460218669081</c:v>
                </c:pt>
                <c:pt idx="164">
                  <c:v>4.4484054219366689</c:v>
                </c:pt>
                <c:pt idx="165">
                  <c:v>4.4617648220064305</c:v>
                </c:pt>
                <c:pt idx="166">
                  <c:v>4.4751242220761931</c:v>
                </c:pt>
                <c:pt idx="167">
                  <c:v>4.4884836221459548</c:v>
                </c:pt>
                <c:pt idx="168">
                  <c:v>4.5018430222157164</c:v>
                </c:pt>
                <c:pt idx="169">
                  <c:v>4.5152024222854781</c:v>
                </c:pt>
                <c:pt idx="170">
                  <c:v>4.5285618223552397</c:v>
                </c:pt>
                <c:pt idx="171">
                  <c:v>4.5419212224250014</c:v>
                </c:pt>
                <c:pt idx="172">
                  <c:v>4.5552806224947631</c:v>
                </c:pt>
                <c:pt idx="173">
                  <c:v>4.5686400225645247</c:v>
                </c:pt>
                <c:pt idx="174">
                  <c:v>4.5819994226342873</c:v>
                </c:pt>
                <c:pt idx="175">
                  <c:v>4.5953588227040489</c:v>
                </c:pt>
                <c:pt idx="176">
                  <c:v>4.6087182227738097</c:v>
                </c:pt>
                <c:pt idx="177">
                  <c:v>4.6220776228435723</c:v>
                </c:pt>
                <c:pt idx="178">
                  <c:v>4.635437022913333</c:v>
                </c:pt>
                <c:pt idx="179">
                  <c:v>4.6487964229830956</c:v>
                </c:pt>
                <c:pt idx="180">
                  <c:v>4.6621558230528573</c:v>
                </c:pt>
                <c:pt idx="181">
                  <c:v>4.6755152231226189</c:v>
                </c:pt>
                <c:pt idx="182">
                  <c:v>4.6888746231923806</c:v>
                </c:pt>
                <c:pt idx="183">
                  <c:v>4.7022340232621422</c:v>
                </c:pt>
                <c:pt idx="184">
                  <c:v>4.7155934233319039</c:v>
                </c:pt>
                <c:pt idx="185">
                  <c:v>4.7289528234016656</c:v>
                </c:pt>
                <c:pt idx="186">
                  <c:v>4.7423122234714272</c:v>
                </c:pt>
                <c:pt idx="187">
                  <c:v>4.7556716235411889</c:v>
                </c:pt>
                <c:pt idx="188">
                  <c:v>4.7690310236109514</c:v>
                </c:pt>
                <c:pt idx="189">
                  <c:v>4.7823904236807122</c:v>
                </c:pt>
                <c:pt idx="190">
                  <c:v>4.7957498237504739</c:v>
                </c:pt>
                <c:pt idx="191">
                  <c:v>4.8091092238202355</c:v>
                </c:pt>
                <c:pt idx="192">
                  <c:v>4.8224686238899972</c:v>
                </c:pt>
                <c:pt idx="193">
                  <c:v>4.8358280239597597</c:v>
                </c:pt>
                <c:pt idx="194">
                  <c:v>4.8491874240295214</c:v>
                </c:pt>
                <c:pt idx="195">
                  <c:v>4.8625468240992831</c:v>
                </c:pt>
                <c:pt idx="196">
                  <c:v>4.8759062241690447</c:v>
                </c:pt>
                <c:pt idx="197">
                  <c:v>4.8892656242388055</c:v>
                </c:pt>
                <c:pt idx="198">
                  <c:v>4.9026250243085681</c:v>
                </c:pt>
                <c:pt idx="199">
                  <c:v>4.9159844243783297</c:v>
                </c:pt>
                <c:pt idx="200">
                  <c:v>4.9293438244480914</c:v>
                </c:pt>
                <c:pt idx="201">
                  <c:v>4.9427032245178539</c:v>
                </c:pt>
                <c:pt idx="202">
                  <c:v>4.9560626245876147</c:v>
                </c:pt>
                <c:pt idx="203">
                  <c:v>4.9694220246573773</c:v>
                </c:pt>
                <c:pt idx="204">
                  <c:v>4.982781424727138</c:v>
                </c:pt>
                <c:pt idx="205">
                  <c:v>4.9961408247968997</c:v>
                </c:pt>
                <c:pt idx="206">
                  <c:v>5.0095002248666622</c:v>
                </c:pt>
                <c:pt idx="207">
                  <c:v>5.0228596249364239</c:v>
                </c:pt>
                <c:pt idx="208">
                  <c:v>5.0362190250061856</c:v>
                </c:pt>
                <c:pt idx="209">
                  <c:v>5.0495784250759472</c:v>
                </c:pt>
                <c:pt idx="210">
                  <c:v>5.0629378251457089</c:v>
                </c:pt>
                <c:pt idx="211">
                  <c:v>5.0762972252154706</c:v>
                </c:pt>
                <c:pt idx="212">
                  <c:v>5.0896566252852322</c:v>
                </c:pt>
                <c:pt idx="213">
                  <c:v>5.1030160253549939</c:v>
                </c:pt>
                <c:pt idx="214">
                  <c:v>5.1163754254247564</c:v>
                </c:pt>
                <c:pt idx="215">
                  <c:v>5.1297348254945172</c:v>
                </c:pt>
                <c:pt idx="216">
                  <c:v>5.1430942255642789</c:v>
                </c:pt>
                <c:pt idx="217">
                  <c:v>5.1564536256340405</c:v>
                </c:pt>
                <c:pt idx="218">
                  <c:v>5.1698130257038022</c:v>
                </c:pt>
                <c:pt idx="219">
                  <c:v>5.1831724257735647</c:v>
                </c:pt>
                <c:pt idx="220">
                  <c:v>5.1965318258433264</c:v>
                </c:pt>
                <c:pt idx="221">
                  <c:v>5.2098912259130881</c:v>
                </c:pt>
                <c:pt idx="222">
                  <c:v>5.2232506259828497</c:v>
                </c:pt>
                <c:pt idx="223">
                  <c:v>5.2366100260526105</c:v>
                </c:pt>
                <c:pt idx="224">
                  <c:v>5.2499694261223731</c:v>
                </c:pt>
                <c:pt idx="225">
                  <c:v>5.2633288261921347</c:v>
                </c:pt>
                <c:pt idx="226">
                  <c:v>5.2766882262618964</c:v>
                </c:pt>
                <c:pt idx="227">
                  <c:v>5.290047626331658</c:v>
                </c:pt>
                <c:pt idx="228">
                  <c:v>5.3034070264014197</c:v>
                </c:pt>
                <c:pt idx="229">
                  <c:v>5.3167664264711814</c:v>
                </c:pt>
                <c:pt idx="230">
                  <c:v>5.330125826540943</c:v>
                </c:pt>
                <c:pt idx="231">
                  <c:v>5.3434852266107047</c:v>
                </c:pt>
                <c:pt idx="232">
                  <c:v>5.3568446266804663</c:v>
                </c:pt>
                <c:pt idx="233">
                  <c:v>5.3702040267502289</c:v>
                </c:pt>
                <c:pt idx="234">
                  <c:v>5.3835634268199906</c:v>
                </c:pt>
                <c:pt idx="235">
                  <c:v>5.3969228268897522</c:v>
                </c:pt>
                <c:pt idx="236">
                  <c:v>5.4102822269595139</c:v>
                </c:pt>
                <c:pt idx="237">
                  <c:v>5.4236416270292747</c:v>
                </c:pt>
                <c:pt idx="238">
                  <c:v>5.4370010270990372</c:v>
                </c:pt>
                <c:pt idx="239">
                  <c:v>5.4503604271687989</c:v>
                </c:pt>
                <c:pt idx="240">
                  <c:v>5.4637198272385605</c:v>
                </c:pt>
                <c:pt idx="241">
                  <c:v>5.4770792273083222</c:v>
                </c:pt>
                <c:pt idx="242">
                  <c:v>5.490438627378083</c:v>
                </c:pt>
                <c:pt idx="243">
                  <c:v>5.5037980274478455</c:v>
                </c:pt>
                <c:pt idx="244">
                  <c:v>5.5171574275176072</c:v>
                </c:pt>
                <c:pt idx="245">
                  <c:v>5.5305168275873688</c:v>
                </c:pt>
                <c:pt idx="246">
                  <c:v>5.5438762276571314</c:v>
                </c:pt>
                <c:pt idx="247">
                  <c:v>5.5572356277268931</c:v>
                </c:pt>
                <c:pt idx="248">
                  <c:v>5.5705950277966538</c:v>
                </c:pt>
                <c:pt idx="249">
                  <c:v>5.5839544278664155</c:v>
                </c:pt>
                <c:pt idx="250">
                  <c:v>5.5973138279361772</c:v>
                </c:pt>
                <c:pt idx="251">
                  <c:v>5.6106732280059397</c:v>
                </c:pt>
                <c:pt idx="252">
                  <c:v>5.6240326280757014</c:v>
                </c:pt>
                <c:pt idx="253">
                  <c:v>5.6373920281454621</c:v>
                </c:pt>
                <c:pt idx="254">
                  <c:v>5.6507514282152247</c:v>
                </c:pt>
                <c:pt idx="255">
                  <c:v>5.6641108282849855</c:v>
                </c:pt>
                <c:pt idx="256">
                  <c:v>5.677470228354748</c:v>
                </c:pt>
                <c:pt idx="257">
                  <c:v>5.6908296284245097</c:v>
                </c:pt>
                <c:pt idx="258">
                  <c:v>5.7041890284942713</c:v>
                </c:pt>
                <c:pt idx="259">
                  <c:v>5.7175484285640401</c:v>
                </c:pt>
                <c:pt idx="260">
                  <c:v>5.7309078286337956</c:v>
                </c:pt>
                <c:pt idx="261">
                  <c:v>5.7442672287035563</c:v>
                </c:pt>
                <c:pt idx="262">
                  <c:v>5.7576266287733189</c:v>
                </c:pt>
                <c:pt idx="263">
                  <c:v>5.7709860288430868</c:v>
                </c:pt>
                <c:pt idx="264">
                  <c:v>5.7843454289128422</c:v>
                </c:pt>
                <c:pt idx="265">
                  <c:v>5.7977048289826039</c:v>
                </c:pt>
                <c:pt idx="266">
                  <c:v>5.8110642290523655</c:v>
                </c:pt>
                <c:pt idx="267">
                  <c:v>5.8244236291221334</c:v>
                </c:pt>
                <c:pt idx="268">
                  <c:v>5.8377830291918889</c:v>
                </c:pt>
                <c:pt idx="269">
                  <c:v>5.8511424292616505</c:v>
                </c:pt>
                <c:pt idx="270">
                  <c:v>5.8645018293314122</c:v>
                </c:pt>
                <c:pt idx="271">
                  <c:v>5.8778612294011801</c:v>
                </c:pt>
                <c:pt idx="272">
                  <c:v>5.8912206294709355</c:v>
                </c:pt>
                <c:pt idx="273">
                  <c:v>5.9045800295406963</c:v>
                </c:pt>
                <c:pt idx="274">
                  <c:v>5.9179394296104597</c:v>
                </c:pt>
                <c:pt idx="275">
                  <c:v>5.9312988296802285</c:v>
                </c:pt>
                <c:pt idx="276">
                  <c:v>5.9446582297499821</c:v>
                </c:pt>
                <c:pt idx="277">
                  <c:v>5.9580176298197438</c:v>
                </c:pt>
                <c:pt idx="278">
                  <c:v>5.9713770298895046</c:v>
                </c:pt>
                <c:pt idx="279">
                  <c:v>5.9847364299592742</c:v>
                </c:pt>
                <c:pt idx="280">
                  <c:v>5.9980958300290288</c:v>
                </c:pt>
                <c:pt idx="281">
                  <c:v>6.0114552300987922</c:v>
                </c:pt>
                <c:pt idx="282">
                  <c:v>6.0248146301685601</c:v>
                </c:pt>
                <c:pt idx="283">
                  <c:v>6.0381740302383209</c:v>
                </c:pt>
                <c:pt idx="284">
                  <c:v>6.0515334303080843</c:v>
                </c:pt>
                <c:pt idx="285">
                  <c:v>6.064892830377838</c:v>
                </c:pt>
                <c:pt idx="286">
                  <c:v>6.0782522304476068</c:v>
                </c:pt>
                <c:pt idx="287">
                  <c:v>6.0916116305173684</c:v>
                </c:pt>
                <c:pt idx="288">
                  <c:v>6.1049710305871292</c:v>
                </c:pt>
                <c:pt idx="289">
                  <c:v>6.1183304306568846</c:v>
                </c:pt>
                <c:pt idx="290">
                  <c:v>6.1316898307266534</c:v>
                </c:pt>
                <c:pt idx="291">
                  <c:v>6.1450492307964151</c:v>
                </c:pt>
                <c:pt idx="292">
                  <c:v>6.1584086308661767</c:v>
                </c:pt>
                <c:pt idx="293">
                  <c:v>6.1717680309359322</c:v>
                </c:pt>
                <c:pt idx="294">
                  <c:v>6.1851274310057009</c:v>
                </c:pt>
                <c:pt idx="295">
                  <c:v>6.1984868310754617</c:v>
                </c:pt>
                <c:pt idx="296">
                  <c:v>6.2118462311452234</c:v>
                </c:pt>
                <c:pt idx="297">
                  <c:v>6.2252056312149788</c:v>
                </c:pt>
                <c:pt idx="298">
                  <c:v>6.2385650312847476</c:v>
                </c:pt>
                <c:pt idx="299">
                  <c:v>6.2519244313545093</c:v>
                </c:pt>
                <c:pt idx="300">
                  <c:v>6.26528383142427</c:v>
                </c:pt>
                <c:pt idx="301">
                  <c:v>6.2786432314940255</c:v>
                </c:pt>
                <c:pt idx="302">
                  <c:v>6.2920026315637934</c:v>
                </c:pt>
                <c:pt idx="303">
                  <c:v>6.3053620316335568</c:v>
                </c:pt>
                <c:pt idx="304">
                  <c:v>6.3187214317033176</c:v>
                </c:pt>
                <c:pt idx="305">
                  <c:v>6.332080831773073</c:v>
                </c:pt>
                <c:pt idx="306">
                  <c:v>6.3454402318428409</c:v>
                </c:pt>
                <c:pt idx="307">
                  <c:v>6.3587996319126017</c:v>
                </c:pt>
                <c:pt idx="308">
                  <c:v>6.3721590319823651</c:v>
                </c:pt>
                <c:pt idx="309">
                  <c:v>6.3855184320521259</c:v>
                </c:pt>
                <c:pt idx="310">
                  <c:v>6.3988778321218875</c:v>
                </c:pt>
                <c:pt idx="311">
                  <c:v>6.4122372321916492</c:v>
                </c:pt>
                <c:pt idx="312">
                  <c:v>6.4255966322614118</c:v>
                </c:pt>
                <c:pt idx="313">
                  <c:v>6.4389560323311734</c:v>
                </c:pt>
                <c:pt idx="314">
                  <c:v>6.4523154324009342</c:v>
                </c:pt>
                <c:pt idx="315">
                  <c:v>6.4656748324706959</c:v>
                </c:pt>
                <c:pt idx="316">
                  <c:v>6.4790342325404575</c:v>
                </c:pt>
                <c:pt idx="317">
                  <c:v>6.4923936326102201</c:v>
                </c:pt>
                <c:pt idx="318">
                  <c:v>6.5057530326799817</c:v>
                </c:pt>
                <c:pt idx="319">
                  <c:v>6.5191124327497425</c:v>
                </c:pt>
                <c:pt idx="320">
                  <c:v>6.5324718328195059</c:v>
                </c:pt>
                <c:pt idx="321">
                  <c:v>6.5458312328892658</c:v>
                </c:pt>
                <c:pt idx="322">
                  <c:v>6.5591906329590293</c:v>
                </c:pt>
                <c:pt idx="323">
                  <c:v>6.57255003302879</c:v>
                </c:pt>
                <c:pt idx="324">
                  <c:v>6.5859094330985517</c:v>
                </c:pt>
                <c:pt idx="325">
                  <c:v>6.5992688331683143</c:v>
                </c:pt>
                <c:pt idx="326">
                  <c:v>6.6126282332380759</c:v>
                </c:pt>
                <c:pt idx="327">
                  <c:v>6.6259876333078376</c:v>
                </c:pt>
                <c:pt idx="328">
                  <c:v>6.6393470333775984</c:v>
                </c:pt>
                <c:pt idx="329">
                  <c:v>6.65270643344736</c:v>
                </c:pt>
                <c:pt idx="330">
                  <c:v>6.6660658335171226</c:v>
                </c:pt>
                <c:pt idx="331">
                  <c:v>6.6794252335868842</c:v>
                </c:pt>
                <c:pt idx="332">
                  <c:v>6.6927846336566459</c:v>
                </c:pt>
                <c:pt idx="333">
                  <c:v>6.7061440337264067</c:v>
                </c:pt>
                <c:pt idx="334">
                  <c:v>6.7195034337961701</c:v>
                </c:pt>
                <c:pt idx="335">
                  <c:v>6.7328628338659309</c:v>
                </c:pt>
                <c:pt idx="336">
                  <c:v>6.7462222339356934</c:v>
                </c:pt>
                <c:pt idx="337">
                  <c:v>6.7595816340054542</c:v>
                </c:pt>
                <c:pt idx="338">
                  <c:v>6.772941034075215</c:v>
                </c:pt>
                <c:pt idx="339">
                  <c:v>6.7863004341449784</c:v>
                </c:pt>
                <c:pt idx="340">
                  <c:v>6.7996598342147392</c:v>
                </c:pt>
                <c:pt idx="341">
                  <c:v>6.8130192342845017</c:v>
                </c:pt>
                <c:pt idx="342">
                  <c:v>6.8263786343542625</c:v>
                </c:pt>
                <c:pt idx="343">
                  <c:v>6.8397380344240242</c:v>
                </c:pt>
                <c:pt idx="344">
                  <c:v>6.8530974344937867</c:v>
                </c:pt>
                <c:pt idx="345">
                  <c:v>6.8664568345635484</c:v>
                </c:pt>
                <c:pt idx="346">
                  <c:v>6.87981623463331</c:v>
                </c:pt>
                <c:pt idx="347">
                  <c:v>6.8931756347030708</c:v>
                </c:pt>
                <c:pt idx="348">
                  <c:v>6.9065350347728325</c:v>
                </c:pt>
                <c:pt idx="349">
                  <c:v>6.919894434842595</c:v>
                </c:pt>
                <c:pt idx="350">
                  <c:v>6.9332538349123567</c:v>
                </c:pt>
                <c:pt idx="351">
                  <c:v>6.9466132349821184</c:v>
                </c:pt>
                <c:pt idx="352">
                  <c:v>6.9599726350518791</c:v>
                </c:pt>
                <c:pt idx="353">
                  <c:v>6.9733320351216426</c:v>
                </c:pt>
                <c:pt idx="354">
                  <c:v>6.9866914351914033</c:v>
                </c:pt>
                <c:pt idx="355">
                  <c:v>7.0000508352611668</c:v>
                </c:pt>
                <c:pt idx="356">
                  <c:v>7.0134102353309267</c:v>
                </c:pt>
                <c:pt idx="357">
                  <c:v>7.0267696354006892</c:v>
                </c:pt>
                <c:pt idx="358">
                  <c:v>7.0401290354704509</c:v>
                </c:pt>
                <c:pt idx="359">
                  <c:v>7.0534884355402125</c:v>
                </c:pt>
                <c:pt idx="360">
                  <c:v>7.0668478356099751</c:v>
                </c:pt>
                <c:pt idx="361">
                  <c:v>7.080207235679735</c:v>
                </c:pt>
                <c:pt idx="362">
                  <c:v>7.0935666357494975</c:v>
                </c:pt>
                <c:pt idx="363">
                  <c:v>7.1069260358192592</c:v>
                </c:pt>
                <c:pt idx="364">
                  <c:v>7.1202854358890209</c:v>
                </c:pt>
                <c:pt idx="365">
                  <c:v>7.1336448359587834</c:v>
                </c:pt>
                <c:pt idx="366">
                  <c:v>7.1470042360285433</c:v>
                </c:pt>
                <c:pt idx="367">
                  <c:v>7.1603636360983058</c:v>
                </c:pt>
                <c:pt idx="368">
                  <c:v>7.1737230361680675</c:v>
                </c:pt>
                <c:pt idx="369">
                  <c:v>7.1870824362378292</c:v>
                </c:pt>
                <c:pt idx="370">
                  <c:v>7.2004418363075917</c:v>
                </c:pt>
                <c:pt idx="371">
                  <c:v>7.2138012363773516</c:v>
                </c:pt>
                <c:pt idx="372">
                  <c:v>7.227160636447115</c:v>
                </c:pt>
                <c:pt idx="373">
                  <c:v>7.2405200365168758</c:v>
                </c:pt>
                <c:pt idx="374">
                  <c:v>7.2538794365866393</c:v>
                </c:pt>
                <c:pt idx="375">
                  <c:v>7.2672388366564</c:v>
                </c:pt>
                <c:pt idx="376">
                  <c:v>7.2805982367261617</c:v>
                </c:pt>
                <c:pt idx="377">
                  <c:v>7.2939576367959233</c:v>
                </c:pt>
                <c:pt idx="378">
                  <c:v>7.307317036865685</c:v>
                </c:pt>
                <c:pt idx="379">
                  <c:v>7.3206764369354476</c:v>
                </c:pt>
                <c:pt idx="380">
                  <c:v>7.3340358370052083</c:v>
                </c:pt>
                <c:pt idx="381">
                  <c:v>7.34739523707497</c:v>
                </c:pt>
                <c:pt idx="382">
                  <c:v>7.3607546371447317</c:v>
                </c:pt>
                <c:pt idx="383">
                  <c:v>7.3741140372144933</c:v>
                </c:pt>
                <c:pt idx="384">
                  <c:v>7.3874734372842559</c:v>
                </c:pt>
                <c:pt idx="385">
                  <c:v>7.4008328373540166</c:v>
                </c:pt>
                <c:pt idx="386">
                  <c:v>7.4141922374237792</c:v>
                </c:pt>
                <c:pt idx="387">
                  <c:v>7.42755163749354</c:v>
                </c:pt>
                <c:pt idx="388">
                  <c:v>7.4409110375633016</c:v>
                </c:pt>
                <c:pt idx="389">
                  <c:v>7.4542704376330642</c:v>
                </c:pt>
                <c:pt idx="390">
                  <c:v>7.467629837702825</c:v>
                </c:pt>
                <c:pt idx="391">
                  <c:v>7.4809892377725875</c:v>
                </c:pt>
                <c:pt idx="392">
                  <c:v>7.4943486378423483</c:v>
                </c:pt>
                <c:pt idx="393">
                  <c:v>7.5077080379121117</c:v>
                </c:pt>
                <c:pt idx="394">
                  <c:v>7.5210674379818725</c:v>
                </c:pt>
                <c:pt idx="395">
                  <c:v>7.5344268380516342</c:v>
                </c:pt>
                <c:pt idx="396">
                  <c:v>7.5477862381213958</c:v>
                </c:pt>
                <c:pt idx="397">
                  <c:v>7.5611456381911584</c:v>
                </c:pt>
                <c:pt idx="398">
                  <c:v>7.57450503826092</c:v>
                </c:pt>
                <c:pt idx="399">
                  <c:v>7.5878644383306808</c:v>
                </c:pt>
                <c:pt idx="400">
                  <c:v>7.6012238384004425</c:v>
                </c:pt>
                <c:pt idx="401">
                  <c:v>7.6145832384702041</c:v>
                </c:pt>
                <c:pt idx="402">
                  <c:v>7.6279426385399667</c:v>
                </c:pt>
                <c:pt idx="403">
                  <c:v>7.6413020386097283</c:v>
                </c:pt>
                <c:pt idx="404">
                  <c:v>7.6546614386794891</c:v>
                </c:pt>
                <c:pt idx="405">
                  <c:v>7.6680208387492526</c:v>
                </c:pt>
                <c:pt idx="406">
                  <c:v>7.6813802388190124</c:v>
                </c:pt>
                <c:pt idx="407">
                  <c:v>7.6947396388887759</c:v>
                </c:pt>
                <c:pt idx="408">
                  <c:v>7.7080990389585367</c:v>
                </c:pt>
                <c:pt idx="409">
                  <c:v>7.7214584390282983</c:v>
                </c:pt>
                <c:pt idx="410">
                  <c:v>7.7348178390980609</c:v>
                </c:pt>
                <c:pt idx="411">
                  <c:v>7.7481772391678225</c:v>
                </c:pt>
                <c:pt idx="412">
                  <c:v>7.7615366392375842</c:v>
                </c:pt>
                <c:pt idx="413">
                  <c:v>7.774896039307345</c:v>
                </c:pt>
                <c:pt idx="414">
                  <c:v>7.7882554393771066</c:v>
                </c:pt>
                <c:pt idx="415">
                  <c:v>7.8016148394468692</c:v>
                </c:pt>
                <c:pt idx="416">
                  <c:v>7.8149742395166308</c:v>
                </c:pt>
                <c:pt idx="417">
                  <c:v>7.8283336395863925</c:v>
                </c:pt>
                <c:pt idx="418">
                  <c:v>7.8416930396561533</c:v>
                </c:pt>
                <c:pt idx="419">
                  <c:v>7.8550524397259149</c:v>
                </c:pt>
                <c:pt idx="420">
                  <c:v>7.8684118397956775</c:v>
                </c:pt>
                <c:pt idx="421">
                  <c:v>7.8817712398654391</c:v>
                </c:pt>
                <c:pt idx="422">
                  <c:v>7.8951306399352008</c:v>
                </c:pt>
                <c:pt idx="423">
                  <c:v>7.9084900400049616</c:v>
                </c:pt>
                <c:pt idx="424">
                  <c:v>7.921849440074725</c:v>
                </c:pt>
                <c:pt idx="425">
                  <c:v>7.9352088401444858</c:v>
                </c:pt>
                <c:pt idx="426">
                  <c:v>7.9485682402142483</c:v>
                </c:pt>
                <c:pt idx="427">
                  <c:v>7.9619276402840091</c:v>
                </c:pt>
                <c:pt idx="428">
                  <c:v>7.9752870403537708</c:v>
                </c:pt>
                <c:pt idx="429">
                  <c:v>7.9886464404235333</c:v>
                </c:pt>
                <c:pt idx="430">
                  <c:v>8.002005840493295</c:v>
                </c:pt>
                <c:pt idx="431">
                  <c:v>8.0153652405630567</c:v>
                </c:pt>
                <c:pt idx="432">
                  <c:v>8.0287246406328183</c:v>
                </c:pt>
                <c:pt idx="433">
                  <c:v>8.04208404070258</c:v>
                </c:pt>
                <c:pt idx="434">
                  <c:v>8.0554434407723416</c:v>
                </c:pt>
                <c:pt idx="435">
                  <c:v>8.0688028408421033</c:v>
                </c:pt>
                <c:pt idx="436">
                  <c:v>8.082162240911865</c:v>
                </c:pt>
                <c:pt idx="437">
                  <c:v>8.0955216409816266</c:v>
                </c:pt>
                <c:pt idx="438">
                  <c:v>8.1088810410513883</c:v>
                </c:pt>
                <c:pt idx="439">
                  <c:v>8.12224044112115</c:v>
                </c:pt>
                <c:pt idx="440">
                  <c:v>8.1355998411909116</c:v>
                </c:pt>
                <c:pt idx="441">
                  <c:v>8.1489592412606733</c:v>
                </c:pt>
                <c:pt idx="442">
                  <c:v>8.1623186413304349</c:v>
                </c:pt>
                <c:pt idx="443">
                  <c:v>8.1756780414001966</c:v>
                </c:pt>
                <c:pt idx="444">
                  <c:v>8.1890374414699583</c:v>
                </c:pt>
                <c:pt idx="445">
                  <c:v>8.2023968415397217</c:v>
                </c:pt>
                <c:pt idx="446">
                  <c:v>8.2157562416094816</c:v>
                </c:pt>
                <c:pt idx="447">
                  <c:v>8.2291156416792433</c:v>
                </c:pt>
                <c:pt idx="448">
                  <c:v>8.2424750417490049</c:v>
                </c:pt>
                <c:pt idx="449">
                  <c:v>8.2558344418187684</c:v>
                </c:pt>
                <c:pt idx="450">
                  <c:v>8.26919384188853</c:v>
                </c:pt>
              </c:numCache>
            </c:numRef>
          </c:xVal>
          <c:yVal>
            <c:numRef>
              <c:f>fit_1NN_BCC!$H$19:$H$469</c:f>
              <c:numCache>
                <c:formatCode>0.0000</c:formatCode>
                <c:ptCount val="451"/>
                <c:pt idx="0">
                  <c:v>0.15666885605296613</c:v>
                </c:pt>
                <c:pt idx="1">
                  <c:v>-7.3596614864210987E-3</c:v>
                </c:pt>
                <c:pt idx="2">
                  <c:v>-0.1645996065496558</c:v>
                </c:pt>
                <c:pt idx="3">
                  <c:v>-0.31526960282505478</c:v>
                </c:pt>
                <c:pt idx="4">
                  <c:v>-0.45958185838362076</c:v>
                </c:pt>
                <c:pt idx="5">
                  <c:v>-0.59774234511311675</c:v>
                </c:pt>
                <c:pt idx="6">
                  <c:v>-0.72995097328721215</c:v>
                </c:pt>
                <c:pt idx="7">
                  <c:v>-0.85640176139854707</c:v>
                </c:pt>
                <c:pt idx="8">
                  <c:v>-0.97728300138118829</c:v>
                </c:pt>
                <c:pt idx="9">
                  <c:v>-1.092777419344708</c:v>
                </c:pt>
                <c:pt idx="10">
                  <c:v>-1.2030623319389291</c:v>
                </c:pt>
                <c:pt idx="11">
                  <c:v>-1.3083097984653018</c:v>
                </c:pt>
                <c:pt idx="12">
                  <c:v>-1.4086867688478324</c:v>
                </c:pt>
                <c:pt idx="13">
                  <c:v>-1.5043552275735761</c:v>
                </c:pt>
                <c:pt idx="14">
                  <c:v>-1.5954723337098211</c:v>
                </c:pt>
                <c:pt idx="15">
                  <c:v>-1.6821905571023068</c:v>
                </c:pt>
                <c:pt idx="16">
                  <c:v>-1.7646578108561002</c:v>
                </c:pt>
                <c:pt idx="17">
                  <c:v>-1.8430175801981115</c:v>
                </c:pt>
                <c:pt idx="18">
                  <c:v>-1.9174090478176207</c:v>
                </c:pt>
                <c:pt idx="19">
                  <c:v>-1.9879672157787176</c:v>
                </c:pt>
                <c:pt idx="20">
                  <c:v>-2.0548230240960592</c:v>
                </c:pt>
                <c:pt idx="21">
                  <c:v>-2.1181034660629927</c:v>
                </c:pt>
                <c:pt idx="22">
                  <c:v>-2.1779317004187448</c:v>
                </c:pt>
                <c:pt idx="23">
                  <c:v>-2.2344271604391319</c:v>
                </c:pt>
                <c:pt idx="24">
                  <c:v>-2.2877056600330081</c:v>
                </c:pt>
                <c:pt idx="25">
                  <c:v>-2.3378794969245442</c:v>
                </c:pt>
                <c:pt idx="26">
                  <c:v>-2.385057552999315</c:v>
                </c:pt>
                <c:pt idx="27">
                  <c:v>-2.4293453918901413</c:v>
                </c:pt>
                <c:pt idx="28">
                  <c:v>-2.4708453538766246</c:v>
                </c:pt>
                <c:pt idx="29">
                  <c:v>-2.5096566481704028</c:v>
                </c:pt>
                <c:pt idx="30">
                  <c:v>-2.545875442656222</c:v>
                </c:pt>
                <c:pt idx="31">
                  <c:v>-2.5795949511571417</c:v>
                </c:pt>
                <c:pt idx="32">
                  <c:v>-2.610905518290322</c:v>
                </c:pt>
                <c:pt idx="33">
                  <c:v>-2.6398947019781573</c:v>
                </c:pt>
                <c:pt idx="34">
                  <c:v>-2.6666473536777846</c:v>
                </c:pt>
                <c:pt idx="35">
                  <c:v>-2.6912456963903506</c:v>
                </c:pt>
                <c:pt idx="36">
                  <c:v>-2.7137694005097988</c:v>
                </c:pt>
                <c:pt idx="37">
                  <c:v>-2.73429565756937</c:v>
                </c:pt>
                <c:pt idx="38">
                  <c:v>-2.7528992519424724</c:v>
                </c:pt>
                <c:pt idx="39">
                  <c:v>-2.7696526305530837</c:v>
                </c:pt>
                <c:pt idx="40">
                  <c:v>-2.7846259706494014</c:v>
                </c:pt>
                <c:pt idx="41">
                  <c:v>-2.7978872456930337</c:v>
                </c:pt>
                <c:pt idx="42">
                  <c:v>-2.8095022894146311</c:v>
                </c:pt>
                <c:pt idx="43">
                  <c:v>-2.8195348580855422</c:v>
                </c:pt>
                <c:pt idx="44">
                  <c:v>-2.828046691053749</c:v>
                </c:pt>
                <c:pt idx="45">
                  <c:v>-2.8350975695910461</c:v>
                </c:pt>
                <c:pt idx="46">
                  <c:v>-2.8407453740972382</c:v>
                </c:pt>
                <c:pt idx="47">
                  <c:v>-2.8450461397058406</c:v>
                </c:pt>
                <c:pt idx="48">
                  <c:v>-2.8480541103346759</c:v>
                </c:pt>
                <c:pt idx="49">
                  <c:v>-2.8498217912235355</c:v>
                </c:pt>
                <c:pt idx="50">
                  <c:v>-2.8504</c:v>
                </c:pt>
                <c:pt idx="51">
                  <c:v>-2.8498379163134211</c:v>
                </c:pt>
                <c:pt idx="52">
                  <c:v>-2.8481831300759777</c:v>
                </c:pt>
                <c:pt idx="53">
                  <c:v>-2.8454816883487184</c:v>
                </c:pt>
                <c:pt idx="54">
                  <c:v>-2.8417781409094758</c:v>
                </c:pt>
                <c:pt idx="55">
                  <c:v>-2.8371155845385649</c:v>
                </c:pt>
                <c:pt idx="56">
                  <c:v>-2.8315357060572177</c:v>
                </c:pt>
                <c:pt idx="57">
                  <c:v>-2.8250788241527833</c:v>
                </c:pt>
                <c:pt idx="58">
                  <c:v>-2.8177839300238134</c:v>
                </c:pt>
                <c:pt idx="59">
                  <c:v>-2.8096887268772677</c:v>
                </c:pt>
                <c:pt idx="60">
                  <c:v>-2.8008296683092158</c:v>
                </c:pt>
                <c:pt idx="61">
                  <c:v>-2.7912419955995822</c:v>
                </c:pt>
                <c:pt idx="62">
                  <c:v>-2.7809597739506575</c:v>
                </c:pt>
                <c:pt idx="63">
                  <c:v>-2.7700159276983061</c:v>
                </c:pt>
                <c:pt idx="64">
                  <c:v>-2.7584422745240387</c:v>
                </c:pt>
                <c:pt idx="65">
                  <c:v>-2.7462695586953427</c:v>
                </c:pt>
                <c:pt idx="66">
                  <c:v>-2.7335274833609584</c:v>
                </c:pt>
                <c:pt idx="67">
                  <c:v>-2.7202447419270577</c:v>
                </c:pt>
                <c:pt idx="68">
                  <c:v>-2.7064490485395813</c:v>
                </c:pt>
                <c:pt idx="69">
                  <c:v>-2.6921671676973373</c:v>
                </c:pt>
                <c:pt idx="70">
                  <c:v>-2.6774249430197803</c:v>
                </c:pt>
                <c:pt idx="71">
                  <c:v>-2.6622473251927623</c:v>
                </c:pt>
                <c:pt idx="72">
                  <c:v>-2.6466583991149184</c:v>
                </c:pt>
                <c:pt idx="73">
                  <c:v>-2.6306814102667415</c:v>
                </c:pt>
                <c:pt idx="74">
                  <c:v>-2.6143387903238011</c:v>
                </c:pt>
                <c:pt idx="75">
                  <c:v>-2.5976521820350071</c:v>
                </c:pt>
                <c:pt idx="76">
                  <c:v>-2.5806424633862157</c:v>
                </c:pt>
                <c:pt idx="77">
                  <c:v>-2.5633297710689842</c:v>
                </c:pt>
                <c:pt idx="78">
                  <c:v>-2.5457335232736891</c:v>
                </c:pt>
                <c:pt idx="79">
                  <c:v>-2.5278724418257474</c:v>
                </c:pt>
                <c:pt idx="80">
                  <c:v>-2.5097645736831651</c:v>
                </c:pt>
                <c:pt idx="81">
                  <c:v>-2.491427311813124</c:v>
                </c:pt>
                <c:pt idx="82">
                  <c:v>-2.4728774154648705</c:v>
                </c:pt>
                <c:pt idx="83">
                  <c:v>-2.4541310298556858</c:v>
                </c:pt>
                <c:pt idx="84">
                  <c:v>-2.4352037052862658</c:v>
                </c:pt>
                <c:pt idx="85">
                  <c:v>-2.4161104157013988</c:v>
                </c:pt>
                <c:pt idx="86">
                  <c:v>-2.3968655767114044</c:v>
                </c:pt>
                <c:pt idx="87">
                  <c:v>-2.3774830630893597</c:v>
                </c:pt>
                <c:pt idx="88">
                  <c:v>-2.3579762257587626</c:v>
                </c:pt>
                <c:pt idx="89">
                  <c:v>-2.3383579082858552</c:v>
                </c:pt>
                <c:pt idx="90">
                  <c:v>-2.3186404628904564</c:v>
                </c:pt>
                <c:pt idx="91">
                  <c:v>-2.2988357659887826</c:v>
                </c:pt>
                <c:pt idx="92">
                  <c:v>-2.2789552332813572</c:v>
                </c:pt>
                <c:pt idx="93">
                  <c:v>-2.2590098343987668</c:v>
                </c:pt>
                <c:pt idx="94">
                  <c:v>-2.2390101071176574</c:v>
                </c:pt>
                <c:pt idx="95">
                  <c:v>-2.2189661711590452</c:v>
                </c:pt>
                <c:pt idx="96">
                  <c:v>-2.1988877415806765</c:v>
                </c:pt>
                <c:pt idx="97">
                  <c:v>-2.1787841417748512</c:v>
                </c:pt>
                <c:pt idx="98">
                  <c:v>-2.1586643160828229</c:v>
                </c:pt>
                <c:pt idx="99">
                  <c:v>-2.1385368420365682</c:v>
                </c:pt>
                <c:pt idx="100">
                  <c:v>-2.118409942238443</c:v>
                </c:pt>
                <c:pt idx="101">
                  <c:v>-2.0982914958889407</c:v>
                </c:pt>
                <c:pt idx="102">
                  <c:v>-2.0781890499724951</c:v>
                </c:pt>
                <c:pt idx="103">
                  <c:v>-2.0581098301109932</c:v>
                </c:pt>
                <c:pt idx="104">
                  <c:v>-2.0380607510944113</c:v>
                </c:pt>
                <c:pt idx="105">
                  <c:v>-2.0180484270977104</c:v>
                </c:pt>
                <c:pt idx="106">
                  <c:v>-1.9980791815928898</c:v>
                </c:pt>
                <c:pt idx="107">
                  <c:v>-1.9781590569648593</c:v>
                </c:pt>
                <c:pt idx="108">
                  <c:v>-1.9582938238395273</c:v>
                </c:pt>
                <c:pt idx="109">
                  <c:v>-1.938488990132299</c:v>
                </c:pt>
                <c:pt idx="110">
                  <c:v>-1.9187498098249456</c:v>
                </c:pt>
                <c:pt idx="111">
                  <c:v>-1.8990812914785644</c:v>
                </c:pt>
                <c:pt idx="112">
                  <c:v>-1.8794882064901848</c:v>
                </c:pt>
                <c:pt idx="113">
                  <c:v>-1.859975097100304</c:v>
                </c:pt>
                <c:pt idx="114">
                  <c:v>-1.8405462841584996</c:v>
                </c:pt>
                <c:pt idx="115">
                  <c:v>-1.8212058746540165</c:v>
                </c:pt>
                <c:pt idx="116">
                  <c:v>-1.8019577690180739</c:v>
                </c:pt>
                <c:pt idx="117">
                  <c:v>-1.7828056682044171</c:v>
                </c:pt>
                <c:pt idx="118">
                  <c:v>-1.7637530805544943</c:v>
                </c:pt>
                <c:pt idx="119">
                  <c:v>-1.7448033284534272</c:v>
                </c:pt>
                <c:pt idx="120">
                  <c:v>-1.7259595547828066</c:v>
                </c:pt>
                <c:pt idx="121">
                  <c:v>-1.7072247291761435</c:v>
                </c:pt>
                <c:pt idx="122">
                  <c:v>-1.6886016540826714</c:v>
                </c:pt>
                <c:pt idx="123">
                  <c:v>-1.6700929706450276</c:v>
                </c:pt>
                <c:pt idx="124">
                  <c:v>-1.6517011643961788</c:v>
                </c:pt>
                <c:pt idx="125">
                  <c:v>-1.6334285707808258</c:v>
                </c:pt>
                <c:pt idx="126">
                  <c:v>-1.6152773805063585</c:v>
                </c:pt>
                <c:pt idx="127">
                  <c:v>-1.597249644728302</c:v>
                </c:pt>
                <c:pt idx="128">
                  <c:v>-1.5793472800750517</c:v>
                </c:pt>
                <c:pt idx="129">
                  <c:v>-1.5615720735165672</c:v>
                </c:pt>
                <c:pt idx="130">
                  <c:v>-1.5439256870815565</c:v>
                </c:pt>
                <c:pt idx="131">
                  <c:v>-1.52640966242756</c:v>
                </c:pt>
                <c:pt idx="132">
                  <c:v>-1.5090254252682223</c:v>
                </c:pt>
                <c:pt idx="133">
                  <c:v>-1.4917742896619155</c:v>
                </c:pt>
                <c:pt idx="134">
                  <c:v>-1.4746574621657618</c:v>
                </c:pt>
                <c:pt idx="135">
                  <c:v>-1.4576760458589975</c:v>
                </c:pt>
                <c:pt idx="136">
                  <c:v>-1.4408310442394903</c:v>
                </c:pt>
                <c:pt idx="137">
                  <c:v>-1.4241233649971441</c:v>
                </c:pt>
                <c:pt idx="138">
                  <c:v>-1.4075538236677896</c:v>
                </c:pt>
                <c:pt idx="139">
                  <c:v>-1.391123147171083</c:v>
                </c:pt>
                <c:pt idx="140">
                  <c:v>-1.3748319772358173</c:v>
                </c:pt>
                <c:pt idx="141">
                  <c:v>-1.3586808737159701</c:v>
                </c:pt>
                <c:pt idx="142">
                  <c:v>-1.3426703178007053</c:v>
                </c:pt>
                <c:pt idx="143">
                  <c:v>-1.3268007151214618</c:v>
                </c:pt>
                <c:pt idx="144">
                  <c:v>-1.3110723987591753</c:v>
                </c:pt>
                <c:pt idx="145">
                  <c:v>-1.2954856321545878</c:v>
                </c:pt>
                <c:pt idx="146">
                  <c:v>-1.2800406119245211</c:v>
                </c:pt>
                <c:pt idx="147">
                  <c:v>-1.264737470586903</c:v>
                </c:pt>
                <c:pt idx="148">
                  <c:v>-1.2495762791972638</c:v>
                </c:pt>
                <c:pt idx="149">
                  <c:v>-1.2345570498993352</c:v>
                </c:pt>
                <c:pt idx="150">
                  <c:v>-1.219679738392315</c:v>
                </c:pt>
                <c:pt idx="151">
                  <c:v>-1.204944246317289</c:v>
                </c:pt>
                <c:pt idx="152">
                  <c:v>-1.1903504235652205</c:v>
                </c:pt>
                <c:pt idx="153">
                  <c:v>-1.1758980705088617</c:v>
                </c:pt>
                <c:pt idx="154">
                  <c:v>-1.1615869401608683</c:v>
                </c:pt>
                <c:pt idx="155">
                  <c:v>-1.1474167402603346</c:v>
                </c:pt>
                <c:pt idx="156">
                  <c:v>-1.1333871352898961</c:v>
                </c:pt>
                <c:pt idx="157">
                  <c:v>-1.1194977484255033</c:v>
                </c:pt>
                <c:pt idx="158">
                  <c:v>-1.1057481634208859</c:v>
                </c:pt>
                <c:pt idx="159">
                  <c:v>-1.0921379264286903</c:v>
                </c:pt>
                <c:pt idx="160">
                  <c:v>-1.078666547760204</c:v>
                </c:pt>
                <c:pt idx="161">
                  <c:v>-1.0653335035855294</c:v>
                </c:pt>
                <c:pt idx="162">
                  <c:v>-1.0521382375760135</c:v>
                </c:pt>
                <c:pt idx="163">
                  <c:v>-1.0390801624906953</c:v>
                </c:pt>
                <c:pt idx="164">
                  <c:v>-1.026158661708471</c:v>
                </c:pt>
                <c:pt idx="165">
                  <c:v>-1.0133730907076397</c:v>
                </c:pt>
                <c:pt idx="166">
                  <c:v>-1.0007227784944317</c:v>
                </c:pt>
                <c:pt idx="167">
                  <c:v>-0.98820702898208834</c:v>
                </c:pt>
                <c:pt idx="168">
                  <c:v>-0.97582512232200747</c:v>
                </c:pt>
                <c:pt idx="169">
                  <c:v>-0.96357631618842865</c:v>
                </c:pt>
                <c:pt idx="170">
                  <c:v>-0.95145984701808839</c:v>
                </c:pt>
                <c:pt idx="171">
                  <c:v>-0.93947493120623637</c:v>
                </c:pt>
                <c:pt idx="172">
                  <c:v>-0.92762076626035861</c:v>
                </c:pt>
                <c:pt idx="173">
                  <c:v>-0.91589653191291975</c:v>
                </c:pt>
                <c:pt idx="174">
                  <c:v>-0.90430139119439579</c:v>
                </c:pt>
                <c:pt idx="175">
                  <c:v>-0.89283449146783023</c:v>
                </c:pt>
                <c:pt idx="176">
                  <c:v>-0.88149496542611383</c:v>
                </c:pt>
                <c:pt idx="177">
                  <c:v>-0.87028193205314963</c:v>
                </c:pt>
                <c:pt idx="178">
                  <c:v>-0.85919449755003541</c:v>
                </c:pt>
                <c:pt idx="179">
                  <c:v>-0.84823175622735725</c:v>
                </c:pt>
                <c:pt idx="180">
                  <c:v>-0.83739279136465905</c:v>
                </c:pt>
                <c:pt idx="181">
                  <c:v>-0.82667667603812389</c:v>
                </c:pt>
                <c:pt idx="182">
                  <c:v>-0.81608247391746547</c:v>
                </c:pt>
                <c:pt idx="183">
                  <c:v>-0.80560924003300582</c:v>
                </c:pt>
                <c:pt idx="184">
                  <c:v>-0.79525602151388319</c:v>
                </c:pt>
                <c:pt idx="185">
                  <c:v>-0.78502185829830617</c:v>
                </c:pt>
                <c:pt idx="186">
                  <c:v>-0.77490578381674435</c:v>
                </c:pt>
                <c:pt idx="187">
                  <c:v>-0.76490682564891999</c:v>
                </c:pt>
                <c:pt idx="188">
                  <c:v>-0.75502400615543419</c:v>
                </c:pt>
                <c:pt idx="189">
                  <c:v>-0.74525634308484534</c:v>
                </c:pt>
                <c:pt idx="190">
                  <c:v>-0.7356028501569879</c:v>
                </c:pt>
                <c:pt idx="191">
                  <c:v>-0.7260625376232932</c:v>
                </c:pt>
                <c:pt idx="192">
                  <c:v>-0.7166344128048584</c:v>
                </c:pt>
                <c:pt idx="193">
                  <c:v>-0.70731748060898481</c:v>
                </c:pt>
                <c:pt idx="194">
                  <c:v>-0.69811074402487971</c:v>
                </c:pt>
                <c:pt idx="195">
                  <c:v>-0.68901320459920512</c:v>
                </c:pt>
                <c:pt idx="196">
                  <c:v>-0.68002386289212868</c:v>
                </c:pt>
                <c:pt idx="197">
                  <c:v>-0.67114171891451524</c:v>
                </c:pt>
                <c:pt idx="198">
                  <c:v>-0.6623657725468769</c:v>
                </c:pt>
                <c:pt idx="199">
                  <c:v>-0.65369502394068479</c:v>
                </c:pt>
                <c:pt idx="200">
                  <c:v>-0.64512847390262207</c:v>
                </c:pt>
                <c:pt idx="201">
                  <c:v>-0.63666512426234334</c:v>
                </c:pt>
                <c:pt idx="202">
                  <c:v>-0.62830397822429052</c:v>
                </c:pt>
                <c:pt idx="203">
                  <c:v>-0.62004404070409236</c:v>
                </c:pt>
                <c:pt idx="204">
                  <c:v>-0.61188431865006665</c:v>
                </c:pt>
                <c:pt idx="205">
                  <c:v>-0.60382382135032164</c:v>
                </c:pt>
                <c:pt idx="206">
                  <c:v>-0.59586156072594332</c:v>
                </c:pt>
                <c:pt idx="207">
                  <c:v>-0.5879965516107345</c:v>
                </c:pt>
                <c:pt idx="208">
                  <c:v>-0.58022781201796603</c:v>
                </c:pt>
                <c:pt idx="209">
                  <c:v>-0.57255436339457721</c:v>
                </c:pt>
                <c:pt idx="210">
                  <c:v>-0.56497523086325563</c:v>
                </c:pt>
                <c:pt idx="211">
                  <c:v>-0.55748944345280904</c:v>
                </c:pt>
                <c:pt idx="212">
                  <c:v>-0.55009603431723453</c:v>
                </c:pt>
                <c:pt idx="213">
                  <c:v>-0.54279404094387185</c:v>
                </c:pt>
                <c:pt idx="214">
                  <c:v>-0.53558250535101914</c:v>
                </c:pt>
                <c:pt idx="215">
                  <c:v>-0.52846047427537923</c:v>
                </c:pt>
                <c:pt idx="216">
                  <c:v>-0.5214269993496875</c:v>
                </c:pt>
                <c:pt idx="217">
                  <c:v>-0.5144811372708693</c:v>
                </c:pt>
                <c:pt idx="218">
                  <c:v>-0.50762194995905652</c:v>
                </c:pt>
                <c:pt idx="219">
                  <c:v>-0.50084850470778808</c:v>
                </c:pt>
                <c:pt idx="220">
                  <c:v>-0.4941598743257069</c:v>
                </c:pt>
                <c:pt idx="221">
                  <c:v>-0.48755513727005523</c:v>
                </c:pt>
                <c:pt idx="222">
                  <c:v>-0.48103337777226374</c:v>
                </c:pt>
                <c:pt idx="223">
                  <c:v>-0.47459368595591694</c:v>
                </c:pt>
                <c:pt idx="224">
                  <c:v>-0.46823515794737114</c:v>
                </c:pt>
                <c:pt idx="225">
                  <c:v>-0.46195689597929179</c:v>
                </c:pt>
                <c:pt idx="226">
                  <c:v>-0.45575800848736908</c:v>
                </c:pt>
                <c:pt idx="227">
                  <c:v>-0.44963761020046084</c:v>
                </c:pt>
                <c:pt idx="228">
                  <c:v>-0.44359482222440538</c:v>
                </c:pt>
                <c:pt idx="229">
                  <c:v>-0.43762877211974022</c:v>
                </c:pt>
                <c:pt idx="230">
                  <c:v>-0.43173859397355285</c:v>
                </c:pt>
                <c:pt idx="231">
                  <c:v>-0.4259234284656826</c:v>
                </c:pt>
                <c:pt idx="232">
                  <c:v>-0.42018242292948865</c:v>
                </c:pt>
                <c:pt idx="233">
                  <c:v>-0.41451473140738926</c:v>
                </c:pt>
                <c:pt idx="234">
                  <c:v>-0.40891951470137111</c:v>
                </c:pt>
                <c:pt idx="235">
                  <c:v>-0.40339594041866328</c:v>
                </c:pt>
                <c:pt idx="236">
                  <c:v>-0.39794318301276205</c:v>
                </c:pt>
                <c:pt idx="237">
                  <c:v>-0.39256042381998724</c:v>
                </c:pt>
                <c:pt idx="238">
                  <c:v>-0.38724685109174628</c:v>
                </c:pt>
                <c:pt idx="239">
                  <c:v>-0.38200166002267294</c:v>
                </c:pt>
                <c:pt idx="240">
                  <c:v>-0.37682405277480835</c:v>
                </c:pt>
                <c:pt idx="241">
                  <c:v>-0.37171323849797888</c:v>
                </c:pt>
                <c:pt idx="242">
                  <c:v>-0.36666843334652727</c:v>
                </c:pt>
                <c:pt idx="243">
                  <c:v>-0.36168886049254395</c:v>
                </c:pt>
                <c:pt idx="244">
                  <c:v>-0.35677375013574175</c:v>
                </c:pt>
                <c:pt idx="245">
                  <c:v>-0.35192233951011381</c:v>
                </c:pt>
                <c:pt idx="246">
                  <c:v>-0.34713387288750802</c:v>
                </c:pt>
                <c:pt idx="247">
                  <c:v>-0.34240760157824812</c:v>
                </c:pt>
                <c:pt idx="248">
                  <c:v>-0.33774278392892698</c:v>
                </c:pt>
                <c:pt idx="249">
                  <c:v>-0.33313868531749208</c:v>
                </c:pt>
                <c:pt idx="250">
                  <c:v>-0.32859457814574267</c:v>
                </c:pt>
                <c:pt idx="251">
                  <c:v>-0.32410974182934987</c:v>
                </c:pt>
                <c:pt idx="252">
                  <c:v>-0.31968346278550924</c:v>
                </c:pt>
                <c:pt idx="253">
                  <c:v>-0.31531503441833403</c:v>
                </c:pt>
                <c:pt idx="254">
                  <c:v>-0.31100375710208661</c:v>
                </c:pt>
                <c:pt idx="255">
                  <c:v>-0.3067489381623531</c:v>
                </c:pt>
                <c:pt idx="256">
                  <c:v>-0.30254989185524922</c:v>
                </c:pt>
                <c:pt idx="257">
                  <c:v>-0.29840593934475734</c:v>
                </c:pt>
                <c:pt idx="258">
                  <c:v>-0.29431640867827535</c:v>
                </c:pt>
                <c:pt idx="259">
                  <c:v>-0.29028063476046989</c:v>
                </c:pt>
                <c:pt idx="260">
                  <c:v>-0.28629795932552293</c:v>
                </c:pt>
                <c:pt idx="261">
                  <c:v>-0.28236773090781481</c:v>
                </c:pt>
                <c:pt idx="262">
                  <c:v>-0.27848930481118878</c:v>
                </c:pt>
                <c:pt idx="263">
                  <c:v>-0.27466204307680253</c:v>
                </c:pt>
                <c:pt idx="264">
                  <c:v>-0.27088531444968739</c:v>
                </c:pt>
                <c:pt idx="265">
                  <c:v>-0.26715849434403993</c:v>
                </c:pt>
                <c:pt idx="266">
                  <c:v>-0.26348096480737265</c:v>
                </c:pt>
                <c:pt idx="267">
                  <c:v>-0.25985211448352658</c:v>
                </c:pt>
                <c:pt idx="268">
                  <c:v>-0.25627133857465545</c:v>
                </c:pt>
                <c:pt idx="269">
                  <c:v>-0.25273803880219603</c:v>
                </c:pt>
                <c:pt idx="270">
                  <c:v>-0.24925162336694012</c:v>
                </c:pt>
                <c:pt idx="271">
                  <c:v>-0.24581150690820744</c:v>
                </c:pt>
                <c:pt idx="272">
                  <c:v>-0.24241711046221504</c:v>
                </c:pt>
                <c:pt idx="273">
                  <c:v>-0.23906786141965361</c:v>
                </c:pt>
                <c:pt idx="274">
                  <c:v>-0.2357631934825761</c:v>
                </c:pt>
                <c:pt idx="275">
                  <c:v>-0.23250254662059061</c:v>
                </c:pt>
                <c:pt idx="276">
                  <c:v>-0.22928536702644575</c:v>
                </c:pt>
                <c:pt idx="277">
                  <c:v>-0.22611110707101245</c:v>
                </c:pt>
                <c:pt idx="278">
                  <c:v>-0.22297922525775946</c:v>
                </c:pt>
                <c:pt idx="279">
                  <c:v>-0.2198891861767063</c:v>
                </c:pt>
                <c:pt idx="280">
                  <c:v>-0.21684046045794084</c:v>
                </c:pt>
                <c:pt idx="281">
                  <c:v>-0.21383252472469161</c:v>
                </c:pt>
                <c:pt idx="282">
                  <c:v>-0.21086486154605041</c:v>
                </c:pt>
                <c:pt idx="283">
                  <c:v>-0.20793695938933088</c:v>
                </c:pt>
                <c:pt idx="284">
                  <c:v>-0.20504831257211023</c:v>
                </c:pt>
                <c:pt idx="285">
                  <c:v>-0.202198421214007</c:v>
                </c:pt>
                <c:pt idx="286">
                  <c:v>-0.19938679118819275</c:v>
                </c:pt>
                <c:pt idx="287">
                  <c:v>-0.19661293407270977</c:v>
                </c:pt>
                <c:pt idx="288">
                  <c:v>-0.19387636710157047</c:v>
                </c:pt>
                <c:pt idx="289">
                  <c:v>-0.1911766131157179</c:v>
                </c:pt>
                <c:pt idx="290">
                  <c:v>-0.18851320051383563</c:v>
                </c:pt>
                <c:pt idx="291">
                  <c:v>-0.18588566320306732</c:v>
                </c:pt>
                <c:pt idx="292">
                  <c:v>-0.18329354054962774</c:v>
                </c:pt>
                <c:pt idx="293">
                  <c:v>-0.18073637732937062</c:v>
                </c:pt>
                <c:pt idx="294">
                  <c:v>-0.17821372367830429</c:v>
                </c:pt>
                <c:pt idx="295">
                  <c:v>-0.17572513504310766</c:v>
                </c:pt>
                <c:pt idx="296">
                  <c:v>-0.17327017213162646</c:v>
                </c:pt>
                <c:pt idx="297">
                  <c:v>-0.17084840086341013</c:v>
                </c:pt>
                <c:pt idx="298">
                  <c:v>-0.16845939232027762</c:v>
                </c:pt>
                <c:pt idx="299">
                  <c:v>-0.16610272269695989</c:v>
                </c:pt>
                <c:pt idx="300">
                  <c:v>-0.16377797325179794</c:v>
                </c:pt>
                <c:pt idx="301">
                  <c:v>-0.16148473025755081</c:v>
                </c:pt>
                <c:pt idx="302">
                  <c:v>-0.15922258495230043</c:v>
                </c:pt>
                <c:pt idx="303">
                  <c:v>-0.15699113349049812</c:v>
                </c:pt>
                <c:pt idx="304">
                  <c:v>-0.15478997689412677</c:v>
                </c:pt>
                <c:pt idx="305">
                  <c:v>-0.15261872100403304</c:v>
                </c:pt>
                <c:pt idx="306">
                  <c:v>-0.15047697643141195</c:v>
                </c:pt>
                <c:pt idx="307">
                  <c:v>-0.14836435850948532</c:v>
                </c:pt>
                <c:pt idx="308">
                  <c:v>-0.14628048724534848</c:v>
                </c:pt>
                <c:pt idx="309">
                  <c:v>-0.14422498727203265</c:v>
                </c:pt>
                <c:pt idx="310">
                  <c:v>-0.14219748780077296</c:v>
                </c:pt>
                <c:pt idx="311">
                  <c:v>-0.14019762257349708</c:v>
                </c:pt>
                <c:pt idx="312">
                  <c:v>-0.13822502981554585</c:v>
                </c:pt>
                <c:pt idx="313">
                  <c:v>-0.13627935218863221</c:v>
                </c:pt>
                <c:pt idx="314">
                  <c:v>-0.13436023674404898</c:v>
                </c:pt>
                <c:pt idx="315">
                  <c:v>-0.13246733487613296</c:v>
                </c:pt>
                <c:pt idx="316">
                  <c:v>-0.13060030227599195</c:v>
                </c:pt>
                <c:pt idx="317">
                  <c:v>-0.12875879888550421</c:v>
                </c:pt>
                <c:pt idx="318">
                  <c:v>-0.12694248885159415</c:v>
                </c:pt>
                <c:pt idx="319">
                  <c:v>-0.12515104048079381</c:v>
                </c:pt>
                <c:pt idx="320">
                  <c:v>-0.12338412619409288</c:v>
                </c:pt>
                <c:pt idx="321">
                  <c:v>-0.12164142248208605</c:v>
                </c:pt>
                <c:pt idx="322">
                  <c:v>-0.11992260986041994</c:v>
                </c:pt>
                <c:pt idx="323">
                  <c:v>-0.11822737282554731</c:v>
                </c:pt>
                <c:pt idx="324">
                  <c:v>-0.11655539981079018</c:v>
                </c:pt>
                <c:pt idx="325">
                  <c:v>-0.11490638314271941</c:v>
                </c:pt>
                <c:pt idx="326">
                  <c:v>-0.11328001899785116</c:v>
                </c:pt>
                <c:pt idx="327">
                  <c:v>-0.11167600735966703</c:v>
                </c:pt>
                <c:pt idx="328">
                  <c:v>-0.11009405197595876</c:v>
                </c:pt>
                <c:pt idx="329">
                  <c:v>-0.10853386031650245</c:v>
                </c:pt>
                <c:pt idx="330">
                  <c:v>-0.10699514353106312</c:v>
                </c:pt>
                <c:pt idx="331">
                  <c:v>-0.10547761640773473</c:v>
                </c:pt>
                <c:pt idx="332">
                  <c:v>-0.10398099733161489</c:v>
                </c:pt>
                <c:pt idx="333">
                  <c:v>-0.10250500824381947</c:v>
                </c:pt>
                <c:pt idx="334">
                  <c:v>-0.10104937460083585</c:v>
                </c:pt>
                <c:pt idx="335">
                  <c:v>-9.961382533421953E-2</c:v>
                </c:pt>
                <c:pt idx="336">
                  <c:v>-9.8198092810632437E-2</c:v>
                </c:pt>
                <c:pt idx="337">
                  <c:v>-9.6801912792227093E-2</c:v>
                </c:pt>
                <c:pt idx="338">
                  <c:v>-9.542502439737488E-2</c:v>
                </c:pt>
                <c:pt idx="339">
                  <c:v>-9.406717006174159E-2</c:v>
                </c:pt>
                <c:pt idx="340">
                  <c:v>-9.272809549970952E-2</c:v>
                </c:pt>
                <c:pt idx="341">
                  <c:v>-9.1407549666146629E-2</c:v>
                </c:pt>
                <c:pt idx="342">
                  <c:v>-9.0105284718524359E-2</c:v>
                </c:pt>
                <c:pt idx="343">
                  <c:v>-8.8821055979382099E-2</c:v>
                </c:pt>
                <c:pt idx="344">
                  <c:v>-8.7554621899140886E-2</c:v>
                </c:pt>
                <c:pt idx="345">
                  <c:v>-8.630574401926383E-2</c:v>
                </c:pt>
                <c:pt idx="346">
                  <c:v>-8.507418693576492E-2</c:v>
                </c:pt>
                <c:pt idx="347">
                  <c:v>-8.385971826306432E-2</c:v>
                </c:pt>
                <c:pt idx="348">
                  <c:v>-8.2662108598190925E-2</c:v>
                </c:pt>
                <c:pt idx="349">
                  <c:v>-8.1481131485330482E-2</c:v>
                </c:pt>
                <c:pt idx="350">
                  <c:v>-8.0316563380719311E-2</c:v>
                </c:pt>
                <c:pt idx="351">
                  <c:v>-7.9168183617882221E-2</c:v>
                </c:pt>
                <c:pt idx="352">
                  <c:v>-7.8035774373214295E-2</c:v>
                </c:pt>
                <c:pt idx="353">
                  <c:v>-7.6919120631904508E-2</c:v>
                </c:pt>
                <c:pt idx="354">
                  <c:v>-7.5818010154201462E-2</c:v>
                </c:pt>
                <c:pt idx="355">
                  <c:v>-7.473223344201832E-2</c:v>
                </c:pt>
                <c:pt idx="356">
                  <c:v>-7.3661583705877318E-2</c:v>
                </c:pt>
                <c:pt idx="357">
                  <c:v>-7.2605856832190882E-2</c:v>
                </c:pt>
                <c:pt idx="358">
                  <c:v>-7.1564851350879394E-2</c:v>
                </c:pt>
                <c:pt idx="359">
                  <c:v>-7.053836840332256E-2</c:v>
                </c:pt>
                <c:pt idx="360">
                  <c:v>-6.9526211710644145E-2</c:v>
                </c:pt>
                <c:pt idx="361">
                  <c:v>-6.8528187542327298E-2</c:v>
                </c:pt>
                <c:pt idx="362">
                  <c:v>-6.7544104685159645E-2</c:v>
                </c:pt>
                <c:pt idx="363">
                  <c:v>-6.6573774412505435E-2</c:v>
                </c:pt>
                <c:pt idx="364">
                  <c:v>-6.5617010453903737E-2</c:v>
                </c:pt>
                <c:pt idx="365">
                  <c:v>-6.4673628964990307E-2</c:v>
                </c:pt>
                <c:pt idx="366">
                  <c:v>-6.3743448497741162E-2</c:v>
                </c:pt>
                <c:pt idx="367">
                  <c:v>-6.2826289971036314E-2</c:v>
                </c:pt>
                <c:pt idx="368">
                  <c:v>-6.1921976641540741E-2</c:v>
                </c:pt>
                <c:pt idx="369">
                  <c:v>-6.1030334074901799E-2</c:v>
                </c:pt>
                <c:pt idx="370">
                  <c:v>-6.0151190117259584E-2</c:v>
                </c:pt>
                <c:pt idx="371">
                  <c:v>-5.9284374867069257E-2</c:v>
                </c:pt>
                <c:pt idx="372">
                  <c:v>-5.8429720647232217E-2</c:v>
                </c:pt>
                <c:pt idx="373">
                  <c:v>-5.7587061977534763E-2</c:v>
                </c:pt>
                <c:pt idx="374">
                  <c:v>-5.6756235547391169E-2</c:v>
                </c:pt>
                <c:pt idx="375">
                  <c:v>-5.5937080188889717E-2</c:v>
                </c:pt>
                <c:pt idx="376">
                  <c:v>-5.5129436850138575E-2</c:v>
                </c:pt>
                <c:pt idx="377">
                  <c:v>-5.4333148568910139E-2</c:v>
                </c:pt>
                <c:pt idx="378">
                  <c:v>-5.3548060446580385E-2</c:v>
                </c:pt>
                <c:pt idx="379">
                  <c:v>-5.2774019622362209E-2</c:v>
                </c:pt>
                <c:pt idx="380">
                  <c:v>-5.2010875247828957E-2</c:v>
                </c:pt>
                <c:pt idx="381">
                  <c:v>-5.1258478461727187E-2</c:v>
                </c:pt>
                <c:pt idx="382">
                  <c:v>-5.0516682365074873E-2</c:v>
                </c:pt>
                <c:pt idx="383">
                  <c:v>-4.9785341996544059E-2</c:v>
                </c:pt>
                <c:pt idx="384">
                  <c:v>-4.9064314308124218E-2</c:v>
                </c:pt>
                <c:pt idx="385">
                  <c:v>-4.8353458141064905E-2</c:v>
                </c:pt>
                <c:pt idx="386">
                  <c:v>-4.7652634202094708E-2</c:v>
                </c:pt>
                <c:pt idx="387">
                  <c:v>-4.6961705039914391E-2</c:v>
                </c:pt>
                <c:pt idx="388">
                  <c:v>-4.6280535021961312E-2</c:v>
                </c:pt>
                <c:pt idx="389">
                  <c:v>-4.5608990311443394E-2</c:v>
                </c:pt>
                <c:pt idx="390">
                  <c:v>-4.4946938844639607E-2</c:v>
                </c:pt>
                <c:pt idx="391">
                  <c:v>-4.4294250308464601E-2</c:v>
                </c:pt>
                <c:pt idx="392">
                  <c:v>-4.3650796118295448E-2</c:v>
                </c:pt>
                <c:pt idx="393">
                  <c:v>-4.3016449396057407E-2</c:v>
                </c:pt>
                <c:pt idx="394">
                  <c:v>-4.2391084948566984E-2</c:v>
                </c:pt>
                <c:pt idx="395">
                  <c:v>-4.1774579246129068E-2</c:v>
                </c:pt>
                <c:pt idx="396">
                  <c:v>-4.1166810401386589E-2</c:v>
                </c:pt>
                <c:pt idx="397">
                  <c:v>-4.0567658148419249E-2</c:v>
                </c:pt>
                <c:pt idx="398">
                  <c:v>-3.9977003822090018E-2</c:v>
                </c:pt>
                <c:pt idx="399">
                  <c:v>-3.9394730337635887E-2</c:v>
                </c:pt>
                <c:pt idx="400">
                  <c:v>-3.8820722170501337E-2</c:v>
                </c:pt>
                <c:pt idx="401">
                  <c:v>-3.8254865336411488E-2</c:v>
                </c:pt>
                <c:pt idx="402">
                  <c:v>-3.7697047371683078E-2</c:v>
                </c:pt>
                <c:pt idx="403">
                  <c:v>-3.7147157313770288E-2</c:v>
                </c:pt>
                <c:pt idx="404">
                  <c:v>-3.6605085682043653E-2</c:v>
                </c:pt>
                <c:pt idx="405">
                  <c:v>-3.6070724458799067E-2</c:v>
                </c:pt>
                <c:pt idx="406">
                  <c:v>-3.5543967070495161E-2</c:v>
                </c:pt>
                <c:pt idx="407">
                  <c:v>-3.502470836921609E-2</c:v>
                </c:pt>
                <c:pt idx="408">
                  <c:v>-3.451284461435794E-2</c:v>
                </c:pt>
                <c:pt idx="409">
                  <c:v>-3.4008273454535866E-2</c:v>
                </c:pt>
                <c:pt idx="410">
                  <c:v>-3.3510893909710356E-2</c:v>
                </c:pt>
                <c:pt idx="411">
                  <c:v>-3.3020606353529464E-2</c:v>
                </c:pt>
                <c:pt idx="412">
                  <c:v>-3.2537312495885644E-2</c:v>
                </c:pt>
                <c:pt idx="413">
                  <c:v>-3.2060915365683999E-2</c:v>
                </c:pt>
                <c:pt idx="414">
                  <c:v>-3.1591319293820447E-2</c:v>
                </c:pt>
                <c:pt idx="415">
                  <c:v>-3.1128429896367198E-2</c:v>
                </c:pt>
                <c:pt idx="416">
                  <c:v>-3.0672154057963197E-2</c:v>
                </c:pt>
                <c:pt idx="417">
                  <c:v>-3.0222399915407677E-2</c:v>
                </c:pt>
                <c:pt idx="418">
                  <c:v>-2.9779076841454252E-2</c:v>
                </c:pt>
                <c:pt idx="419">
                  <c:v>-2.9342095428803717E-2</c:v>
                </c:pt>
                <c:pt idx="420">
                  <c:v>-2.8911367474292949E-2</c:v>
                </c:pt>
                <c:pt idx="421">
                  <c:v>-2.8486805963278333E-2</c:v>
                </c:pt>
                <c:pt idx="422">
                  <c:v>-2.8068325054210874E-2</c:v>
                </c:pt>
                <c:pt idx="423">
                  <c:v>-2.7655840063401632E-2</c:v>
                </c:pt>
                <c:pt idx="424">
                  <c:v>-2.7249267449974596E-2</c:v>
                </c:pt>
                <c:pt idx="425">
                  <c:v>-2.6848524801005687E-2</c:v>
                </c:pt>
                <c:pt idx="426">
                  <c:v>-2.6453530816845035E-2</c:v>
                </c:pt>
                <c:pt idx="427">
                  <c:v>-2.6064205296621248E-2</c:v>
                </c:pt>
                <c:pt idx="428">
                  <c:v>-2.5680469123924882E-2</c:v>
                </c:pt>
                <c:pt idx="429">
                  <c:v>-2.5302244252669776E-2</c:v>
                </c:pt>
                <c:pt idx="430">
                  <c:v>-2.4929453693129648E-2</c:v>
                </c:pt>
                <c:pt idx="431">
                  <c:v>-2.4562021498148481E-2</c:v>
                </c:pt>
                <c:pt idx="432">
                  <c:v>-2.4199872749522233E-2</c:v>
                </c:pt>
                <c:pt idx="433">
                  <c:v>-2.3842933544550447E-2</c:v>
                </c:pt>
                <c:pt idx="434">
                  <c:v>-2.349113098275522E-2</c:v>
                </c:pt>
                <c:pt idx="435">
                  <c:v>-2.3144393152766247E-2</c:v>
                </c:pt>
                <c:pt idx="436">
                  <c:v>-2.2802649119369418E-2</c:v>
                </c:pt>
                <c:pt idx="437">
                  <c:v>-2.2465828910717661E-2</c:v>
                </c:pt>
                <c:pt idx="438">
                  <c:v>-2.2133863505701644E-2</c:v>
                </c:pt>
                <c:pt idx="439">
                  <c:v>-2.1806684821478822E-2</c:v>
                </c:pt>
                <c:pt idx="440">
                  <c:v>-2.148422570115897E-2</c:v>
                </c:pt>
                <c:pt idx="441">
                  <c:v>-2.1166419901644109E-2</c:v>
                </c:pt>
                <c:pt idx="442">
                  <c:v>-2.0853202081621423E-2</c:v>
                </c:pt>
                <c:pt idx="443">
                  <c:v>-2.0544507789706991E-2</c:v>
                </c:pt>
                <c:pt idx="444">
                  <c:v>-2.0240273452738967E-2</c:v>
                </c:pt>
                <c:pt idx="445">
                  <c:v>-1.9940436364217995E-2</c:v>
                </c:pt>
                <c:pt idx="446">
                  <c:v>-1.9644934672893626E-2</c:v>
                </c:pt>
                <c:pt idx="447">
                  <c:v>-1.9353707371494569E-2</c:v>
                </c:pt>
                <c:pt idx="448">
                  <c:v>-1.9066694285601458E-2</c:v>
                </c:pt>
                <c:pt idx="449">
                  <c:v>-1.8783836062660101E-2</c:v>
                </c:pt>
                <c:pt idx="450">
                  <c:v>-1.8505074161133873E-2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5B2-89C1-7E4D9F207C4F}"/>
            </c:ext>
          </c:extLst>
        </c:ser>
        <c:ser>
          <c:idx val="1"/>
          <c:order val="1"/>
          <c:tx>
            <c:strRef>
              <c:f>fit_1NN_BCC!$K$18</c:f>
              <c:strCache>
                <c:ptCount val="1"/>
                <c:pt idx="0">
                  <c:v>E(morse)[eV]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fit_1NN_BCC!$G$19:$G$469</c:f>
              <c:numCache>
                <c:formatCode>General</c:formatCode>
                <c:ptCount val="451"/>
                <c:pt idx="0">
                  <c:v>2.257463810495747</c:v>
                </c:pt>
                <c:pt idx="1">
                  <c:v>2.2708232105655086</c:v>
                </c:pt>
                <c:pt idx="2">
                  <c:v>2.2841826106352707</c:v>
                </c:pt>
                <c:pt idx="3">
                  <c:v>2.2975420107050324</c:v>
                </c:pt>
                <c:pt idx="4">
                  <c:v>2.3109014107747936</c:v>
                </c:pt>
                <c:pt idx="5">
                  <c:v>2.3242608108445557</c:v>
                </c:pt>
                <c:pt idx="6">
                  <c:v>2.3376202109143174</c:v>
                </c:pt>
                <c:pt idx="7">
                  <c:v>2.350979610984079</c:v>
                </c:pt>
                <c:pt idx="8">
                  <c:v>2.3643390110538407</c:v>
                </c:pt>
                <c:pt idx="9">
                  <c:v>2.3776984111236024</c:v>
                </c:pt>
                <c:pt idx="10">
                  <c:v>2.391057811193364</c:v>
                </c:pt>
                <c:pt idx="11">
                  <c:v>2.4044172112631261</c:v>
                </c:pt>
                <c:pt idx="12">
                  <c:v>2.4177766113328878</c:v>
                </c:pt>
                <c:pt idx="13">
                  <c:v>2.4311360114026495</c:v>
                </c:pt>
                <c:pt idx="14">
                  <c:v>2.4444954114724111</c:v>
                </c:pt>
                <c:pt idx="15">
                  <c:v>2.4578548115421732</c:v>
                </c:pt>
                <c:pt idx="16">
                  <c:v>2.4712142116119344</c:v>
                </c:pt>
                <c:pt idx="17">
                  <c:v>2.4845736116816961</c:v>
                </c:pt>
                <c:pt idx="18">
                  <c:v>2.4979330117514582</c:v>
                </c:pt>
                <c:pt idx="19">
                  <c:v>2.5112924118212199</c:v>
                </c:pt>
                <c:pt idx="20">
                  <c:v>2.5246518118909815</c:v>
                </c:pt>
                <c:pt idx="21">
                  <c:v>2.5380112119607432</c:v>
                </c:pt>
                <c:pt idx="22">
                  <c:v>2.5513706120305049</c:v>
                </c:pt>
                <c:pt idx="23">
                  <c:v>2.5647300121002665</c:v>
                </c:pt>
                <c:pt idx="24">
                  <c:v>2.5780894121700282</c:v>
                </c:pt>
                <c:pt idx="25">
                  <c:v>2.5914488122397898</c:v>
                </c:pt>
                <c:pt idx="26">
                  <c:v>2.604808212309552</c:v>
                </c:pt>
                <c:pt idx="27">
                  <c:v>2.6181676123793136</c:v>
                </c:pt>
                <c:pt idx="28">
                  <c:v>2.6315270124490753</c:v>
                </c:pt>
                <c:pt idx="29">
                  <c:v>2.6448864125188378</c:v>
                </c:pt>
                <c:pt idx="30">
                  <c:v>2.6582458125885995</c:v>
                </c:pt>
                <c:pt idx="31">
                  <c:v>2.6716052126583612</c:v>
                </c:pt>
                <c:pt idx="32">
                  <c:v>2.6849646127281228</c:v>
                </c:pt>
                <c:pt idx="33">
                  <c:v>2.6983240127978845</c:v>
                </c:pt>
                <c:pt idx="34">
                  <c:v>2.7116834128676461</c:v>
                </c:pt>
                <c:pt idx="35">
                  <c:v>2.7250428129374078</c:v>
                </c:pt>
                <c:pt idx="36">
                  <c:v>2.7384022130071699</c:v>
                </c:pt>
                <c:pt idx="37">
                  <c:v>2.7517616130769316</c:v>
                </c:pt>
                <c:pt idx="38">
                  <c:v>2.7651210131466932</c:v>
                </c:pt>
                <c:pt idx="39">
                  <c:v>2.7784804132164549</c:v>
                </c:pt>
                <c:pt idx="40">
                  <c:v>2.7918398132862166</c:v>
                </c:pt>
                <c:pt idx="41">
                  <c:v>2.8051992133559787</c:v>
                </c:pt>
                <c:pt idx="42">
                  <c:v>2.8185586134257399</c:v>
                </c:pt>
                <c:pt idx="43">
                  <c:v>2.8319180134955015</c:v>
                </c:pt>
                <c:pt idx="44">
                  <c:v>2.8452774135652636</c:v>
                </c:pt>
                <c:pt idx="45">
                  <c:v>2.8586368136350253</c:v>
                </c:pt>
                <c:pt idx="46">
                  <c:v>2.871996213704787</c:v>
                </c:pt>
                <c:pt idx="47">
                  <c:v>2.8853556137745486</c:v>
                </c:pt>
                <c:pt idx="48">
                  <c:v>2.8987150138443103</c:v>
                </c:pt>
                <c:pt idx="49">
                  <c:v>2.9120744139140724</c:v>
                </c:pt>
                <c:pt idx="50">
                  <c:v>2.9254338139838332</c:v>
                </c:pt>
                <c:pt idx="51">
                  <c:v>2.9387932140535953</c:v>
                </c:pt>
                <c:pt idx="52">
                  <c:v>2.9521526141233565</c:v>
                </c:pt>
                <c:pt idx="53">
                  <c:v>2.9655120141931182</c:v>
                </c:pt>
                <c:pt idx="54">
                  <c:v>2.9788714142628803</c:v>
                </c:pt>
                <c:pt idx="55">
                  <c:v>2.9922308143326415</c:v>
                </c:pt>
                <c:pt idx="56">
                  <c:v>3.0055902144024036</c:v>
                </c:pt>
                <c:pt idx="57">
                  <c:v>3.0189496144721653</c:v>
                </c:pt>
                <c:pt idx="58">
                  <c:v>3.0323090145419274</c:v>
                </c:pt>
                <c:pt idx="59">
                  <c:v>3.0456684146116886</c:v>
                </c:pt>
                <c:pt idx="60">
                  <c:v>3.0590278146814502</c:v>
                </c:pt>
                <c:pt idx="61">
                  <c:v>3.0723872147512123</c:v>
                </c:pt>
                <c:pt idx="62">
                  <c:v>3.0857466148209736</c:v>
                </c:pt>
                <c:pt idx="63">
                  <c:v>3.0991060148907357</c:v>
                </c:pt>
                <c:pt idx="64">
                  <c:v>3.1124654149604973</c:v>
                </c:pt>
                <c:pt idx="65">
                  <c:v>3.1258248150302586</c:v>
                </c:pt>
                <c:pt idx="66">
                  <c:v>3.1391842151000207</c:v>
                </c:pt>
                <c:pt idx="67">
                  <c:v>3.1525436151697828</c:v>
                </c:pt>
                <c:pt idx="68">
                  <c:v>3.165903015239544</c:v>
                </c:pt>
                <c:pt idx="69">
                  <c:v>3.1792624153093056</c:v>
                </c:pt>
                <c:pt idx="70">
                  <c:v>3.1926218153790678</c:v>
                </c:pt>
                <c:pt idx="71">
                  <c:v>3.2059812154488299</c:v>
                </c:pt>
                <c:pt idx="72">
                  <c:v>3.2193406155185911</c:v>
                </c:pt>
                <c:pt idx="73">
                  <c:v>3.2327000155883527</c:v>
                </c:pt>
                <c:pt idx="74">
                  <c:v>3.2460594156581148</c:v>
                </c:pt>
                <c:pt idx="75">
                  <c:v>3.2594188157278761</c:v>
                </c:pt>
                <c:pt idx="76">
                  <c:v>3.2727782157976382</c:v>
                </c:pt>
                <c:pt idx="77">
                  <c:v>3.2861376158673998</c:v>
                </c:pt>
                <c:pt idx="78">
                  <c:v>3.299497015937161</c:v>
                </c:pt>
                <c:pt idx="79">
                  <c:v>3.3128564160069232</c:v>
                </c:pt>
                <c:pt idx="80">
                  <c:v>3.3262158160766848</c:v>
                </c:pt>
                <c:pt idx="81">
                  <c:v>3.3395752161464465</c:v>
                </c:pt>
                <c:pt idx="82">
                  <c:v>3.3529346162162081</c:v>
                </c:pt>
                <c:pt idx="83">
                  <c:v>3.3662940162859702</c:v>
                </c:pt>
                <c:pt idx="84">
                  <c:v>3.3796534163557319</c:v>
                </c:pt>
                <c:pt idx="85">
                  <c:v>3.3930128164254931</c:v>
                </c:pt>
                <c:pt idx="86">
                  <c:v>3.4063722164952552</c:v>
                </c:pt>
                <c:pt idx="87">
                  <c:v>3.4197316165650173</c:v>
                </c:pt>
                <c:pt idx="88">
                  <c:v>3.4330910166347786</c:v>
                </c:pt>
                <c:pt idx="89">
                  <c:v>3.4464504167045402</c:v>
                </c:pt>
                <c:pt idx="90">
                  <c:v>3.4598098167743023</c:v>
                </c:pt>
                <c:pt idx="91">
                  <c:v>3.4731692168440635</c:v>
                </c:pt>
                <c:pt idx="92">
                  <c:v>3.4865286169138257</c:v>
                </c:pt>
                <c:pt idx="93">
                  <c:v>3.4998880169835873</c:v>
                </c:pt>
                <c:pt idx="94">
                  <c:v>3.5132474170533485</c:v>
                </c:pt>
                <c:pt idx="95">
                  <c:v>3.5266068171231106</c:v>
                </c:pt>
                <c:pt idx="96">
                  <c:v>3.5399662171928727</c:v>
                </c:pt>
                <c:pt idx="97">
                  <c:v>3.5533256172626344</c:v>
                </c:pt>
                <c:pt idx="98">
                  <c:v>3.5666850173323956</c:v>
                </c:pt>
                <c:pt idx="99">
                  <c:v>3.5800444174021577</c:v>
                </c:pt>
                <c:pt idx="100">
                  <c:v>3.5934038174719194</c:v>
                </c:pt>
                <c:pt idx="101">
                  <c:v>3.6067632175416811</c:v>
                </c:pt>
                <c:pt idx="102">
                  <c:v>3.6201226176114427</c:v>
                </c:pt>
                <c:pt idx="103">
                  <c:v>3.6334820176812048</c:v>
                </c:pt>
                <c:pt idx="104">
                  <c:v>3.6468414177509665</c:v>
                </c:pt>
                <c:pt idx="105">
                  <c:v>3.6602008178207277</c:v>
                </c:pt>
                <c:pt idx="106">
                  <c:v>3.6735602178904898</c:v>
                </c:pt>
                <c:pt idx="107">
                  <c:v>3.686919617960251</c:v>
                </c:pt>
                <c:pt idx="108">
                  <c:v>3.7002790180300131</c:v>
                </c:pt>
                <c:pt idx="109">
                  <c:v>3.7136384180997748</c:v>
                </c:pt>
                <c:pt idx="110">
                  <c:v>3.7269978181695369</c:v>
                </c:pt>
                <c:pt idx="111">
                  <c:v>3.7403572182392981</c:v>
                </c:pt>
                <c:pt idx="112">
                  <c:v>3.7537166183090602</c:v>
                </c:pt>
                <c:pt idx="113">
                  <c:v>3.7670760183788214</c:v>
                </c:pt>
                <c:pt idx="114">
                  <c:v>3.7804354184485831</c:v>
                </c:pt>
                <c:pt idx="115">
                  <c:v>3.7937948185183452</c:v>
                </c:pt>
                <c:pt idx="116">
                  <c:v>3.8071542185881069</c:v>
                </c:pt>
                <c:pt idx="117">
                  <c:v>3.820513618657869</c:v>
                </c:pt>
                <c:pt idx="118">
                  <c:v>3.8338730187276302</c:v>
                </c:pt>
                <c:pt idx="119">
                  <c:v>3.8472324187973923</c:v>
                </c:pt>
                <c:pt idx="120">
                  <c:v>3.8605918188671535</c:v>
                </c:pt>
                <c:pt idx="121">
                  <c:v>3.8739512189369152</c:v>
                </c:pt>
                <c:pt idx="122">
                  <c:v>3.8873106190066773</c:v>
                </c:pt>
                <c:pt idx="123">
                  <c:v>3.9006700190764394</c:v>
                </c:pt>
                <c:pt idx="124">
                  <c:v>3.9140294191462006</c:v>
                </c:pt>
                <c:pt idx="125">
                  <c:v>3.9273888192159623</c:v>
                </c:pt>
                <c:pt idx="126">
                  <c:v>3.9407482192857239</c:v>
                </c:pt>
                <c:pt idx="127">
                  <c:v>3.9541076193554856</c:v>
                </c:pt>
                <c:pt idx="128">
                  <c:v>3.9674670194252477</c:v>
                </c:pt>
                <c:pt idx="129">
                  <c:v>3.9808264194950094</c:v>
                </c:pt>
                <c:pt idx="130">
                  <c:v>3.9941858195647715</c:v>
                </c:pt>
                <c:pt idx="131">
                  <c:v>4.0075452196345323</c:v>
                </c:pt>
                <c:pt idx="132">
                  <c:v>4.0209046197042948</c:v>
                </c:pt>
                <c:pt idx="133">
                  <c:v>4.0342640197740556</c:v>
                </c:pt>
                <c:pt idx="134">
                  <c:v>4.0476234198438181</c:v>
                </c:pt>
                <c:pt idx="135">
                  <c:v>4.0609828199135798</c:v>
                </c:pt>
                <c:pt idx="136">
                  <c:v>4.0743422199833415</c:v>
                </c:pt>
                <c:pt idx="137">
                  <c:v>4.0877016200531031</c:v>
                </c:pt>
                <c:pt idx="138">
                  <c:v>4.1010610201228648</c:v>
                </c:pt>
                <c:pt idx="139">
                  <c:v>4.1144204201926264</c:v>
                </c:pt>
                <c:pt idx="140">
                  <c:v>4.1277798202623881</c:v>
                </c:pt>
                <c:pt idx="141">
                  <c:v>4.1411392203321498</c:v>
                </c:pt>
                <c:pt idx="142">
                  <c:v>4.1544986204019123</c:v>
                </c:pt>
                <c:pt idx="143">
                  <c:v>4.167858020471674</c:v>
                </c:pt>
                <c:pt idx="144">
                  <c:v>4.1812174205414347</c:v>
                </c:pt>
                <c:pt idx="145">
                  <c:v>4.1945768206111973</c:v>
                </c:pt>
                <c:pt idx="146">
                  <c:v>4.2079362206809581</c:v>
                </c:pt>
                <c:pt idx="147">
                  <c:v>4.2212956207507206</c:v>
                </c:pt>
                <c:pt idx="148">
                  <c:v>4.2346550208204823</c:v>
                </c:pt>
                <c:pt idx="149">
                  <c:v>4.2480144208902439</c:v>
                </c:pt>
                <c:pt idx="150">
                  <c:v>4.2613738209600056</c:v>
                </c:pt>
                <c:pt idx="151">
                  <c:v>4.2747332210297673</c:v>
                </c:pt>
                <c:pt idx="152">
                  <c:v>4.2880926210995289</c:v>
                </c:pt>
                <c:pt idx="153">
                  <c:v>4.3014520211692906</c:v>
                </c:pt>
                <c:pt idx="154">
                  <c:v>4.3148114212390523</c:v>
                </c:pt>
                <c:pt idx="155">
                  <c:v>4.3281708213088139</c:v>
                </c:pt>
                <c:pt idx="156">
                  <c:v>4.3415302213785765</c:v>
                </c:pt>
                <c:pt idx="157">
                  <c:v>4.3548896214483372</c:v>
                </c:pt>
                <c:pt idx="158">
                  <c:v>4.3682490215180998</c:v>
                </c:pt>
                <c:pt idx="159">
                  <c:v>4.3816084215878606</c:v>
                </c:pt>
                <c:pt idx="160">
                  <c:v>4.3949678216576222</c:v>
                </c:pt>
                <c:pt idx="161">
                  <c:v>4.4083272217273848</c:v>
                </c:pt>
                <c:pt idx="162">
                  <c:v>4.4216866217971464</c:v>
                </c:pt>
                <c:pt idx="163">
                  <c:v>4.4350460218669081</c:v>
                </c:pt>
                <c:pt idx="164">
                  <c:v>4.4484054219366689</c:v>
                </c:pt>
                <c:pt idx="165">
                  <c:v>4.4617648220064305</c:v>
                </c:pt>
                <c:pt idx="166">
                  <c:v>4.4751242220761931</c:v>
                </c:pt>
                <c:pt idx="167">
                  <c:v>4.4884836221459548</c:v>
                </c:pt>
                <c:pt idx="168">
                  <c:v>4.5018430222157164</c:v>
                </c:pt>
                <c:pt idx="169">
                  <c:v>4.5152024222854781</c:v>
                </c:pt>
                <c:pt idx="170">
                  <c:v>4.5285618223552397</c:v>
                </c:pt>
                <c:pt idx="171">
                  <c:v>4.5419212224250014</c:v>
                </c:pt>
                <c:pt idx="172">
                  <c:v>4.5552806224947631</c:v>
                </c:pt>
                <c:pt idx="173">
                  <c:v>4.5686400225645247</c:v>
                </c:pt>
                <c:pt idx="174">
                  <c:v>4.5819994226342873</c:v>
                </c:pt>
                <c:pt idx="175">
                  <c:v>4.5953588227040489</c:v>
                </c:pt>
                <c:pt idx="176">
                  <c:v>4.6087182227738097</c:v>
                </c:pt>
                <c:pt idx="177">
                  <c:v>4.6220776228435723</c:v>
                </c:pt>
                <c:pt idx="178">
                  <c:v>4.635437022913333</c:v>
                </c:pt>
                <c:pt idx="179">
                  <c:v>4.6487964229830956</c:v>
                </c:pt>
                <c:pt idx="180">
                  <c:v>4.6621558230528573</c:v>
                </c:pt>
                <c:pt idx="181">
                  <c:v>4.6755152231226189</c:v>
                </c:pt>
                <c:pt idx="182">
                  <c:v>4.6888746231923806</c:v>
                </c:pt>
                <c:pt idx="183">
                  <c:v>4.7022340232621422</c:v>
                </c:pt>
                <c:pt idx="184">
                  <c:v>4.7155934233319039</c:v>
                </c:pt>
                <c:pt idx="185">
                  <c:v>4.7289528234016656</c:v>
                </c:pt>
                <c:pt idx="186">
                  <c:v>4.7423122234714272</c:v>
                </c:pt>
                <c:pt idx="187">
                  <c:v>4.7556716235411889</c:v>
                </c:pt>
                <c:pt idx="188">
                  <c:v>4.7690310236109514</c:v>
                </c:pt>
                <c:pt idx="189">
                  <c:v>4.7823904236807122</c:v>
                </c:pt>
                <c:pt idx="190">
                  <c:v>4.7957498237504739</c:v>
                </c:pt>
                <c:pt idx="191">
                  <c:v>4.8091092238202355</c:v>
                </c:pt>
                <c:pt idx="192">
                  <c:v>4.8224686238899972</c:v>
                </c:pt>
                <c:pt idx="193">
                  <c:v>4.8358280239597597</c:v>
                </c:pt>
                <c:pt idx="194">
                  <c:v>4.8491874240295214</c:v>
                </c:pt>
                <c:pt idx="195">
                  <c:v>4.8625468240992831</c:v>
                </c:pt>
                <c:pt idx="196">
                  <c:v>4.8759062241690447</c:v>
                </c:pt>
                <c:pt idx="197">
                  <c:v>4.8892656242388055</c:v>
                </c:pt>
                <c:pt idx="198">
                  <c:v>4.9026250243085681</c:v>
                </c:pt>
                <c:pt idx="199">
                  <c:v>4.9159844243783297</c:v>
                </c:pt>
                <c:pt idx="200">
                  <c:v>4.9293438244480914</c:v>
                </c:pt>
                <c:pt idx="201">
                  <c:v>4.9427032245178539</c:v>
                </c:pt>
                <c:pt idx="202">
                  <c:v>4.9560626245876147</c:v>
                </c:pt>
                <c:pt idx="203">
                  <c:v>4.9694220246573773</c:v>
                </c:pt>
                <c:pt idx="204">
                  <c:v>4.982781424727138</c:v>
                </c:pt>
                <c:pt idx="205">
                  <c:v>4.9961408247968997</c:v>
                </c:pt>
                <c:pt idx="206">
                  <c:v>5.0095002248666622</c:v>
                </c:pt>
                <c:pt idx="207">
                  <c:v>5.0228596249364239</c:v>
                </c:pt>
                <c:pt idx="208">
                  <c:v>5.0362190250061856</c:v>
                </c:pt>
                <c:pt idx="209">
                  <c:v>5.0495784250759472</c:v>
                </c:pt>
                <c:pt idx="210">
                  <c:v>5.0629378251457089</c:v>
                </c:pt>
                <c:pt idx="211">
                  <c:v>5.0762972252154706</c:v>
                </c:pt>
                <c:pt idx="212">
                  <c:v>5.0896566252852322</c:v>
                </c:pt>
                <c:pt idx="213">
                  <c:v>5.1030160253549939</c:v>
                </c:pt>
                <c:pt idx="214">
                  <c:v>5.1163754254247564</c:v>
                </c:pt>
                <c:pt idx="215">
                  <c:v>5.1297348254945172</c:v>
                </c:pt>
                <c:pt idx="216">
                  <c:v>5.1430942255642789</c:v>
                </c:pt>
                <c:pt idx="217">
                  <c:v>5.1564536256340405</c:v>
                </c:pt>
                <c:pt idx="218">
                  <c:v>5.1698130257038022</c:v>
                </c:pt>
                <c:pt idx="219">
                  <c:v>5.1831724257735647</c:v>
                </c:pt>
                <c:pt idx="220">
                  <c:v>5.1965318258433264</c:v>
                </c:pt>
                <c:pt idx="221">
                  <c:v>5.2098912259130881</c:v>
                </c:pt>
                <c:pt idx="222">
                  <c:v>5.2232506259828497</c:v>
                </c:pt>
                <c:pt idx="223">
                  <c:v>5.2366100260526105</c:v>
                </c:pt>
                <c:pt idx="224">
                  <c:v>5.2499694261223731</c:v>
                </c:pt>
                <c:pt idx="225">
                  <c:v>5.2633288261921347</c:v>
                </c:pt>
                <c:pt idx="226">
                  <c:v>5.2766882262618964</c:v>
                </c:pt>
                <c:pt idx="227">
                  <c:v>5.290047626331658</c:v>
                </c:pt>
                <c:pt idx="228">
                  <c:v>5.3034070264014197</c:v>
                </c:pt>
                <c:pt idx="229">
                  <c:v>5.3167664264711814</c:v>
                </c:pt>
                <c:pt idx="230">
                  <c:v>5.330125826540943</c:v>
                </c:pt>
                <c:pt idx="231">
                  <c:v>5.3434852266107047</c:v>
                </c:pt>
                <c:pt idx="232">
                  <c:v>5.3568446266804663</c:v>
                </c:pt>
                <c:pt idx="233">
                  <c:v>5.3702040267502289</c:v>
                </c:pt>
                <c:pt idx="234">
                  <c:v>5.3835634268199906</c:v>
                </c:pt>
                <c:pt idx="235">
                  <c:v>5.3969228268897522</c:v>
                </c:pt>
                <c:pt idx="236">
                  <c:v>5.4102822269595139</c:v>
                </c:pt>
                <c:pt idx="237">
                  <c:v>5.4236416270292747</c:v>
                </c:pt>
                <c:pt idx="238">
                  <c:v>5.4370010270990372</c:v>
                </c:pt>
                <c:pt idx="239">
                  <c:v>5.4503604271687989</c:v>
                </c:pt>
                <c:pt idx="240">
                  <c:v>5.4637198272385605</c:v>
                </c:pt>
                <c:pt idx="241">
                  <c:v>5.4770792273083222</c:v>
                </c:pt>
                <c:pt idx="242">
                  <c:v>5.490438627378083</c:v>
                </c:pt>
                <c:pt idx="243">
                  <c:v>5.5037980274478455</c:v>
                </c:pt>
                <c:pt idx="244">
                  <c:v>5.5171574275176072</c:v>
                </c:pt>
                <c:pt idx="245">
                  <c:v>5.5305168275873688</c:v>
                </c:pt>
                <c:pt idx="246">
                  <c:v>5.5438762276571314</c:v>
                </c:pt>
                <c:pt idx="247">
                  <c:v>5.5572356277268931</c:v>
                </c:pt>
                <c:pt idx="248">
                  <c:v>5.5705950277966538</c:v>
                </c:pt>
                <c:pt idx="249">
                  <c:v>5.5839544278664155</c:v>
                </c:pt>
                <c:pt idx="250">
                  <c:v>5.5973138279361772</c:v>
                </c:pt>
                <c:pt idx="251">
                  <c:v>5.6106732280059397</c:v>
                </c:pt>
                <c:pt idx="252">
                  <c:v>5.6240326280757014</c:v>
                </c:pt>
                <c:pt idx="253">
                  <c:v>5.6373920281454621</c:v>
                </c:pt>
                <c:pt idx="254">
                  <c:v>5.6507514282152247</c:v>
                </c:pt>
                <c:pt idx="255">
                  <c:v>5.6641108282849855</c:v>
                </c:pt>
                <c:pt idx="256">
                  <c:v>5.677470228354748</c:v>
                </c:pt>
                <c:pt idx="257">
                  <c:v>5.6908296284245097</c:v>
                </c:pt>
                <c:pt idx="258">
                  <c:v>5.7041890284942713</c:v>
                </c:pt>
                <c:pt idx="259">
                  <c:v>5.7175484285640401</c:v>
                </c:pt>
                <c:pt idx="260">
                  <c:v>5.7309078286337956</c:v>
                </c:pt>
                <c:pt idx="261">
                  <c:v>5.7442672287035563</c:v>
                </c:pt>
                <c:pt idx="262">
                  <c:v>5.7576266287733189</c:v>
                </c:pt>
                <c:pt idx="263">
                  <c:v>5.7709860288430868</c:v>
                </c:pt>
                <c:pt idx="264">
                  <c:v>5.7843454289128422</c:v>
                </c:pt>
                <c:pt idx="265">
                  <c:v>5.7977048289826039</c:v>
                </c:pt>
                <c:pt idx="266">
                  <c:v>5.8110642290523655</c:v>
                </c:pt>
                <c:pt idx="267">
                  <c:v>5.8244236291221334</c:v>
                </c:pt>
                <c:pt idx="268">
                  <c:v>5.8377830291918889</c:v>
                </c:pt>
                <c:pt idx="269">
                  <c:v>5.8511424292616505</c:v>
                </c:pt>
                <c:pt idx="270">
                  <c:v>5.8645018293314122</c:v>
                </c:pt>
                <c:pt idx="271">
                  <c:v>5.8778612294011801</c:v>
                </c:pt>
                <c:pt idx="272">
                  <c:v>5.8912206294709355</c:v>
                </c:pt>
                <c:pt idx="273">
                  <c:v>5.9045800295406963</c:v>
                </c:pt>
                <c:pt idx="274">
                  <c:v>5.9179394296104597</c:v>
                </c:pt>
                <c:pt idx="275">
                  <c:v>5.9312988296802285</c:v>
                </c:pt>
                <c:pt idx="276">
                  <c:v>5.9446582297499821</c:v>
                </c:pt>
                <c:pt idx="277">
                  <c:v>5.9580176298197438</c:v>
                </c:pt>
                <c:pt idx="278">
                  <c:v>5.9713770298895046</c:v>
                </c:pt>
                <c:pt idx="279">
                  <c:v>5.9847364299592742</c:v>
                </c:pt>
                <c:pt idx="280">
                  <c:v>5.9980958300290288</c:v>
                </c:pt>
                <c:pt idx="281">
                  <c:v>6.0114552300987922</c:v>
                </c:pt>
                <c:pt idx="282">
                  <c:v>6.0248146301685601</c:v>
                </c:pt>
                <c:pt idx="283">
                  <c:v>6.0381740302383209</c:v>
                </c:pt>
                <c:pt idx="284">
                  <c:v>6.0515334303080843</c:v>
                </c:pt>
                <c:pt idx="285">
                  <c:v>6.064892830377838</c:v>
                </c:pt>
                <c:pt idx="286">
                  <c:v>6.0782522304476068</c:v>
                </c:pt>
                <c:pt idx="287">
                  <c:v>6.0916116305173684</c:v>
                </c:pt>
                <c:pt idx="288">
                  <c:v>6.1049710305871292</c:v>
                </c:pt>
                <c:pt idx="289">
                  <c:v>6.1183304306568846</c:v>
                </c:pt>
                <c:pt idx="290">
                  <c:v>6.1316898307266534</c:v>
                </c:pt>
                <c:pt idx="291">
                  <c:v>6.1450492307964151</c:v>
                </c:pt>
                <c:pt idx="292">
                  <c:v>6.1584086308661767</c:v>
                </c:pt>
                <c:pt idx="293">
                  <c:v>6.1717680309359322</c:v>
                </c:pt>
                <c:pt idx="294">
                  <c:v>6.1851274310057009</c:v>
                </c:pt>
                <c:pt idx="295">
                  <c:v>6.1984868310754617</c:v>
                </c:pt>
                <c:pt idx="296">
                  <c:v>6.2118462311452234</c:v>
                </c:pt>
                <c:pt idx="297">
                  <c:v>6.2252056312149788</c:v>
                </c:pt>
                <c:pt idx="298">
                  <c:v>6.2385650312847476</c:v>
                </c:pt>
                <c:pt idx="299">
                  <c:v>6.2519244313545093</c:v>
                </c:pt>
                <c:pt idx="300">
                  <c:v>6.26528383142427</c:v>
                </c:pt>
                <c:pt idx="301">
                  <c:v>6.2786432314940255</c:v>
                </c:pt>
                <c:pt idx="302">
                  <c:v>6.2920026315637934</c:v>
                </c:pt>
                <c:pt idx="303">
                  <c:v>6.3053620316335568</c:v>
                </c:pt>
                <c:pt idx="304">
                  <c:v>6.3187214317033176</c:v>
                </c:pt>
                <c:pt idx="305">
                  <c:v>6.332080831773073</c:v>
                </c:pt>
                <c:pt idx="306">
                  <c:v>6.3454402318428409</c:v>
                </c:pt>
                <c:pt idx="307">
                  <c:v>6.3587996319126017</c:v>
                </c:pt>
                <c:pt idx="308">
                  <c:v>6.3721590319823651</c:v>
                </c:pt>
                <c:pt idx="309">
                  <c:v>6.3855184320521259</c:v>
                </c:pt>
                <c:pt idx="310">
                  <c:v>6.3988778321218875</c:v>
                </c:pt>
                <c:pt idx="311">
                  <c:v>6.4122372321916492</c:v>
                </c:pt>
                <c:pt idx="312">
                  <c:v>6.4255966322614118</c:v>
                </c:pt>
                <c:pt idx="313">
                  <c:v>6.4389560323311734</c:v>
                </c:pt>
                <c:pt idx="314">
                  <c:v>6.4523154324009342</c:v>
                </c:pt>
                <c:pt idx="315">
                  <c:v>6.4656748324706959</c:v>
                </c:pt>
                <c:pt idx="316">
                  <c:v>6.4790342325404575</c:v>
                </c:pt>
                <c:pt idx="317">
                  <c:v>6.4923936326102201</c:v>
                </c:pt>
                <c:pt idx="318">
                  <c:v>6.5057530326799817</c:v>
                </c:pt>
                <c:pt idx="319">
                  <c:v>6.5191124327497425</c:v>
                </c:pt>
                <c:pt idx="320">
                  <c:v>6.5324718328195059</c:v>
                </c:pt>
                <c:pt idx="321">
                  <c:v>6.5458312328892658</c:v>
                </c:pt>
                <c:pt idx="322">
                  <c:v>6.5591906329590293</c:v>
                </c:pt>
                <c:pt idx="323">
                  <c:v>6.57255003302879</c:v>
                </c:pt>
                <c:pt idx="324">
                  <c:v>6.5859094330985517</c:v>
                </c:pt>
                <c:pt idx="325">
                  <c:v>6.5992688331683143</c:v>
                </c:pt>
                <c:pt idx="326">
                  <c:v>6.6126282332380759</c:v>
                </c:pt>
                <c:pt idx="327">
                  <c:v>6.6259876333078376</c:v>
                </c:pt>
                <c:pt idx="328">
                  <c:v>6.6393470333775984</c:v>
                </c:pt>
                <c:pt idx="329">
                  <c:v>6.65270643344736</c:v>
                </c:pt>
                <c:pt idx="330">
                  <c:v>6.6660658335171226</c:v>
                </c:pt>
                <c:pt idx="331">
                  <c:v>6.6794252335868842</c:v>
                </c:pt>
                <c:pt idx="332">
                  <c:v>6.6927846336566459</c:v>
                </c:pt>
                <c:pt idx="333">
                  <c:v>6.7061440337264067</c:v>
                </c:pt>
                <c:pt idx="334">
                  <c:v>6.7195034337961701</c:v>
                </c:pt>
                <c:pt idx="335">
                  <c:v>6.7328628338659309</c:v>
                </c:pt>
                <c:pt idx="336">
                  <c:v>6.7462222339356934</c:v>
                </c:pt>
                <c:pt idx="337">
                  <c:v>6.7595816340054542</c:v>
                </c:pt>
                <c:pt idx="338">
                  <c:v>6.772941034075215</c:v>
                </c:pt>
                <c:pt idx="339">
                  <c:v>6.7863004341449784</c:v>
                </c:pt>
                <c:pt idx="340">
                  <c:v>6.7996598342147392</c:v>
                </c:pt>
                <c:pt idx="341">
                  <c:v>6.8130192342845017</c:v>
                </c:pt>
                <c:pt idx="342">
                  <c:v>6.8263786343542625</c:v>
                </c:pt>
                <c:pt idx="343">
                  <c:v>6.8397380344240242</c:v>
                </c:pt>
                <c:pt idx="344">
                  <c:v>6.8530974344937867</c:v>
                </c:pt>
                <c:pt idx="345">
                  <c:v>6.8664568345635484</c:v>
                </c:pt>
                <c:pt idx="346">
                  <c:v>6.87981623463331</c:v>
                </c:pt>
                <c:pt idx="347">
                  <c:v>6.8931756347030708</c:v>
                </c:pt>
                <c:pt idx="348">
                  <c:v>6.9065350347728325</c:v>
                </c:pt>
                <c:pt idx="349">
                  <c:v>6.919894434842595</c:v>
                </c:pt>
                <c:pt idx="350">
                  <c:v>6.9332538349123567</c:v>
                </c:pt>
                <c:pt idx="351">
                  <c:v>6.9466132349821184</c:v>
                </c:pt>
                <c:pt idx="352">
                  <c:v>6.9599726350518791</c:v>
                </c:pt>
                <c:pt idx="353">
                  <c:v>6.9733320351216426</c:v>
                </c:pt>
                <c:pt idx="354">
                  <c:v>6.9866914351914033</c:v>
                </c:pt>
                <c:pt idx="355">
                  <c:v>7.0000508352611668</c:v>
                </c:pt>
                <c:pt idx="356">
                  <c:v>7.0134102353309267</c:v>
                </c:pt>
                <c:pt idx="357">
                  <c:v>7.0267696354006892</c:v>
                </c:pt>
                <c:pt idx="358">
                  <c:v>7.0401290354704509</c:v>
                </c:pt>
                <c:pt idx="359">
                  <c:v>7.0534884355402125</c:v>
                </c:pt>
                <c:pt idx="360">
                  <c:v>7.0668478356099751</c:v>
                </c:pt>
                <c:pt idx="361">
                  <c:v>7.080207235679735</c:v>
                </c:pt>
                <c:pt idx="362">
                  <c:v>7.0935666357494975</c:v>
                </c:pt>
                <c:pt idx="363">
                  <c:v>7.1069260358192592</c:v>
                </c:pt>
                <c:pt idx="364">
                  <c:v>7.1202854358890209</c:v>
                </c:pt>
                <c:pt idx="365">
                  <c:v>7.1336448359587834</c:v>
                </c:pt>
                <c:pt idx="366">
                  <c:v>7.1470042360285433</c:v>
                </c:pt>
                <c:pt idx="367">
                  <c:v>7.1603636360983058</c:v>
                </c:pt>
                <c:pt idx="368">
                  <c:v>7.1737230361680675</c:v>
                </c:pt>
                <c:pt idx="369">
                  <c:v>7.1870824362378292</c:v>
                </c:pt>
                <c:pt idx="370">
                  <c:v>7.2004418363075917</c:v>
                </c:pt>
                <c:pt idx="371">
                  <c:v>7.2138012363773516</c:v>
                </c:pt>
                <c:pt idx="372">
                  <c:v>7.227160636447115</c:v>
                </c:pt>
                <c:pt idx="373">
                  <c:v>7.2405200365168758</c:v>
                </c:pt>
                <c:pt idx="374">
                  <c:v>7.2538794365866393</c:v>
                </c:pt>
                <c:pt idx="375">
                  <c:v>7.2672388366564</c:v>
                </c:pt>
                <c:pt idx="376">
                  <c:v>7.2805982367261617</c:v>
                </c:pt>
                <c:pt idx="377">
                  <c:v>7.2939576367959233</c:v>
                </c:pt>
                <c:pt idx="378">
                  <c:v>7.307317036865685</c:v>
                </c:pt>
                <c:pt idx="379">
                  <c:v>7.3206764369354476</c:v>
                </c:pt>
                <c:pt idx="380">
                  <c:v>7.3340358370052083</c:v>
                </c:pt>
                <c:pt idx="381">
                  <c:v>7.34739523707497</c:v>
                </c:pt>
                <c:pt idx="382">
                  <c:v>7.3607546371447317</c:v>
                </c:pt>
                <c:pt idx="383">
                  <c:v>7.3741140372144933</c:v>
                </c:pt>
                <c:pt idx="384">
                  <c:v>7.3874734372842559</c:v>
                </c:pt>
                <c:pt idx="385">
                  <c:v>7.4008328373540166</c:v>
                </c:pt>
                <c:pt idx="386">
                  <c:v>7.4141922374237792</c:v>
                </c:pt>
                <c:pt idx="387">
                  <c:v>7.42755163749354</c:v>
                </c:pt>
                <c:pt idx="388">
                  <c:v>7.4409110375633016</c:v>
                </c:pt>
                <c:pt idx="389">
                  <c:v>7.4542704376330642</c:v>
                </c:pt>
                <c:pt idx="390">
                  <c:v>7.467629837702825</c:v>
                </c:pt>
                <c:pt idx="391">
                  <c:v>7.4809892377725875</c:v>
                </c:pt>
                <c:pt idx="392">
                  <c:v>7.4943486378423483</c:v>
                </c:pt>
                <c:pt idx="393">
                  <c:v>7.5077080379121117</c:v>
                </c:pt>
                <c:pt idx="394">
                  <c:v>7.5210674379818725</c:v>
                </c:pt>
                <c:pt idx="395">
                  <c:v>7.5344268380516342</c:v>
                </c:pt>
                <c:pt idx="396">
                  <c:v>7.5477862381213958</c:v>
                </c:pt>
                <c:pt idx="397">
                  <c:v>7.5611456381911584</c:v>
                </c:pt>
                <c:pt idx="398">
                  <c:v>7.57450503826092</c:v>
                </c:pt>
                <c:pt idx="399">
                  <c:v>7.5878644383306808</c:v>
                </c:pt>
                <c:pt idx="400">
                  <c:v>7.6012238384004425</c:v>
                </c:pt>
                <c:pt idx="401">
                  <c:v>7.6145832384702041</c:v>
                </c:pt>
                <c:pt idx="402">
                  <c:v>7.6279426385399667</c:v>
                </c:pt>
                <c:pt idx="403">
                  <c:v>7.6413020386097283</c:v>
                </c:pt>
                <c:pt idx="404">
                  <c:v>7.6546614386794891</c:v>
                </c:pt>
                <c:pt idx="405">
                  <c:v>7.6680208387492526</c:v>
                </c:pt>
                <c:pt idx="406">
                  <c:v>7.6813802388190124</c:v>
                </c:pt>
                <c:pt idx="407">
                  <c:v>7.6947396388887759</c:v>
                </c:pt>
                <c:pt idx="408">
                  <c:v>7.7080990389585367</c:v>
                </c:pt>
                <c:pt idx="409">
                  <c:v>7.7214584390282983</c:v>
                </c:pt>
                <c:pt idx="410">
                  <c:v>7.7348178390980609</c:v>
                </c:pt>
                <c:pt idx="411">
                  <c:v>7.7481772391678225</c:v>
                </c:pt>
                <c:pt idx="412">
                  <c:v>7.7615366392375842</c:v>
                </c:pt>
                <c:pt idx="413">
                  <c:v>7.774896039307345</c:v>
                </c:pt>
                <c:pt idx="414">
                  <c:v>7.7882554393771066</c:v>
                </c:pt>
                <c:pt idx="415">
                  <c:v>7.8016148394468692</c:v>
                </c:pt>
                <c:pt idx="416">
                  <c:v>7.8149742395166308</c:v>
                </c:pt>
                <c:pt idx="417">
                  <c:v>7.8283336395863925</c:v>
                </c:pt>
                <c:pt idx="418">
                  <c:v>7.8416930396561533</c:v>
                </c:pt>
                <c:pt idx="419">
                  <c:v>7.8550524397259149</c:v>
                </c:pt>
                <c:pt idx="420">
                  <c:v>7.8684118397956775</c:v>
                </c:pt>
                <c:pt idx="421">
                  <c:v>7.8817712398654391</c:v>
                </c:pt>
                <c:pt idx="422">
                  <c:v>7.8951306399352008</c:v>
                </c:pt>
                <c:pt idx="423">
                  <c:v>7.9084900400049616</c:v>
                </c:pt>
                <c:pt idx="424">
                  <c:v>7.921849440074725</c:v>
                </c:pt>
                <c:pt idx="425">
                  <c:v>7.9352088401444858</c:v>
                </c:pt>
                <c:pt idx="426">
                  <c:v>7.9485682402142483</c:v>
                </c:pt>
                <c:pt idx="427">
                  <c:v>7.9619276402840091</c:v>
                </c:pt>
                <c:pt idx="428">
                  <c:v>7.9752870403537708</c:v>
                </c:pt>
                <c:pt idx="429">
                  <c:v>7.9886464404235333</c:v>
                </c:pt>
                <c:pt idx="430">
                  <c:v>8.002005840493295</c:v>
                </c:pt>
                <c:pt idx="431">
                  <c:v>8.0153652405630567</c:v>
                </c:pt>
                <c:pt idx="432">
                  <c:v>8.0287246406328183</c:v>
                </c:pt>
                <c:pt idx="433">
                  <c:v>8.04208404070258</c:v>
                </c:pt>
                <c:pt idx="434">
                  <c:v>8.0554434407723416</c:v>
                </c:pt>
                <c:pt idx="435">
                  <c:v>8.0688028408421033</c:v>
                </c:pt>
                <c:pt idx="436">
                  <c:v>8.082162240911865</c:v>
                </c:pt>
                <c:pt idx="437">
                  <c:v>8.0955216409816266</c:v>
                </c:pt>
                <c:pt idx="438">
                  <c:v>8.1088810410513883</c:v>
                </c:pt>
                <c:pt idx="439">
                  <c:v>8.12224044112115</c:v>
                </c:pt>
                <c:pt idx="440">
                  <c:v>8.1355998411909116</c:v>
                </c:pt>
                <c:pt idx="441">
                  <c:v>8.1489592412606733</c:v>
                </c:pt>
                <c:pt idx="442">
                  <c:v>8.1623186413304349</c:v>
                </c:pt>
                <c:pt idx="443">
                  <c:v>8.1756780414001966</c:v>
                </c:pt>
                <c:pt idx="444">
                  <c:v>8.1890374414699583</c:v>
                </c:pt>
                <c:pt idx="445">
                  <c:v>8.2023968415397217</c:v>
                </c:pt>
                <c:pt idx="446">
                  <c:v>8.2157562416094816</c:v>
                </c:pt>
                <c:pt idx="447">
                  <c:v>8.2291156416792433</c:v>
                </c:pt>
                <c:pt idx="448">
                  <c:v>8.2424750417490049</c:v>
                </c:pt>
                <c:pt idx="449">
                  <c:v>8.2558344418187684</c:v>
                </c:pt>
                <c:pt idx="450">
                  <c:v>8.26919384188853</c:v>
                </c:pt>
              </c:numCache>
            </c:numRef>
          </c:xVal>
          <c:yVal>
            <c:numRef>
              <c:f>fit_1NN_BCC!$K$19:$K$469</c:f>
              <c:numCache>
                <c:formatCode>General</c:formatCode>
                <c:ptCount val="451"/>
                <c:pt idx="0">
                  <c:v>0.1558258541897164</c:v>
                </c:pt>
                <c:pt idx="1">
                  <c:v>-8.4043670362561329E-3</c:v>
                </c:pt>
                <c:pt idx="2">
                  <c:v>-0.16581364545064403</c:v>
                </c:pt>
                <c:pt idx="3">
                  <c:v>-0.31662357136200114</c:v>
                </c:pt>
                <c:pt idx="4">
                  <c:v>-0.46104911739201171</c:v>
                </c:pt>
                <c:pt idx="5">
                  <c:v>-0.59929882911380794</c:v>
                </c:pt>
                <c:pt idx="6">
                  <c:v>-0.73157501029013972</c:v>
                </c:pt>
                <c:pt idx="7">
                  <c:v>-0.85807390286310437</c:v>
                </c:pt>
                <c:pt idx="8">
                  <c:v>-0.97898586184289371</c:v>
                </c:pt>
                <c:pt idx="9">
                  <c:v>-1.0944955252389175</c:v>
                </c:pt>
                <c:pt idx="10">
                  <c:v>-1.2047819791726617</c:v>
                </c:pt>
                <c:pt idx="11">
                  <c:v>-1.3100189183077191</c:v>
                </c:pt>
                <c:pt idx="12">
                  <c:v>-1.410374801728608</c:v>
                </c:pt>
                <c:pt idx="13">
                  <c:v>-1.506013004396392</c:v>
                </c:pt>
                <c:pt idx="14">
                  <c:v>-1.5970919643054664</c:v>
                </c:pt>
                <c:pt idx="15">
                  <c:v>-1.6837653254623817</c:v>
                </c:pt>
                <c:pt idx="16">
                  <c:v>-1.7661820768042515</c:v>
                </c:pt>
                <c:pt idx="17">
                  <c:v>-1.8444866871710177</c:v>
                </c:pt>
                <c:pt idx="18">
                  <c:v>-1.9188192364424621</c:v>
                </c:pt>
                <c:pt idx="19">
                  <c:v>-1.9893155429480158</c:v>
                </c:pt>
                <c:pt idx="20">
                  <c:v>-2.0561072872542239</c:v>
                </c:pt>
                <c:pt idx="21">
                  <c:v>-2.1193221324317841</c:v>
                </c:pt>
                <c:pt idx="22">
                  <c:v>-2.1790838409013116</c:v>
                </c:pt>
                <c:pt idx="23">
                  <c:v>-2.2355123879541132</c:v>
                </c:pt>
                <c:pt idx="24">
                  <c:v>-2.28872407204166</c:v>
                </c:pt>
                <c:pt idx="25">
                  <c:v>-2.338831621924693</c:v>
                </c:pt>
                <c:pt idx="26">
                  <c:v>-2.3859443007704675</c:v>
                </c:pt>
                <c:pt idx="27">
                  <c:v>-2.4301680072840819</c:v>
                </c:pt>
                <c:pt idx="28">
                  <c:v>-2.4716053739574972</c:v>
                </c:pt>
                <c:pt idx="29">
                  <c:v>-2.5103558625174376</c:v>
                </c:pt>
                <c:pt idx="30">
                  <c:v>-2.5465158566511192</c:v>
                </c:pt>
                <c:pt idx="31">
                  <c:v>-2.5801787520865966</c:v>
                </c:pt>
                <c:pt idx="32">
                  <c:v>-2.6114350441022491</c:v>
                </c:pt>
                <c:pt idx="33">
                  <c:v>-2.6403724125379346</c:v>
                </c:pt>
                <c:pt idx="34">
                  <c:v>-2.6670758043782756</c:v>
                </c:pt>
                <c:pt idx="35">
                  <c:v>-2.6916275139765675</c:v>
                </c:pt>
                <c:pt idx="36">
                  <c:v>-2.7141072609858456</c:v>
                </c:pt>
                <c:pt idx="37">
                  <c:v>-2.7345922660618553</c:v>
                </c:pt>
                <c:pt idx="38">
                  <c:v>-2.753157324400787</c:v>
                </c:pt>
                <c:pt idx="39">
                  <c:v>-2.7698748771728949</c:v>
                </c:pt>
                <c:pt idx="40">
                  <c:v>-2.7848150809114256</c:v>
                </c:pt>
                <c:pt idx="41">
                  <c:v>-2.7980458749145813</c:v>
                </c:pt>
                <c:pt idx="42">
                  <c:v>-2.8096330467166473</c:v>
                </c:pt>
                <c:pt idx="43">
                  <c:v>-2.8196402956828375</c:v>
                </c:pt>
                <c:pt idx="44">
                  <c:v>-2.8281292947808563</c:v>
                </c:pt>
                <c:pt idx="45">
                  <c:v>-2.8351597505807233</c:v>
                </c:pt>
                <c:pt idx="46">
                  <c:v>-2.8407894615329425</c:v>
                </c:pt>
                <c:pt idx="47">
                  <c:v>-2.845074374573672</c:v>
                </c:pt>
                <c:pt idx="48">
                  <c:v>-2.8480686401042385</c:v>
                </c:pt>
                <c:pt idx="49">
                  <c:v>-2.8498246653909507</c:v>
                </c:pt>
                <c:pt idx="50">
                  <c:v>-2.8503931664299174</c:v>
                </c:pt>
                <c:pt idx="51">
                  <c:v>-2.8498232183203034</c:v>
                </c:pt>
                <c:pt idx="52">
                  <c:v>-2.8481623041882385</c:v>
                </c:pt>
                <c:pt idx="53">
                  <c:v>-2.8454563627024183</c:v>
                </c:pt>
                <c:pt idx="54">
                  <c:v>-2.841749834221261</c:v>
                </c:pt>
                <c:pt idx="55">
                  <c:v>-2.8370857056103937</c:v>
                </c:pt>
                <c:pt idx="56">
                  <c:v>-2.83150555376813</c:v>
                </c:pt>
                <c:pt idx="57">
                  <c:v>-2.8250495878955491</c:v>
                </c:pt>
                <c:pt idx="58">
                  <c:v>-2.8177566905467639</c:v>
                </c:pt>
                <c:pt idx="59">
                  <c:v>-2.8096644574939598</c:v>
                </c:pt>
                <c:pt idx="60">
                  <c:v>-2.8008092364407999</c:v>
                </c:pt>
                <c:pt idx="61">
                  <c:v>-2.7912261646168921</c:v>
                </c:pt>
                <c:pt idx="62">
                  <c:v>-2.7809492052850326</c:v>
                </c:pt>
                <c:pt idx="63">
                  <c:v>-2.7700111831921026</c:v>
                </c:pt>
                <c:pt idx="64">
                  <c:v>-2.7584438189935914</c:v>
                </c:pt>
                <c:pt idx="65">
                  <c:v>-2.746277762680899</c:v>
                </c:pt>
                <c:pt idx="66">
                  <c:v>-2.7335426260397369</c:v>
                </c:pt>
                <c:pt idx="67">
                  <c:v>-2.7202670141671534</c:v>
                </c:pt>
                <c:pt idx="68">
                  <c:v>-2.7064785560739342</c:v>
                </c:pt>
                <c:pt idx="69">
                  <c:v>-2.6922039343983837</c:v>
                </c:pt>
                <c:pt idx="70">
                  <c:v>-2.6774689142567452</c:v>
                </c:pt>
                <c:pt idx="71">
                  <c:v>-2.6622983712548276</c:v>
                </c:pt>
                <c:pt idx="72">
                  <c:v>-2.6467163186846987</c:v>
                </c:pt>
                <c:pt idx="73">
                  <c:v>-2.6307459339296209</c:v>
                </c:pt>
                <c:pt idx="74">
                  <c:v>-2.6144095840998118</c:v>
                </c:pt>
                <c:pt idx="75">
                  <c:v>-2.5977288509208876</c:v>
                </c:pt>
                <c:pt idx="76">
                  <c:v>-2.5807245548963005</c:v>
                </c:pt>
                <c:pt idx="77">
                  <c:v>-2.5634167787644673</c:v>
                </c:pt>
                <c:pt idx="78">
                  <c:v>-2.5458248902706715</c:v>
                </c:pt>
                <c:pt idx="79">
                  <c:v>-2.5279675642732897</c:v>
                </c:pt>
                <c:pt idx="80">
                  <c:v>-2.5098628042033404</c:v>
                </c:pt>
                <c:pt idx="81">
                  <c:v>-2.4915279628957734</c:v>
                </c:pt>
                <c:pt idx="82">
                  <c:v>-2.4729797628104899</c:v>
                </c:pt>
                <c:pt idx="83">
                  <c:v>-2.4542343156604494</c:v>
                </c:pt>
                <c:pt idx="84">
                  <c:v>-2.4353071414638605</c:v>
                </c:pt>
                <c:pt idx="85">
                  <c:v>-2.4162131870368722</c:v>
                </c:pt>
                <c:pt idx="86">
                  <c:v>-2.3969668439427787</c:v>
                </c:pt>
                <c:pt idx="87">
                  <c:v>-2.3775819659132753</c:v>
                </c:pt>
                <c:pt idx="88">
                  <c:v>-2.3580718857568659</c:v>
                </c:pt>
                <c:pt idx="89">
                  <c:v>-2.3384494317690905</c:v>
                </c:pt>
                <c:pt idx="90">
                  <c:v>-2.318726943658854</c:v>
                </c:pt>
                <c:pt idx="91">
                  <c:v>-2.2989162880047096</c:v>
                </c:pt>
                <c:pt idx="92">
                  <c:v>-2.2790288732545401</c:v>
                </c:pt>
                <c:pt idx="93">
                  <c:v>-2.2590756642817698</c:v>
                </c:pt>
                <c:pt idx="94">
                  <c:v>-2.2390671965107805</c:v>
                </c:pt>
                <c:pt idx="95">
                  <c:v>-2.2190135896239092</c:v>
                </c:pt>
                <c:pt idx="96">
                  <c:v>-2.198924560862054</c:v>
                </c:pt>
                <c:pt idx="97">
                  <c:v>-2.1788094379305138</c:v>
                </c:pt>
                <c:pt idx="98">
                  <c:v>-2.1586771715214441</c:v>
                </c:pt>
                <c:pt idx="99">
                  <c:v>-2.1385363474639156</c:v>
                </c:pt>
                <c:pt idx="100">
                  <c:v>-2.1183951985123084</c:v>
                </c:pt>
                <c:pt idx="101">
                  <c:v>-2.0982616157834171</c:v>
                </c:pt>
                <c:pt idx="102">
                  <c:v>-2.0781431598524089</c:v>
                </c:pt>
                <c:pt idx="103">
                  <c:v>-2.0580470715174228</c:v>
                </c:pt>
                <c:pt idx="104">
                  <c:v>-2.037980282242382</c:v>
                </c:pt>
                <c:pt idx="105">
                  <c:v>-2.0179494242872771</c:v>
                </c:pt>
                <c:pt idx="106">
                  <c:v>-1.9979608405349432</c:v>
                </c:pt>
                <c:pt idx="107">
                  <c:v>-1.9780205940230799</c:v>
                </c:pt>
                <c:pt idx="108">
                  <c:v>-1.958134477190018</c:v>
                </c:pt>
                <c:pt idx="109">
                  <c:v>-1.9383080208425207</c:v>
                </c:pt>
                <c:pt idx="110">
                  <c:v>-1.9185465028536124</c:v>
                </c:pt>
                <c:pt idx="111">
                  <c:v>-1.8988549565982904</c:v>
                </c:pt>
                <c:pt idx="112">
                  <c:v>-1.8792381791346511</c:v>
                </c:pt>
                <c:pt idx="113">
                  <c:v>-1.8597007391378453</c:v>
                </c:pt>
                <c:pt idx="114">
                  <c:v>-1.8402469845939764</c:v>
                </c:pt>
                <c:pt idx="115">
                  <c:v>-1.8208810502609407</c:v>
                </c:pt>
                <c:pt idx="116">
                  <c:v>-1.801606864902928</c:v>
                </c:pt>
                <c:pt idx="117">
                  <c:v>-1.7824281583051755</c:v>
                </c:pt>
                <c:pt idx="118">
                  <c:v>-1.7633484680753453</c:v>
                </c:pt>
                <c:pt idx="119">
                  <c:v>-1.7443711462377132</c:v>
                </c:pt>
                <c:pt idx="120">
                  <c:v>-1.725499365626215</c:v>
                </c:pt>
                <c:pt idx="121">
                  <c:v>-1.706736126082169</c:v>
                </c:pt>
                <c:pt idx="122">
                  <c:v>-1.6880842604623827</c:v>
                </c:pt>
                <c:pt idx="123">
                  <c:v>-1.6695464404631624</c:v>
                </c:pt>
                <c:pt idx="124">
                  <c:v>-1.6511251822655741</c:v>
                </c:pt>
                <c:pt idx="125">
                  <c:v>-1.6328228520071819</c:v>
                </c:pt>
                <c:pt idx="126">
                  <c:v>-1.6146416710853326</c:v>
                </c:pt>
                <c:pt idx="127">
                  <c:v>-1.5965837212968899</c:v>
                </c:pt>
                <c:pt idx="128">
                  <c:v>-1.5786509498192012</c:v>
                </c:pt>
                <c:pt idx="129">
                  <c:v>-1.5608451740369578</c:v>
                </c:pt>
                <c:pt idx="130">
                  <c:v>-1.5431680862194206</c:v>
                </c:pt>
                <c:pt idx="131">
                  <c:v>-1.5256212580524409</c:v>
                </c:pt>
                <c:pt idx="132">
                  <c:v>-1.5082061450294859</c:v>
                </c:pt>
                <c:pt idx="133">
                  <c:v>-1.4909240907058439</c:v>
                </c:pt>
                <c:pt idx="134">
                  <c:v>-1.473776330819988</c:v>
                </c:pt>
                <c:pt idx="135">
                  <c:v>-1.4567639972860422</c:v>
                </c:pt>
                <c:pt idx="136">
                  <c:v>-1.439888122061094</c:v>
                </c:pt>
                <c:pt idx="137">
                  <c:v>-1.4231496408910769</c:v>
                </c:pt>
                <c:pt idx="138">
                  <c:v>-1.4065493969387699</c:v>
                </c:pt>
                <c:pt idx="139">
                  <c:v>-1.3900881442974096</c:v>
                </c:pt>
                <c:pt idx="140">
                  <c:v>-1.373766551393268</c:v>
                </c:pt>
                <c:pt idx="141">
                  <c:v>-1.3575852042804974</c:v>
                </c:pt>
                <c:pt idx="142">
                  <c:v>-1.3415446098314054</c:v>
                </c:pt>
                <c:pt idx="143">
                  <c:v>-1.32564519882527</c:v>
                </c:pt>
                <c:pt idx="144">
                  <c:v>-1.3098873289386841</c:v>
                </c:pt>
                <c:pt idx="145">
                  <c:v>-1.294271287640355</c:v>
                </c:pt>
                <c:pt idx="146">
                  <c:v>-1.2787972949932049</c:v>
                </c:pt>
                <c:pt idx="147">
                  <c:v>-1.2634655063664877</c:v>
                </c:pt>
                <c:pt idx="148">
                  <c:v>-1.2482760150606511</c:v>
                </c:pt>
                <c:pt idx="149">
                  <c:v>-1.2332288548474826</c:v>
                </c:pt>
                <c:pt idx="150">
                  <c:v>-1.2183240024281075</c:v>
                </c:pt>
                <c:pt idx="151">
                  <c:v>-1.2035613798112643</c:v>
                </c:pt>
                <c:pt idx="152">
                  <c:v>-1.1889408566142394</c:v>
                </c:pt>
                <c:pt idx="153">
                  <c:v>-1.174462252288782</c:v>
                </c:pt>
                <c:pt idx="154">
                  <c:v>-1.1601253382742298</c:v>
                </c:pt>
                <c:pt idx="155">
                  <c:v>-1.1459298400800346</c:v>
                </c:pt>
                <c:pt idx="156">
                  <c:v>-1.1318754392997963</c:v>
                </c:pt>
                <c:pt idx="157">
                  <c:v>-1.117961775558876</c:v>
                </c:pt>
                <c:pt idx="158">
                  <c:v>-1.1041884483975515</c:v>
                </c:pt>
                <c:pt idx="159">
                  <c:v>-1.0905550190917059</c:v>
                </c:pt>
                <c:pt idx="160">
                  <c:v>-1.0770610124128706</c:v>
                </c:pt>
                <c:pt idx="161">
                  <c:v>-1.0637059183294999</c:v>
                </c:pt>
                <c:pt idx="162">
                  <c:v>-1.0504891936512322</c:v>
                </c:pt>
                <c:pt idx="163">
                  <c:v>-1.0374102636178508</c:v>
                </c:pt>
                <c:pt idx="164">
                  <c:v>-1.0244685234346431</c:v>
                </c:pt>
                <c:pt idx="165">
                  <c:v>-1.0116633397557599</c:v>
                </c:pt>
                <c:pt idx="166">
                  <c:v>-0.99899405211717385</c:v>
                </c:pt>
                <c:pt idx="167">
                  <c:v>-0.98645997432074983</c:v>
                </c:pt>
                <c:pt idx="168">
                  <c:v>-0.97406039577092274</c:v>
                </c:pt>
                <c:pt idx="169">
                  <c:v>-0.9617945827654375</c:v>
                </c:pt>
                <c:pt idx="170">
                  <c:v>-0.94966177974153365</c:v>
                </c:pt>
                <c:pt idx="171">
                  <c:v>-0.93766121047895812</c:v>
                </c:pt>
                <c:pt idx="172">
                  <c:v>-0.9257920792611074</c:v>
                </c:pt>
                <c:pt idx="173">
                  <c:v>-0.91405357199559845</c:v>
                </c:pt>
                <c:pt idx="174">
                  <c:v>-0.9024448572955075</c:v>
                </c:pt>
                <c:pt idx="175">
                  <c:v>-0.89096508752249015</c:v>
                </c:pt>
                <c:pt idx="176">
                  <c:v>-0.87961339979294784</c:v>
                </c:pt>
                <c:pt idx="177">
                  <c:v>-0.86838891694839437</c:v>
                </c:pt>
                <c:pt idx="178">
                  <c:v>-0.85729074849112763</c:v>
                </c:pt>
                <c:pt idx="179">
                  <c:v>-0.84631799148625908</c:v>
                </c:pt>
                <c:pt idx="180">
                  <c:v>-0.83546973143118497</c:v>
                </c:pt>
                <c:pt idx="181">
                  <c:v>-0.82474504309346808</c:v>
                </c:pt>
                <c:pt idx="182">
                  <c:v>-0.81414299131814194</c:v>
                </c:pt>
                <c:pt idx="183">
                  <c:v>-0.80366263180538566</c:v>
                </c:pt>
                <c:pt idx="184">
                  <c:v>-0.79330301185948271</c:v>
                </c:pt>
                <c:pt idx="185">
                  <c:v>-0.78306317110998203</c:v>
                </c:pt>
                <c:pt idx="186">
                  <c:v>-0.7729421422059175</c:v>
                </c:pt>
                <c:pt idx="187">
                  <c:v>-0.76293895148393698</c:v>
                </c:pt>
                <c:pt idx="188">
                  <c:v>-0.7530526196111722</c:v>
                </c:pt>
                <c:pt idx="189">
                  <c:v>-0.74328216220363319</c:v>
                </c:pt>
                <c:pt idx="190">
                  <c:v>-0.73362659042090317</c:v>
                </c:pt>
                <c:pt idx="191">
                  <c:v>-0.72408491153789889</c:v>
                </c:pt>
                <c:pt idx="192">
                  <c:v>-0.71465612949440882</c:v>
                </c:pt>
                <c:pt idx="193">
                  <c:v>-0.7053392454231211</c:v>
                </c:pt>
                <c:pt idx="194">
                  <c:v>-0.69613325815683702</c:v>
                </c:pt>
                <c:pt idx="195">
                  <c:v>-0.68703716471551846</c:v>
                </c:pt>
                <c:pt idx="196">
                  <c:v>-0.67804996077383306</c:v>
                </c:pt>
                <c:pt idx="197">
                  <c:v>-0.66917064110981561</c:v>
                </c:pt>
                <c:pt idx="198">
                  <c:v>-0.66039820003524785</c:v>
                </c:pt>
                <c:pt idx="199">
                  <c:v>-0.6517316318083678</c:v>
                </c:pt>
                <c:pt idx="200">
                  <c:v>-0.64316993102945308</c:v>
                </c:pt>
                <c:pt idx="201">
                  <c:v>-0.6347120930198562</c:v>
                </c:pt>
                <c:pt idx="202">
                  <c:v>-0.62635711418502626</c:v>
                </c:pt>
                <c:pt idx="203">
                  <c:v>-0.6181039923620234</c:v>
                </c:pt>
                <c:pt idx="204">
                  <c:v>-0.60995172715206647</c:v>
                </c:pt>
                <c:pt idx="205">
                  <c:v>-0.60189932023856452</c:v>
                </c:pt>
                <c:pt idx="206">
                  <c:v>-0.59394577569114992</c:v>
                </c:pt>
                <c:pt idx="207">
                  <c:v>-0.58609010025614616</c:v>
                </c:pt>
                <c:pt idx="208">
                  <c:v>-0.57833130363393159</c:v>
                </c:pt>
                <c:pt idx="209">
                  <c:v>-0.57066839874363884</c:v>
                </c:pt>
                <c:pt idx="210">
                  <c:v>-0.56310040197560018</c:v>
                </c:pt>
                <c:pt idx="211">
                  <c:v>-0.55562633343196233</c:v>
                </c:pt>
                <c:pt idx="212">
                  <c:v>-0.54824521715585517</c:v>
                </c:pt>
                <c:pt idx="213">
                  <c:v>-0.54095608134950768</c:v>
                </c:pt>
                <c:pt idx="214">
                  <c:v>-0.53375795858168429</c:v>
                </c:pt>
                <c:pt idx="215">
                  <c:v>-0.52664988598480089</c:v>
                </c:pt>
                <c:pt idx="216">
                  <c:v>-0.51963090544206925</c:v>
                </c:pt>
                <c:pt idx="217">
                  <c:v>-0.51270006376502208</c:v>
                </c:pt>
                <c:pt idx="218">
                  <c:v>-0.50585641286173533</c:v>
                </c:pt>
                <c:pt idx="219">
                  <c:v>-0.49909900989607386</c:v>
                </c:pt>
                <c:pt idx="220">
                  <c:v>-0.49242691743827544</c:v>
                </c:pt>
                <c:pt idx="221">
                  <c:v>-0.4858392036071621</c:v>
                </c:pt>
                <c:pt idx="222">
                  <c:v>-0.47933494220428291</c:v>
                </c:pt>
                <c:pt idx="223">
                  <c:v>-0.47291321284026483</c:v>
                </c:pt>
                <c:pt idx="224">
                  <c:v>-0.46657310105364247</c:v>
                </c:pt>
                <c:pt idx="225">
                  <c:v>-0.46031369842244374</c:v>
                </c:pt>
                <c:pt idx="226">
                  <c:v>-0.45413410266877274</c:v>
                </c:pt>
                <c:pt idx="227">
                  <c:v>-0.44803341775665328</c:v>
                </c:pt>
                <c:pt idx="228">
                  <c:v>-0.44201075398336931</c:v>
                </c:pt>
                <c:pt idx="229">
                  <c:v>-0.43606522806453191</c:v>
                </c:pt>
                <c:pt idx="230">
                  <c:v>-0.43019596321311215</c:v>
                </c:pt>
                <c:pt idx="231">
                  <c:v>-0.42440208921264266</c:v>
                </c:pt>
                <c:pt idx="232">
                  <c:v>-0.41868274248482029</c:v>
                </c:pt>
                <c:pt idx="233">
                  <c:v>-0.41303706615169605</c:v>
                </c:pt>
                <c:pt idx="234">
                  <c:v>-0.40746421009267231</c:v>
                </c:pt>
                <c:pt idx="235">
                  <c:v>-0.40196333099648429</c:v>
                </c:pt>
                <c:pt idx="236">
                  <c:v>-0.39653359240836078</c:v>
                </c:pt>
                <c:pt idx="237">
                  <c:v>-0.39117416477255146</c:v>
                </c:pt>
                <c:pt idx="238">
                  <c:v>-0.38588422547038059</c:v>
                </c:pt>
                <c:pt idx="239">
                  <c:v>-0.38066295885401896</c:v>
                </c:pt>
                <c:pt idx="240">
                  <c:v>-0.37550955627611754</c:v>
                </c:pt>
                <c:pt idx="241">
                  <c:v>-0.37042321611547802</c:v>
                </c:pt>
                <c:pt idx="242">
                  <c:v>-0.36540314379891026</c:v>
                </c:pt>
                <c:pt idx="243">
                  <c:v>-0.36044855181942081</c:v>
                </c:pt>
                <c:pt idx="244">
                  <c:v>-0.35555865975089074</c:v>
                </c:pt>
                <c:pt idx="245">
                  <c:v>-0.35073269425936526</c:v>
                </c:pt>
                <c:pt idx="246">
                  <c:v>-0.3459698891111081</c:v>
                </c:pt>
                <c:pt idx="247">
                  <c:v>-0.34126948517754163</c:v>
                </c:pt>
                <c:pt idx="248">
                  <c:v>-0.33663073043720182</c:v>
                </c:pt>
                <c:pt idx="249">
                  <c:v>-0.33205287997483485</c:v>
                </c:pt>
                <c:pt idx="250">
                  <c:v>-0.32753519597774938</c:v>
                </c:pt>
                <c:pt idx="251">
                  <c:v>-0.32307694772954498</c:v>
                </c:pt>
                <c:pt idx="252">
                  <c:v>-0.31867741160132357</c:v>
                </c:pt>
                <c:pt idx="253">
                  <c:v>-0.31433587104049254</c:v>
                </c:pt>
                <c:pt idx="254">
                  <c:v>-0.31005161655726676</c:v>
                </c:pt>
                <c:pt idx="255">
                  <c:v>-0.30582394570897087</c:v>
                </c:pt>
                <c:pt idx="256">
                  <c:v>-0.30165216308223014</c:v>
                </c:pt>
                <c:pt idx="257">
                  <c:v>-0.29753558027315857</c:v>
                </c:pt>
                <c:pt idx="258">
                  <c:v>-0.29347351586562365</c:v>
                </c:pt>
                <c:pt idx="259">
                  <c:v>-0.28946529540767818</c:v>
                </c:pt>
                <c:pt idx="260">
                  <c:v>-0.28551025138626257</c:v>
                </c:pt>
                <c:pt idx="261">
                  <c:v>-0.28160772320020899</c:v>
                </c:pt>
                <c:pt idx="262">
                  <c:v>-0.27775705713170334</c:v>
                </c:pt>
                <c:pt idx="263">
                  <c:v>-0.27395760631621258</c:v>
                </c:pt>
                <c:pt idx="264">
                  <c:v>-0.27020873071099538</c:v>
                </c:pt>
                <c:pt idx="265">
                  <c:v>-0.26650979706222971</c:v>
                </c:pt>
                <c:pt idx="266">
                  <c:v>-0.26286017887088114</c:v>
                </c:pt>
                <c:pt idx="267">
                  <c:v>-0.25925925635731939</c:v>
                </c:pt>
                <c:pt idx="268">
                  <c:v>-0.25570641642479647</c:v>
                </c:pt>
                <c:pt idx="269">
                  <c:v>-0.25220105262180009</c:v>
                </c:pt>
                <c:pt idx="270">
                  <c:v>-0.24874256510340303</c:v>
                </c:pt>
                <c:pt idx="271">
                  <c:v>-0.24533036059160909</c:v>
                </c:pt>
                <c:pt idx="272">
                  <c:v>-0.24196385233479323</c:v>
                </c:pt>
                <c:pt idx="273">
                  <c:v>-0.23864246006624892</c:v>
                </c:pt>
                <c:pt idx="274">
                  <c:v>-0.23536560996195185</c:v>
                </c:pt>
                <c:pt idx="275">
                  <c:v>-0.232132734597532</c:v>
                </c:pt>
                <c:pt idx="276">
                  <c:v>-0.2289432729045465</c:v>
                </c:pt>
                <c:pt idx="277">
                  <c:v>-0.22579667012605592</c:v>
                </c:pt>
                <c:pt idx="278">
                  <c:v>-0.22269237777161272</c:v>
                </c:pt>
                <c:pt idx="279">
                  <c:v>-0.21962985357163373</c:v>
                </c:pt>
                <c:pt idx="280">
                  <c:v>-0.21660856143126231</c:v>
                </c:pt>
                <c:pt idx="281">
                  <c:v>-0.21362797138369527</c:v>
                </c:pt>
                <c:pt idx="282">
                  <c:v>-0.21068755954309101</c:v>
                </c:pt>
                <c:pt idx="283">
                  <c:v>-0.20778680805702784</c:v>
                </c:pt>
                <c:pt idx="284">
                  <c:v>-0.20492520505857845</c:v>
                </c:pt>
                <c:pt idx="285">
                  <c:v>-0.20210224461804474</c:v>
                </c:pt>
                <c:pt idx="286">
                  <c:v>-0.19931742669435565</c:v>
                </c:pt>
                <c:pt idx="287">
                  <c:v>-0.1965702570862079</c:v>
                </c:pt>
                <c:pt idx="288">
                  <c:v>-0.19386024738291638</c:v>
                </c:pt>
                <c:pt idx="289">
                  <c:v>-0.19118691491506715</c:v>
                </c:pt>
                <c:pt idx="290">
                  <c:v>-0.18854978270495601</c:v>
                </c:pt>
                <c:pt idx="291">
                  <c:v>-0.18594837941687645</c:v>
                </c:pt>
                <c:pt idx="292">
                  <c:v>-0.18338223930724393</c:v>
                </c:pt>
                <c:pt idx="293">
                  <c:v>-0.18085090217461836</c:v>
                </c:pt>
                <c:pt idx="294">
                  <c:v>-0.17835391330962322</c:v>
                </c:pt>
                <c:pt idx="295">
                  <c:v>-0.17589082344481288</c:v>
                </c:pt>
                <c:pt idx="296">
                  <c:v>-0.17346118870446789</c:v>
                </c:pt>
                <c:pt idx="297">
                  <c:v>-0.17106457055438667</c:v>
                </c:pt>
                <c:pt idx="298">
                  <c:v>-0.16870053575165647</c:v>
                </c:pt>
                <c:pt idx="299">
                  <c:v>-0.16636865629446021</c:v>
                </c:pt>
                <c:pt idx="300">
                  <c:v>-0.16406850937189171</c:v>
                </c:pt>
                <c:pt idx="301">
                  <c:v>-0.16179967731384454</c:v>
                </c:pt>
                <c:pt idx="302">
                  <c:v>-0.1595617475409554</c:v>
                </c:pt>
                <c:pt idx="303">
                  <c:v>-0.15735431251465323</c:v>
                </c:pt>
                <c:pt idx="304">
                  <c:v>-0.15517696968728784</c:v>
                </c:pt>
                <c:pt idx="305">
                  <c:v>-0.15302932145239331</c:v>
                </c:pt>
                <c:pt idx="306">
                  <c:v>-0.15091097509507262</c:v>
                </c:pt>
                <c:pt idx="307">
                  <c:v>-0.14882154274254383</c:v>
                </c:pt>
                <c:pt idx="308">
                  <c:v>-0.14676064131482536</c:v>
                </c:pt>
                <c:pt idx="309">
                  <c:v>-0.14472789247561063</c:v>
                </c:pt>
                <c:pt idx="310">
                  <c:v>-0.14272292258331631</c:v>
                </c:pt>
                <c:pt idx="311">
                  <c:v>-0.14074536264233273</c:v>
                </c:pt>
                <c:pt idx="312">
                  <c:v>-0.13879484825447783</c:v>
                </c:pt>
                <c:pt idx="313">
                  <c:v>-0.13687101957066905</c:v>
                </c:pt>
                <c:pt idx="314">
                  <c:v>-0.13497352124282153</c:v>
                </c:pt>
                <c:pt idx="315">
                  <c:v>-0.1331020023759836</c:v>
                </c:pt>
                <c:pt idx="316">
                  <c:v>-0.13125611648071767</c:v>
                </c:pt>
                <c:pt idx="317">
                  <c:v>-0.12943552142573325</c:v>
                </c:pt>
                <c:pt idx="318">
                  <c:v>-0.12763987939078453</c:v>
                </c:pt>
                <c:pt idx="319">
                  <c:v>-0.12586885681983373</c:v>
                </c:pt>
                <c:pt idx="320">
                  <c:v>-0.12412212437449364</c:v>
                </c:pt>
                <c:pt idx="321">
                  <c:v>-0.12239935688775343</c:v>
                </c:pt>
                <c:pt idx="322">
                  <c:v>-0.12070023331798932</c:v>
                </c:pt>
                <c:pt idx="323">
                  <c:v>-0.11902443670327921</c:v>
                </c:pt>
                <c:pt idx="324">
                  <c:v>-0.11737165411600954</c:v>
                </c:pt>
                <c:pt idx="325">
                  <c:v>-0.11574157661779412</c:v>
                </c:pt>
                <c:pt idx="326">
                  <c:v>-0.1141338992147025</c:v>
                </c:pt>
                <c:pt idx="327">
                  <c:v>-0.11254832081280364</c:v>
                </c:pt>
                <c:pt idx="328">
                  <c:v>-0.11098454417403054</c:v>
                </c:pt>
                <c:pt idx="329">
                  <c:v>-0.10944227587236859</c:v>
                </c:pt>
                <c:pt idx="330">
                  <c:v>-0.10792122625037168</c:v>
                </c:pt>
                <c:pt idx="331">
                  <c:v>-0.10642110937600971</c:v>
                </c:pt>
                <c:pt idx="332">
                  <c:v>-0.10494164299985025</c:v>
                </c:pt>
                <c:pt idx="333">
                  <c:v>-0.10348254851257702</c:v>
                </c:pt>
                <c:pt idx="334">
                  <c:v>-0.1020435509028482</c:v>
                </c:pt>
                <c:pt idx="335">
                  <c:v>-0.10062437871549869</c:v>
                </c:pt>
                <c:pt idx="336">
                  <c:v>-9.9224764010083191E-2</c:v>
                </c:pt>
                <c:pt idx="337">
                  <c:v>-9.7844442319769381E-2</c:v>
                </c:pt>
                <c:pt idx="338">
                  <c:v>-9.6483152610575079E-2</c:v>
                </c:pt>
                <c:pt idx="339">
                  <c:v>-9.5140637240958711E-2</c:v>
                </c:pt>
                <c:pt idx="340">
                  <c:v>-9.3816641921758093E-2</c:v>
                </c:pt>
                <c:pt idx="341">
                  <c:v>-9.2510915676481162E-2</c:v>
                </c:pt>
                <c:pt idx="342">
                  <c:v>-9.122321080195106E-2</c:v>
                </c:pt>
                <c:pt idx="343">
                  <c:v>-8.995328282930222E-2</c:v>
                </c:pt>
                <c:pt idx="344">
                  <c:v>-8.8700890485333056E-2</c:v>
                </c:pt>
                <c:pt idx="345">
                  <c:v>-8.746579565421217E-2</c:v>
                </c:pt>
                <c:pt idx="346">
                  <c:v>-8.6247763339538278E-2</c:v>
                </c:pt>
                <c:pt idx="347">
                  <c:v>-8.5046561626756931E-2</c:v>
                </c:pt>
                <c:pt idx="348">
                  <c:v>-8.3861961645930419E-2</c:v>
                </c:pt>
                <c:pt idx="349">
                  <c:v>-8.2693737534863559E-2</c:v>
                </c:pt>
                <c:pt idx="350">
                  <c:v>-8.1541666402583618E-2</c:v>
                </c:pt>
                <c:pt idx="351">
                  <c:v>-8.0405528293173031E-2</c:v>
                </c:pt>
                <c:pt idx="352">
                  <c:v>-7.9285106149957554E-2</c:v>
                </c:pt>
                <c:pt idx="353">
                  <c:v>-7.818018578004457E-2</c:v>
                </c:pt>
                <c:pt idx="354">
                  <c:v>-7.7090555819216963E-2</c:v>
                </c:pt>
                <c:pt idx="355">
                  <c:v>-7.6016007697173787E-2</c:v>
                </c:pt>
                <c:pt idx="356">
                  <c:v>-7.4956335603124952E-2</c:v>
                </c:pt>
                <c:pt idx="357">
                  <c:v>-7.3911336451731577E-2</c:v>
                </c:pt>
                <c:pt idx="358">
                  <c:v>-7.2880809849397335E-2</c:v>
                </c:pt>
                <c:pt idx="359">
                  <c:v>-7.1864558060903888E-2</c:v>
                </c:pt>
                <c:pt idx="360">
                  <c:v>-7.0862385976393272E-2</c:v>
                </c:pt>
                <c:pt idx="361">
                  <c:v>-6.9874101078693088E-2</c:v>
                </c:pt>
                <c:pt idx="362">
                  <c:v>-6.889951341098384E-2</c:v>
                </c:pt>
                <c:pt idx="363">
                  <c:v>-6.7938435544808884E-2</c:v>
                </c:pt>
                <c:pt idx="364">
                  <c:v>-6.6990682548421679E-2</c:v>
                </c:pt>
                <c:pt idx="365">
                  <c:v>-6.6056071955470655E-2</c:v>
                </c:pt>
                <c:pt idx="366">
                  <c:v>-6.5134423734021035E-2</c:v>
                </c:pt>
                <c:pt idx="367">
                  <c:v>-6.4225560255908642E-2</c:v>
                </c:pt>
                <c:pt idx="368">
                  <c:v>-6.3329306266428131E-2</c:v>
                </c:pt>
                <c:pt idx="369">
                  <c:v>-6.2445488854348773E-2</c:v>
                </c:pt>
                <c:pt idx="370">
                  <c:v>-6.1573937422259958E-2</c:v>
                </c:pt>
                <c:pt idx="371">
                  <c:v>-6.0714483657242552E-2</c:v>
                </c:pt>
                <c:pt idx="372">
                  <c:v>-5.9866961501863096E-2</c:v>
                </c:pt>
                <c:pt idx="373">
                  <c:v>-5.9031207125492417E-2</c:v>
                </c:pt>
                <c:pt idx="374">
                  <c:v>-5.8207058895940571E-2</c:v>
                </c:pt>
                <c:pt idx="375">
                  <c:v>-5.7394357351412933E-2</c:v>
                </c:pt>
                <c:pt idx="376">
                  <c:v>-5.6592945172778658E-2</c:v>
                </c:pt>
                <c:pt idx="377">
                  <c:v>-5.5802667156154021E-2</c:v>
                </c:pt>
                <c:pt idx="378">
                  <c:v>-5.5023370185796276E-2</c:v>
                </c:pt>
                <c:pt idx="379">
                  <c:v>-5.4254903207305562E-2</c:v>
                </c:pt>
                <c:pt idx="380">
                  <c:v>-5.3497117201133919E-2</c:v>
                </c:pt>
                <c:pt idx="381">
                  <c:v>-5.2749865156396729E-2</c:v>
                </c:pt>
                <c:pt idx="382">
                  <c:v>-5.2013002044987246E-2</c:v>
                </c:pt>
                <c:pt idx="383">
                  <c:v>-5.1286384795989473E-2</c:v>
                </c:pt>
                <c:pt idx="384">
                  <c:v>-5.0569872270387291E-2</c:v>
                </c:pt>
                <c:pt idx="385">
                  <c:v>-4.9863325236068935E-2</c:v>
                </c:pt>
                <c:pt idx="386">
                  <c:v>-4.916660634312197E-2</c:v>
                </c:pt>
                <c:pt idx="387">
                  <c:v>-4.8479580099419321E-2</c:v>
                </c:pt>
                <c:pt idx="388">
                  <c:v>-4.780211284649042E-2</c:v>
                </c:pt>
                <c:pt idx="389">
                  <c:v>-4.7134072735678031E-2</c:v>
                </c:pt>
                <c:pt idx="390">
                  <c:v>-4.6475329704576691E-2</c:v>
                </c:pt>
                <c:pt idx="391">
                  <c:v>-4.5825755453750318E-2</c:v>
                </c:pt>
                <c:pt idx="392">
                  <c:v>-4.5185223423727348E-2</c:v>
                </c:pt>
                <c:pt idx="393">
                  <c:v>-4.4553608772269548E-2</c:v>
                </c:pt>
                <c:pt idx="394">
                  <c:v>-4.3930788351914093E-2</c:v>
                </c:pt>
                <c:pt idx="395">
                  <c:v>-4.3316640687783486E-2</c:v>
                </c:pt>
                <c:pt idx="396">
                  <c:v>-4.2711045955663558E-2</c:v>
                </c:pt>
                <c:pt idx="397">
                  <c:v>-4.2113885960345668E-2</c:v>
                </c:pt>
                <c:pt idx="398">
                  <c:v>-4.1525044114230913E-2</c:v>
                </c:pt>
                <c:pt idx="399">
                  <c:v>-4.0944405416193264E-2</c:v>
                </c:pt>
                <c:pt idx="400">
                  <c:v>-4.0371856430700154E-2</c:v>
                </c:pt>
                <c:pt idx="401">
                  <c:v>-3.9807285267187534E-2</c:v>
                </c:pt>
                <c:pt idx="402">
                  <c:v>-3.9250581559686408E-2</c:v>
                </c:pt>
                <c:pt idx="403">
                  <c:v>-3.870163644669939E-2</c:v>
                </c:pt>
                <c:pt idx="404">
                  <c:v>-3.816034255132375E-2</c:v>
                </c:pt>
                <c:pt idx="405">
                  <c:v>-3.7626593961618764E-2</c:v>
                </c:pt>
                <c:pt idx="406">
                  <c:v>-3.7100286211216367E-2</c:v>
                </c:pt>
                <c:pt idx="407">
                  <c:v>-3.6581316260169354E-2</c:v>
                </c:pt>
                <c:pt idx="408">
                  <c:v>-3.6069582476038531E-2</c:v>
                </c:pt>
                <c:pt idx="409">
                  <c:v>-3.5564984615213284E-2</c:v>
                </c:pt>
                <c:pt idx="410">
                  <c:v>-3.5067423804465009E-2</c:v>
                </c:pt>
                <c:pt idx="411">
                  <c:v>-3.4576802522730071E-2</c:v>
                </c:pt>
                <c:pt idx="412">
                  <c:v>-3.4093024583120364E-2</c:v>
                </c:pt>
                <c:pt idx="413">
                  <c:v>-3.3615995115158441E-2</c:v>
                </c:pt>
                <c:pt idx="414">
                  <c:v>-3.3145620547235438E-2</c:v>
                </c:pt>
                <c:pt idx="415">
                  <c:v>-3.2681808589289575E-2</c:v>
                </c:pt>
                <c:pt idx="416">
                  <c:v>-3.2224468215702018E-2</c:v>
                </c:pt>
                <c:pt idx="417">
                  <c:v>-3.1773509648408152E-2</c:v>
                </c:pt>
                <c:pt idx="418">
                  <c:v>-3.1328844340222463E-2</c:v>
                </c:pt>
                <c:pt idx="419">
                  <c:v>-3.0890384958373797E-2</c:v>
                </c:pt>
                <c:pt idx="420">
                  <c:v>-3.0458045368249462E-2</c:v>
                </c:pt>
                <c:pt idx="421">
                  <c:v>-3.0031740617345457E-2</c:v>
                </c:pt>
                <c:pt idx="422">
                  <c:v>-2.9611386919420273E-2</c:v>
                </c:pt>
                <c:pt idx="423">
                  <c:v>-2.9196901638850994E-2</c:v>
                </c:pt>
                <c:pt idx="424">
                  <c:v>-2.8788203275187954E-2</c:v>
                </c:pt>
                <c:pt idx="425">
                  <c:v>-2.8385211447907819E-2</c:v>
                </c:pt>
                <c:pt idx="426">
                  <c:v>-2.7987846881360027E-2</c:v>
                </c:pt>
                <c:pt idx="427">
                  <c:v>-2.7596031389907419E-2</c:v>
                </c:pt>
                <c:pt idx="428">
                  <c:v>-2.7209687863256442E-2</c:v>
                </c:pt>
                <c:pt idx="429">
                  <c:v>-2.6828740251976239E-2</c:v>
                </c:pt>
                <c:pt idx="430">
                  <c:v>-2.6453113553203848E-2</c:v>
                </c:pt>
                <c:pt idx="431">
                  <c:v>-2.6082733796533291E-2</c:v>
                </c:pt>
                <c:pt idx="432">
                  <c:v>-2.5717528030087044E-2</c:v>
                </c:pt>
                <c:pt idx="433">
                  <c:v>-2.5357424306766817E-2</c:v>
                </c:pt>
                <c:pt idx="434">
                  <c:v>-2.500235167068247E-2</c:v>
                </c:pt>
                <c:pt idx="435">
                  <c:v>-2.4652240143756773E-2</c:v>
                </c:pt>
                <c:pt idx="436">
                  <c:v>-2.4307020712503222E-2</c:v>
                </c:pt>
                <c:pt idx="437">
                  <c:v>-2.3966625314976057E-2</c:v>
                </c:pt>
                <c:pt idx="438">
                  <c:v>-2.3630986827889413E-2</c:v>
                </c:pt>
                <c:pt idx="439">
                  <c:v>-2.3300039053904553E-2</c:v>
                </c:pt>
                <c:pt idx="440">
                  <c:v>-2.2973716709082083E-2</c:v>
                </c:pt>
                <c:pt idx="441">
                  <c:v>-2.2651955410498303E-2</c:v>
                </c:pt>
                <c:pt idx="442">
                  <c:v>-2.2334691664022962E-2</c:v>
                </c:pt>
                <c:pt idx="443">
                  <c:v>-2.202186285225697E-2</c:v>
                </c:pt>
                <c:pt idx="444">
                  <c:v>-2.1713407222627688E-2</c:v>
                </c:pt>
                <c:pt idx="445">
                  <c:v>-2.1409263875640325E-2</c:v>
                </c:pt>
                <c:pt idx="446">
                  <c:v>-2.1109372753283621E-2</c:v>
                </c:pt>
                <c:pt idx="447">
                  <c:v>-2.0813674627586973E-2</c:v>
                </c:pt>
                <c:pt idx="448">
                  <c:v>-2.0522111089328911E-2</c:v>
                </c:pt>
                <c:pt idx="449">
                  <c:v>-2.0234624536893325E-2</c:v>
                </c:pt>
                <c:pt idx="450">
                  <c:v>-1.9951158165272997E-2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5B2-89C1-7E4D9F207C4F}"/>
            </c:ext>
          </c:extLst>
        </c:ser>
        <c:ser>
          <c:idx val="2"/>
          <c:order val="2"/>
          <c:tx>
            <c:strRef>
              <c:f>fit_1NN_BCC!$M$18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fit_1NN_BCC!$G$19:$G$469</c:f>
              <c:numCache>
                <c:formatCode>General</c:formatCode>
                <c:ptCount val="451"/>
                <c:pt idx="0">
                  <c:v>2.257463810495747</c:v>
                </c:pt>
                <c:pt idx="1">
                  <c:v>2.2708232105655086</c:v>
                </c:pt>
                <c:pt idx="2">
                  <c:v>2.2841826106352707</c:v>
                </c:pt>
                <c:pt idx="3">
                  <c:v>2.2975420107050324</c:v>
                </c:pt>
                <c:pt idx="4">
                  <c:v>2.3109014107747936</c:v>
                </c:pt>
                <c:pt idx="5">
                  <c:v>2.3242608108445557</c:v>
                </c:pt>
                <c:pt idx="6">
                  <c:v>2.3376202109143174</c:v>
                </c:pt>
                <c:pt idx="7">
                  <c:v>2.350979610984079</c:v>
                </c:pt>
                <c:pt idx="8">
                  <c:v>2.3643390110538407</c:v>
                </c:pt>
                <c:pt idx="9">
                  <c:v>2.3776984111236024</c:v>
                </c:pt>
                <c:pt idx="10">
                  <c:v>2.391057811193364</c:v>
                </c:pt>
                <c:pt idx="11">
                  <c:v>2.4044172112631261</c:v>
                </c:pt>
                <c:pt idx="12">
                  <c:v>2.4177766113328878</c:v>
                </c:pt>
                <c:pt idx="13">
                  <c:v>2.4311360114026495</c:v>
                </c:pt>
                <c:pt idx="14">
                  <c:v>2.4444954114724111</c:v>
                </c:pt>
                <c:pt idx="15">
                  <c:v>2.4578548115421732</c:v>
                </c:pt>
                <c:pt idx="16">
                  <c:v>2.4712142116119344</c:v>
                </c:pt>
                <c:pt idx="17">
                  <c:v>2.4845736116816961</c:v>
                </c:pt>
                <c:pt idx="18">
                  <c:v>2.4979330117514582</c:v>
                </c:pt>
                <c:pt idx="19">
                  <c:v>2.5112924118212199</c:v>
                </c:pt>
                <c:pt idx="20">
                  <c:v>2.5246518118909815</c:v>
                </c:pt>
                <c:pt idx="21">
                  <c:v>2.5380112119607432</c:v>
                </c:pt>
                <c:pt idx="22">
                  <c:v>2.5513706120305049</c:v>
                </c:pt>
                <c:pt idx="23">
                  <c:v>2.5647300121002665</c:v>
                </c:pt>
                <c:pt idx="24">
                  <c:v>2.5780894121700282</c:v>
                </c:pt>
                <c:pt idx="25">
                  <c:v>2.5914488122397898</c:v>
                </c:pt>
                <c:pt idx="26">
                  <c:v>2.604808212309552</c:v>
                </c:pt>
                <c:pt idx="27">
                  <c:v>2.6181676123793136</c:v>
                </c:pt>
                <c:pt idx="28">
                  <c:v>2.6315270124490753</c:v>
                </c:pt>
                <c:pt idx="29">
                  <c:v>2.6448864125188378</c:v>
                </c:pt>
                <c:pt idx="30">
                  <c:v>2.6582458125885995</c:v>
                </c:pt>
                <c:pt idx="31">
                  <c:v>2.6716052126583612</c:v>
                </c:pt>
                <c:pt idx="32">
                  <c:v>2.6849646127281228</c:v>
                </c:pt>
                <c:pt idx="33">
                  <c:v>2.6983240127978845</c:v>
                </c:pt>
                <c:pt idx="34">
                  <c:v>2.7116834128676461</c:v>
                </c:pt>
                <c:pt idx="35">
                  <c:v>2.7250428129374078</c:v>
                </c:pt>
                <c:pt idx="36">
                  <c:v>2.7384022130071699</c:v>
                </c:pt>
                <c:pt idx="37">
                  <c:v>2.7517616130769316</c:v>
                </c:pt>
                <c:pt idx="38">
                  <c:v>2.7651210131466932</c:v>
                </c:pt>
                <c:pt idx="39">
                  <c:v>2.7784804132164549</c:v>
                </c:pt>
                <c:pt idx="40">
                  <c:v>2.7918398132862166</c:v>
                </c:pt>
                <c:pt idx="41">
                  <c:v>2.8051992133559787</c:v>
                </c:pt>
                <c:pt idx="42">
                  <c:v>2.8185586134257399</c:v>
                </c:pt>
                <c:pt idx="43">
                  <c:v>2.8319180134955015</c:v>
                </c:pt>
                <c:pt idx="44">
                  <c:v>2.8452774135652636</c:v>
                </c:pt>
                <c:pt idx="45">
                  <c:v>2.8586368136350253</c:v>
                </c:pt>
                <c:pt idx="46">
                  <c:v>2.871996213704787</c:v>
                </c:pt>
                <c:pt idx="47">
                  <c:v>2.8853556137745486</c:v>
                </c:pt>
                <c:pt idx="48">
                  <c:v>2.8987150138443103</c:v>
                </c:pt>
                <c:pt idx="49">
                  <c:v>2.9120744139140724</c:v>
                </c:pt>
                <c:pt idx="50">
                  <c:v>2.9254338139838332</c:v>
                </c:pt>
                <c:pt idx="51">
                  <c:v>2.9387932140535953</c:v>
                </c:pt>
                <c:pt idx="52">
                  <c:v>2.9521526141233565</c:v>
                </c:pt>
                <c:pt idx="53">
                  <c:v>2.9655120141931182</c:v>
                </c:pt>
                <c:pt idx="54">
                  <c:v>2.9788714142628803</c:v>
                </c:pt>
                <c:pt idx="55">
                  <c:v>2.9922308143326415</c:v>
                </c:pt>
                <c:pt idx="56">
                  <c:v>3.0055902144024036</c:v>
                </c:pt>
                <c:pt idx="57">
                  <c:v>3.0189496144721653</c:v>
                </c:pt>
                <c:pt idx="58">
                  <c:v>3.0323090145419274</c:v>
                </c:pt>
                <c:pt idx="59">
                  <c:v>3.0456684146116886</c:v>
                </c:pt>
                <c:pt idx="60">
                  <c:v>3.0590278146814502</c:v>
                </c:pt>
                <c:pt idx="61">
                  <c:v>3.0723872147512123</c:v>
                </c:pt>
                <c:pt idx="62">
                  <c:v>3.0857466148209736</c:v>
                </c:pt>
                <c:pt idx="63">
                  <c:v>3.0991060148907357</c:v>
                </c:pt>
                <c:pt idx="64">
                  <c:v>3.1124654149604973</c:v>
                </c:pt>
                <c:pt idx="65">
                  <c:v>3.1258248150302586</c:v>
                </c:pt>
                <c:pt idx="66">
                  <c:v>3.1391842151000207</c:v>
                </c:pt>
                <c:pt idx="67">
                  <c:v>3.1525436151697828</c:v>
                </c:pt>
                <c:pt idx="68">
                  <c:v>3.165903015239544</c:v>
                </c:pt>
                <c:pt idx="69">
                  <c:v>3.1792624153093056</c:v>
                </c:pt>
                <c:pt idx="70">
                  <c:v>3.1926218153790678</c:v>
                </c:pt>
                <c:pt idx="71">
                  <c:v>3.2059812154488299</c:v>
                </c:pt>
                <c:pt idx="72">
                  <c:v>3.2193406155185911</c:v>
                </c:pt>
                <c:pt idx="73">
                  <c:v>3.2327000155883527</c:v>
                </c:pt>
                <c:pt idx="74">
                  <c:v>3.2460594156581148</c:v>
                </c:pt>
                <c:pt idx="75">
                  <c:v>3.2594188157278761</c:v>
                </c:pt>
                <c:pt idx="76">
                  <c:v>3.2727782157976382</c:v>
                </c:pt>
                <c:pt idx="77">
                  <c:v>3.2861376158673998</c:v>
                </c:pt>
                <c:pt idx="78">
                  <c:v>3.299497015937161</c:v>
                </c:pt>
                <c:pt idx="79">
                  <c:v>3.3128564160069232</c:v>
                </c:pt>
                <c:pt idx="80">
                  <c:v>3.3262158160766848</c:v>
                </c:pt>
                <c:pt idx="81">
                  <c:v>3.3395752161464465</c:v>
                </c:pt>
                <c:pt idx="82">
                  <c:v>3.3529346162162081</c:v>
                </c:pt>
                <c:pt idx="83">
                  <c:v>3.3662940162859702</c:v>
                </c:pt>
                <c:pt idx="84">
                  <c:v>3.3796534163557319</c:v>
                </c:pt>
                <c:pt idx="85">
                  <c:v>3.3930128164254931</c:v>
                </c:pt>
                <c:pt idx="86">
                  <c:v>3.4063722164952552</c:v>
                </c:pt>
                <c:pt idx="87">
                  <c:v>3.4197316165650173</c:v>
                </c:pt>
                <c:pt idx="88">
                  <c:v>3.4330910166347786</c:v>
                </c:pt>
                <c:pt idx="89">
                  <c:v>3.4464504167045402</c:v>
                </c:pt>
                <c:pt idx="90">
                  <c:v>3.4598098167743023</c:v>
                </c:pt>
                <c:pt idx="91">
                  <c:v>3.4731692168440635</c:v>
                </c:pt>
                <c:pt idx="92">
                  <c:v>3.4865286169138257</c:v>
                </c:pt>
                <c:pt idx="93">
                  <c:v>3.4998880169835873</c:v>
                </c:pt>
                <c:pt idx="94">
                  <c:v>3.5132474170533485</c:v>
                </c:pt>
                <c:pt idx="95">
                  <c:v>3.5266068171231106</c:v>
                </c:pt>
                <c:pt idx="96">
                  <c:v>3.5399662171928727</c:v>
                </c:pt>
                <c:pt idx="97">
                  <c:v>3.5533256172626344</c:v>
                </c:pt>
                <c:pt idx="98">
                  <c:v>3.5666850173323956</c:v>
                </c:pt>
                <c:pt idx="99">
                  <c:v>3.5800444174021577</c:v>
                </c:pt>
                <c:pt idx="100">
                  <c:v>3.5934038174719194</c:v>
                </c:pt>
                <c:pt idx="101">
                  <c:v>3.6067632175416811</c:v>
                </c:pt>
                <c:pt idx="102">
                  <c:v>3.6201226176114427</c:v>
                </c:pt>
                <c:pt idx="103">
                  <c:v>3.6334820176812048</c:v>
                </c:pt>
                <c:pt idx="104">
                  <c:v>3.6468414177509665</c:v>
                </c:pt>
                <c:pt idx="105">
                  <c:v>3.6602008178207277</c:v>
                </c:pt>
                <c:pt idx="106">
                  <c:v>3.6735602178904898</c:v>
                </c:pt>
                <c:pt idx="107">
                  <c:v>3.686919617960251</c:v>
                </c:pt>
                <c:pt idx="108">
                  <c:v>3.7002790180300131</c:v>
                </c:pt>
                <c:pt idx="109">
                  <c:v>3.7136384180997748</c:v>
                </c:pt>
                <c:pt idx="110">
                  <c:v>3.7269978181695369</c:v>
                </c:pt>
                <c:pt idx="111">
                  <c:v>3.7403572182392981</c:v>
                </c:pt>
                <c:pt idx="112">
                  <c:v>3.7537166183090602</c:v>
                </c:pt>
                <c:pt idx="113">
                  <c:v>3.7670760183788214</c:v>
                </c:pt>
                <c:pt idx="114">
                  <c:v>3.7804354184485831</c:v>
                </c:pt>
                <c:pt idx="115">
                  <c:v>3.7937948185183452</c:v>
                </c:pt>
                <c:pt idx="116">
                  <c:v>3.8071542185881069</c:v>
                </c:pt>
                <c:pt idx="117">
                  <c:v>3.820513618657869</c:v>
                </c:pt>
                <c:pt idx="118">
                  <c:v>3.8338730187276302</c:v>
                </c:pt>
                <c:pt idx="119">
                  <c:v>3.8472324187973923</c:v>
                </c:pt>
                <c:pt idx="120">
                  <c:v>3.8605918188671535</c:v>
                </c:pt>
                <c:pt idx="121">
                  <c:v>3.8739512189369152</c:v>
                </c:pt>
                <c:pt idx="122">
                  <c:v>3.8873106190066773</c:v>
                </c:pt>
                <c:pt idx="123">
                  <c:v>3.9006700190764394</c:v>
                </c:pt>
                <c:pt idx="124">
                  <c:v>3.9140294191462006</c:v>
                </c:pt>
                <c:pt idx="125">
                  <c:v>3.9273888192159623</c:v>
                </c:pt>
                <c:pt idx="126">
                  <c:v>3.9407482192857239</c:v>
                </c:pt>
                <c:pt idx="127">
                  <c:v>3.9541076193554856</c:v>
                </c:pt>
                <c:pt idx="128">
                  <c:v>3.9674670194252477</c:v>
                </c:pt>
                <c:pt idx="129">
                  <c:v>3.9808264194950094</c:v>
                </c:pt>
                <c:pt idx="130">
                  <c:v>3.9941858195647715</c:v>
                </c:pt>
                <c:pt idx="131">
                  <c:v>4.0075452196345323</c:v>
                </c:pt>
                <c:pt idx="132">
                  <c:v>4.0209046197042948</c:v>
                </c:pt>
                <c:pt idx="133">
                  <c:v>4.0342640197740556</c:v>
                </c:pt>
                <c:pt idx="134">
                  <c:v>4.0476234198438181</c:v>
                </c:pt>
                <c:pt idx="135">
                  <c:v>4.0609828199135798</c:v>
                </c:pt>
                <c:pt idx="136">
                  <c:v>4.0743422199833415</c:v>
                </c:pt>
                <c:pt idx="137">
                  <c:v>4.0877016200531031</c:v>
                </c:pt>
                <c:pt idx="138">
                  <c:v>4.1010610201228648</c:v>
                </c:pt>
                <c:pt idx="139">
                  <c:v>4.1144204201926264</c:v>
                </c:pt>
                <c:pt idx="140">
                  <c:v>4.1277798202623881</c:v>
                </c:pt>
                <c:pt idx="141">
                  <c:v>4.1411392203321498</c:v>
                </c:pt>
                <c:pt idx="142">
                  <c:v>4.1544986204019123</c:v>
                </c:pt>
                <c:pt idx="143">
                  <c:v>4.167858020471674</c:v>
                </c:pt>
                <c:pt idx="144">
                  <c:v>4.1812174205414347</c:v>
                </c:pt>
                <c:pt idx="145">
                  <c:v>4.1945768206111973</c:v>
                </c:pt>
                <c:pt idx="146">
                  <c:v>4.2079362206809581</c:v>
                </c:pt>
                <c:pt idx="147">
                  <c:v>4.2212956207507206</c:v>
                </c:pt>
                <c:pt idx="148">
                  <c:v>4.2346550208204823</c:v>
                </c:pt>
                <c:pt idx="149">
                  <c:v>4.2480144208902439</c:v>
                </c:pt>
                <c:pt idx="150">
                  <c:v>4.2613738209600056</c:v>
                </c:pt>
                <c:pt idx="151">
                  <c:v>4.2747332210297673</c:v>
                </c:pt>
                <c:pt idx="152">
                  <c:v>4.2880926210995289</c:v>
                </c:pt>
                <c:pt idx="153">
                  <c:v>4.3014520211692906</c:v>
                </c:pt>
                <c:pt idx="154">
                  <c:v>4.3148114212390523</c:v>
                </c:pt>
                <c:pt idx="155">
                  <c:v>4.3281708213088139</c:v>
                </c:pt>
                <c:pt idx="156">
                  <c:v>4.3415302213785765</c:v>
                </c:pt>
                <c:pt idx="157">
                  <c:v>4.3548896214483372</c:v>
                </c:pt>
                <c:pt idx="158">
                  <c:v>4.3682490215180998</c:v>
                </c:pt>
                <c:pt idx="159">
                  <c:v>4.3816084215878606</c:v>
                </c:pt>
                <c:pt idx="160">
                  <c:v>4.3949678216576222</c:v>
                </c:pt>
                <c:pt idx="161">
                  <c:v>4.4083272217273848</c:v>
                </c:pt>
                <c:pt idx="162">
                  <c:v>4.4216866217971464</c:v>
                </c:pt>
                <c:pt idx="163">
                  <c:v>4.4350460218669081</c:v>
                </c:pt>
                <c:pt idx="164">
                  <c:v>4.4484054219366689</c:v>
                </c:pt>
                <c:pt idx="165">
                  <c:v>4.4617648220064305</c:v>
                </c:pt>
                <c:pt idx="166">
                  <c:v>4.4751242220761931</c:v>
                </c:pt>
                <c:pt idx="167">
                  <c:v>4.4884836221459548</c:v>
                </c:pt>
                <c:pt idx="168">
                  <c:v>4.5018430222157164</c:v>
                </c:pt>
                <c:pt idx="169">
                  <c:v>4.5152024222854781</c:v>
                </c:pt>
                <c:pt idx="170">
                  <c:v>4.5285618223552397</c:v>
                </c:pt>
                <c:pt idx="171">
                  <c:v>4.5419212224250014</c:v>
                </c:pt>
                <c:pt idx="172">
                  <c:v>4.5552806224947631</c:v>
                </c:pt>
                <c:pt idx="173">
                  <c:v>4.5686400225645247</c:v>
                </c:pt>
                <c:pt idx="174">
                  <c:v>4.5819994226342873</c:v>
                </c:pt>
                <c:pt idx="175">
                  <c:v>4.5953588227040489</c:v>
                </c:pt>
                <c:pt idx="176">
                  <c:v>4.6087182227738097</c:v>
                </c:pt>
                <c:pt idx="177">
                  <c:v>4.6220776228435723</c:v>
                </c:pt>
                <c:pt idx="178">
                  <c:v>4.635437022913333</c:v>
                </c:pt>
                <c:pt idx="179">
                  <c:v>4.6487964229830956</c:v>
                </c:pt>
                <c:pt idx="180">
                  <c:v>4.6621558230528573</c:v>
                </c:pt>
                <c:pt idx="181">
                  <c:v>4.6755152231226189</c:v>
                </c:pt>
                <c:pt idx="182">
                  <c:v>4.6888746231923806</c:v>
                </c:pt>
                <c:pt idx="183">
                  <c:v>4.7022340232621422</c:v>
                </c:pt>
                <c:pt idx="184">
                  <c:v>4.7155934233319039</c:v>
                </c:pt>
                <c:pt idx="185">
                  <c:v>4.7289528234016656</c:v>
                </c:pt>
                <c:pt idx="186">
                  <c:v>4.7423122234714272</c:v>
                </c:pt>
                <c:pt idx="187">
                  <c:v>4.7556716235411889</c:v>
                </c:pt>
                <c:pt idx="188">
                  <c:v>4.7690310236109514</c:v>
                </c:pt>
                <c:pt idx="189">
                  <c:v>4.7823904236807122</c:v>
                </c:pt>
                <c:pt idx="190">
                  <c:v>4.7957498237504739</c:v>
                </c:pt>
                <c:pt idx="191">
                  <c:v>4.8091092238202355</c:v>
                </c:pt>
                <c:pt idx="192">
                  <c:v>4.8224686238899972</c:v>
                </c:pt>
                <c:pt idx="193">
                  <c:v>4.8358280239597597</c:v>
                </c:pt>
                <c:pt idx="194">
                  <c:v>4.8491874240295214</c:v>
                </c:pt>
                <c:pt idx="195">
                  <c:v>4.8625468240992831</c:v>
                </c:pt>
                <c:pt idx="196">
                  <c:v>4.8759062241690447</c:v>
                </c:pt>
                <c:pt idx="197">
                  <c:v>4.8892656242388055</c:v>
                </c:pt>
                <c:pt idx="198">
                  <c:v>4.9026250243085681</c:v>
                </c:pt>
                <c:pt idx="199">
                  <c:v>4.9159844243783297</c:v>
                </c:pt>
                <c:pt idx="200">
                  <c:v>4.9293438244480914</c:v>
                </c:pt>
                <c:pt idx="201">
                  <c:v>4.9427032245178539</c:v>
                </c:pt>
                <c:pt idx="202">
                  <c:v>4.9560626245876147</c:v>
                </c:pt>
                <c:pt idx="203">
                  <c:v>4.9694220246573773</c:v>
                </c:pt>
                <c:pt idx="204">
                  <c:v>4.982781424727138</c:v>
                </c:pt>
                <c:pt idx="205">
                  <c:v>4.9961408247968997</c:v>
                </c:pt>
                <c:pt idx="206">
                  <c:v>5.0095002248666622</c:v>
                </c:pt>
                <c:pt idx="207">
                  <c:v>5.0228596249364239</c:v>
                </c:pt>
                <c:pt idx="208">
                  <c:v>5.0362190250061856</c:v>
                </c:pt>
                <c:pt idx="209">
                  <c:v>5.0495784250759472</c:v>
                </c:pt>
                <c:pt idx="210">
                  <c:v>5.0629378251457089</c:v>
                </c:pt>
                <c:pt idx="211">
                  <c:v>5.0762972252154706</c:v>
                </c:pt>
                <c:pt idx="212">
                  <c:v>5.0896566252852322</c:v>
                </c:pt>
                <c:pt idx="213">
                  <c:v>5.1030160253549939</c:v>
                </c:pt>
                <c:pt idx="214">
                  <c:v>5.1163754254247564</c:v>
                </c:pt>
                <c:pt idx="215">
                  <c:v>5.1297348254945172</c:v>
                </c:pt>
                <c:pt idx="216">
                  <c:v>5.1430942255642789</c:v>
                </c:pt>
                <c:pt idx="217">
                  <c:v>5.1564536256340405</c:v>
                </c:pt>
                <c:pt idx="218">
                  <c:v>5.1698130257038022</c:v>
                </c:pt>
                <c:pt idx="219">
                  <c:v>5.1831724257735647</c:v>
                </c:pt>
                <c:pt idx="220">
                  <c:v>5.1965318258433264</c:v>
                </c:pt>
                <c:pt idx="221">
                  <c:v>5.2098912259130881</c:v>
                </c:pt>
                <c:pt idx="222">
                  <c:v>5.2232506259828497</c:v>
                </c:pt>
                <c:pt idx="223">
                  <c:v>5.2366100260526105</c:v>
                </c:pt>
                <c:pt idx="224">
                  <c:v>5.2499694261223731</c:v>
                </c:pt>
                <c:pt idx="225">
                  <c:v>5.2633288261921347</c:v>
                </c:pt>
                <c:pt idx="226">
                  <c:v>5.2766882262618964</c:v>
                </c:pt>
                <c:pt idx="227">
                  <c:v>5.290047626331658</c:v>
                </c:pt>
                <c:pt idx="228">
                  <c:v>5.3034070264014197</c:v>
                </c:pt>
                <c:pt idx="229">
                  <c:v>5.3167664264711814</c:v>
                </c:pt>
                <c:pt idx="230">
                  <c:v>5.330125826540943</c:v>
                </c:pt>
                <c:pt idx="231">
                  <c:v>5.3434852266107047</c:v>
                </c:pt>
                <c:pt idx="232">
                  <c:v>5.3568446266804663</c:v>
                </c:pt>
                <c:pt idx="233">
                  <c:v>5.3702040267502289</c:v>
                </c:pt>
                <c:pt idx="234">
                  <c:v>5.3835634268199906</c:v>
                </c:pt>
                <c:pt idx="235">
                  <c:v>5.3969228268897522</c:v>
                </c:pt>
                <c:pt idx="236">
                  <c:v>5.4102822269595139</c:v>
                </c:pt>
                <c:pt idx="237">
                  <c:v>5.4236416270292747</c:v>
                </c:pt>
                <c:pt idx="238">
                  <c:v>5.4370010270990372</c:v>
                </c:pt>
                <c:pt idx="239">
                  <c:v>5.4503604271687989</c:v>
                </c:pt>
                <c:pt idx="240">
                  <c:v>5.4637198272385605</c:v>
                </c:pt>
                <c:pt idx="241">
                  <c:v>5.4770792273083222</c:v>
                </c:pt>
                <c:pt idx="242">
                  <c:v>5.490438627378083</c:v>
                </c:pt>
                <c:pt idx="243">
                  <c:v>5.5037980274478455</c:v>
                </c:pt>
                <c:pt idx="244">
                  <c:v>5.5171574275176072</c:v>
                </c:pt>
                <c:pt idx="245">
                  <c:v>5.5305168275873688</c:v>
                </c:pt>
                <c:pt idx="246">
                  <c:v>5.5438762276571314</c:v>
                </c:pt>
                <c:pt idx="247">
                  <c:v>5.5572356277268931</c:v>
                </c:pt>
                <c:pt idx="248">
                  <c:v>5.5705950277966538</c:v>
                </c:pt>
                <c:pt idx="249">
                  <c:v>5.5839544278664155</c:v>
                </c:pt>
                <c:pt idx="250">
                  <c:v>5.5973138279361772</c:v>
                </c:pt>
                <c:pt idx="251">
                  <c:v>5.6106732280059397</c:v>
                </c:pt>
                <c:pt idx="252">
                  <c:v>5.6240326280757014</c:v>
                </c:pt>
                <c:pt idx="253">
                  <c:v>5.6373920281454621</c:v>
                </c:pt>
                <c:pt idx="254">
                  <c:v>5.6507514282152247</c:v>
                </c:pt>
                <c:pt idx="255">
                  <c:v>5.6641108282849855</c:v>
                </c:pt>
                <c:pt idx="256">
                  <c:v>5.677470228354748</c:v>
                </c:pt>
                <c:pt idx="257">
                  <c:v>5.6908296284245097</c:v>
                </c:pt>
                <c:pt idx="258">
                  <c:v>5.7041890284942713</c:v>
                </c:pt>
                <c:pt idx="259">
                  <c:v>5.7175484285640401</c:v>
                </c:pt>
                <c:pt idx="260">
                  <c:v>5.7309078286337956</c:v>
                </c:pt>
                <c:pt idx="261">
                  <c:v>5.7442672287035563</c:v>
                </c:pt>
                <c:pt idx="262">
                  <c:v>5.7576266287733189</c:v>
                </c:pt>
                <c:pt idx="263">
                  <c:v>5.7709860288430868</c:v>
                </c:pt>
                <c:pt idx="264">
                  <c:v>5.7843454289128422</c:v>
                </c:pt>
                <c:pt idx="265">
                  <c:v>5.7977048289826039</c:v>
                </c:pt>
                <c:pt idx="266">
                  <c:v>5.8110642290523655</c:v>
                </c:pt>
                <c:pt idx="267">
                  <c:v>5.8244236291221334</c:v>
                </c:pt>
                <c:pt idx="268">
                  <c:v>5.8377830291918889</c:v>
                </c:pt>
                <c:pt idx="269">
                  <c:v>5.8511424292616505</c:v>
                </c:pt>
                <c:pt idx="270">
                  <c:v>5.8645018293314122</c:v>
                </c:pt>
                <c:pt idx="271">
                  <c:v>5.8778612294011801</c:v>
                </c:pt>
                <c:pt idx="272">
                  <c:v>5.8912206294709355</c:v>
                </c:pt>
                <c:pt idx="273">
                  <c:v>5.9045800295406963</c:v>
                </c:pt>
                <c:pt idx="274">
                  <c:v>5.9179394296104597</c:v>
                </c:pt>
                <c:pt idx="275">
                  <c:v>5.9312988296802285</c:v>
                </c:pt>
                <c:pt idx="276">
                  <c:v>5.9446582297499821</c:v>
                </c:pt>
                <c:pt idx="277">
                  <c:v>5.9580176298197438</c:v>
                </c:pt>
                <c:pt idx="278">
                  <c:v>5.9713770298895046</c:v>
                </c:pt>
                <c:pt idx="279">
                  <c:v>5.9847364299592742</c:v>
                </c:pt>
                <c:pt idx="280">
                  <c:v>5.9980958300290288</c:v>
                </c:pt>
                <c:pt idx="281">
                  <c:v>6.0114552300987922</c:v>
                </c:pt>
                <c:pt idx="282">
                  <c:v>6.0248146301685601</c:v>
                </c:pt>
                <c:pt idx="283">
                  <c:v>6.0381740302383209</c:v>
                </c:pt>
                <c:pt idx="284">
                  <c:v>6.0515334303080843</c:v>
                </c:pt>
                <c:pt idx="285">
                  <c:v>6.064892830377838</c:v>
                </c:pt>
                <c:pt idx="286">
                  <c:v>6.0782522304476068</c:v>
                </c:pt>
                <c:pt idx="287">
                  <c:v>6.0916116305173684</c:v>
                </c:pt>
                <c:pt idx="288">
                  <c:v>6.1049710305871292</c:v>
                </c:pt>
                <c:pt idx="289">
                  <c:v>6.1183304306568846</c:v>
                </c:pt>
                <c:pt idx="290">
                  <c:v>6.1316898307266534</c:v>
                </c:pt>
                <c:pt idx="291">
                  <c:v>6.1450492307964151</c:v>
                </c:pt>
                <c:pt idx="292">
                  <c:v>6.1584086308661767</c:v>
                </c:pt>
                <c:pt idx="293">
                  <c:v>6.1717680309359322</c:v>
                </c:pt>
                <c:pt idx="294">
                  <c:v>6.1851274310057009</c:v>
                </c:pt>
                <c:pt idx="295">
                  <c:v>6.1984868310754617</c:v>
                </c:pt>
                <c:pt idx="296">
                  <c:v>6.2118462311452234</c:v>
                </c:pt>
                <c:pt idx="297">
                  <c:v>6.2252056312149788</c:v>
                </c:pt>
                <c:pt idx="298">
                  <c:v>6.2385650312847476</c:v>
                </c:pt>
                <c:pt idx="299">
                  <c:v>6.2519244313545093</c:v>
                </c:pt>
                <c:pt idx="300">
                  <c:v>6.26528383142427</c:v>
                </c:pt>
                <c:pt idx="301">
                  <c:v>6.2786432314940255</c:v>
                </c:pt>
                <c:pt idx="302">
                  <c:v>6.2920026315637934</c:v>
                </c:pt>
                <c:pt idx="303">
                  <c:v>6.3053620316335568</c:v>
                </c:pt>
                <c:pt idx="304">
                  <c:v>6.3187214317033176</c:v>
                </c:pt>
                <c:pt idx="305">
                  <c:v>6.332080831773073</c:v>
                </c:pt>
                <c:pt idx="306">
                  <c:v>6.3454402318428409</c:v>
                </c:pt>
                <c:pt idx="307">
                  <c:v>6.3587996319126017</c:v>
                </c:pt>
                <c:pt idx="308">
                  <c:v>6.3721590319823651</c:v>
                </c:pt>
                <c:pt idx="309">
                  <c:v>6.3855184320521259</c:v>
                </c:pt>
                <c:pt idx="310">
                  <c:v>6.3988778321218875</c:v>
                </c:pt>
                <c:pt idx="311">
                  <c:v>6.4122372321916492</c:v>
                </c:pt>
                <c:pt idx="312">
                  <c:v>6.4255966322614118</c:v>
                </c:pt>
                <c:pt idx="313">
                  <c:v>6.4389560323311734</c:v>
                </c:pt>
                <c:pt idx="314">
                  <c:v>6.4523154324009342</c:v>
                </c:pt>
                <c:pt idx="315">
                  <c:v>6.4656748324706959</c:v>
                </c:pt>
                <c:pt idx="316">
                  <c:v>6.4790342325404575</c:v>
                </c:pt>
                <c:pt idx="317">
                  <c:v>6.4923936326102201</c:v>
                </c:pt>
                <c:pt idx="318">
                  <c:v>6.5057530326799817</c:v>
                </c:pt>
                <c:pt idx="319">
                  <c:v>6.5191124327497425</c:v>
                </c:pt>
                <c:pt idx="320">
                  <c:v>6.5324718328195059</c:v>
                </c:pt>
                <c:pt idx="321">
                  <c:v>6.5458312328892658</c:v>
                </c:pt>
                <c:pt idx="322">
                  <c:v>6.5591906329590293</c:v>
                </c:pt>
                <c:pt idx="323">
                  <c:v>6.57255003302879</c:v>
                </c:pt>
                <c:pt idx="324">
                  <c:v>6.5859094330985517</c:v>
                </c:pt>
                <c:pt idx="325">
                  <c:v>6.5992688331683143</c:v>
                </c:pt>
                <c:pt idx="326">
                  <c:v>6.6126282332380759</c:v>
                </c:pt>
                <c:pt idx="327">
                  <c:v>6.6259876333078376</c:v>
                </c:pt>
                <c:pt idx="328">
                  <c:v>6.6393470333775984</c:v>
                </c:pt>
                <c:pt idx="329">
                  <c:v>6.65270643344736</c:v>
                </c:pt>
                <c:pt idx="330">
                  <c:v>6.6660658335171226</c:v>
                </c:pt>
                <c:pt idx="331">
                  <c:v>6.6794252335868842</c:v>
                </c:pt>
                <c:pt idx="332">
                  <c:v>6.6927846336566459</c:v>
                </c:pt>
                <c:pt idx="333">
                  <c:v>6.7061440337264067</c:v>
                </c:pt>
                <c:pt idx="334">
                  <c:v>6.7195034337961701</c:v>
                </c:pt>
                <c:pt idx="335">
                  <c:v>6.7328628338659309</c:v>
                </c:pt>
                <c:pt idx="336">
                  <c:v>6.7462222339356934</c:v>
                </c:pt>
                <c:pt idx="337">
                  <c:v>6.7595816340054542</c:v>
                </c:pt>
                <c:pt idx="338">
                  <c:v>6.772941034075215</c:v>
                </c:pt>
                <c:pt idx="339">
                  <c:v>6.7863004341449784</c:v>
                </c:pt>
                <c:pt idx="340">
                  <c:v>6.7996598342147392</c:v>
                </c:pt>
                <c:pt idx="341">
                  <c:v>6.8130192342845017</c:v>
                </c:pt>
                <c:pt idx="342">
                  <c:v>6.8263786343542625</c:v>
                </c:pt>
                <c:pt idx="343">
                  <c:v>6.8397380344240242</c:v>
                </c:pt>
                <c:pt idx="344">
                  <c:v>6.8530974344937867</c:v>
                </c:pt>
                <c:pt idx="345">
                  <c:v>6.8664568345635484</c:v>
                </c:pt>
                <c:pt idx="346">
                  <c:v>6.87981623463331</c:v>
                </c:pt>
                <c:pt idx="347">
                  <c:v>6.8931756347030708</c:v>
                </c:pt>
                <c:pt idx="348">
                  <c:v>6.9065350347728325</c:v>
                </c:pt>
                <c:pt idx="349">
                  <c:v>6.919894434842595</c:v>
                </c:pt>
                <c:pt idx="350">
                  <c:v>6.9332538349123567</c:v>
                </c:pt>
                <c:pt idx="351">
                  <c:v>6.9466132349821184</c:v>
                </c:pt>
                <c:pt idx="352">
                  <c:v>6.9599726350518791</c:v>
                </c:pt>
                <c:pt idx="353">
                  <c:v>6.9733320351216426</c:v>
                </c:pt>
                <c:pt idx="354">
                  <c:v>6.9866914351914033</c:v>
                </c:pt>
                <c:pt idx="355">
                  <c:v>7.0000508352611668</c:v>
                </c:pt>
                <c:pt idx="356">
                  <c:v>7.0134102353309267</c:v>
                </c:pt>
                <c:pt idx="357">
                  <c:v>7.0267696354006892</c:v>
                </c:pt>
                <c:pt idx="358">
                  <c:v>7.0401290354704509</c:v>
                </c:pt>
                <c:pt idx="359">
                  <c:v>7.0534884355402125</c:v>
                </c:pt>
                <c:pt idx="360">
                  <c:v>7.0668478356099751</c:v>
                </c:pt>
                <c:pt idx="361">
                  <c:v>7.080207235679735</c:v>
                </c:pt>
                <c:pt idx="362">
                  <c:v>7.0935666357494975</c:v>
                </c:pt>
                <c:pt idx="363">
                  <c:v>7.1069260358192592</c:v>
                </c:pt>
                <c:pt idx="364">
                  <c:v>7.1202854358890209</c:v>
                </c:pt>
                <c:pt idx="365">
                  <c:v>7.1336448359587834</c:v>
                </c:pt>
                <c:pt idx="366">
                  <c:v>7.1470042360285433</c:v>
                </c:pt>
                <c:pt idx="367">
                  <c:v>7.1603636360983058</c:v>
                </c:pt>
                <c:pt idx="368">
                  <c:v>7.1737230361680675</c:v>
                </c:pt>
                <c:pt idx="369">
                  <c:v>7.1870824362378292</c:v>
                </c:pt>
                <c:pt idx="370">
                  <c:v>7.2004418363075917</c:v>
                </c:pt>
                <c:pt idx="371">
                  <c:v>7.2138012363773516</c:v>
                </c:pt>
                <c:pt idx="372">
                  <c:v>7.227160636447115</c:v>
                </c:pt>
                <c:pt idx="373">
                  <c:v>7.2405200365168758</c:v>
                </c:pt>
                <c:pt idx="374">
                  <c:v>7.2538794365866393</c:v>
                </c:pt>
                <c:pt idx="375">
                  <c:v>7.2672388366564</c:v>
                </c:pt>
                <c:pt idx="376">
                  <c:v>7.2805982367261617</c:v>
                </c:pt>
                <c:pt idx="377">
                  <c:v>7.2939576367959233</c:v>
                </c:pt>
                <c:pt idx="378">
                  <c:v>7.307317036865685</c:v>
                </c:pt>
                <c:pt idx="379">
                  <c:v>7.3206764369354476</c:v>
                </c:pt>
                <c:pt idx="380">
                  <c:v>7.3340358370052083</c:v>
                </c:pt>
                <c:pt idx="381">
                  <c:v>7.34739523707497</c:v>
                </c:pt>
                <c:pt idx="382">
                  <c:v>7.3607546371447317</c:v>
                </c:pt>
                <c:pt idx="383">
                  <c:v>7.3741140372144933</c:v>
                </c:pt>
                <c:pt idx="384">
                  <c:v>7.3874734372842559</c:v>
                </c:pt>
                <c:pt idx="385">
                  <c:v>7.4008328373540166</c:v>
                </c:pt>
                <c:pt idx="386">
                  <c:v>7.4141922374237792</c:v>
                </c:pt>
                <c:pt idx="387">
                  <c:v>7.42755163749354</c:v>
                </c:pt>
                <c:pt idx="388">
                  <c:v>7.4409110375633016</c:v>
                </c:pt>
                <c:pt idx="389">
                  <c:v>7.4542704376330642</c:v>
                </c:pt>
                <c:pt idx="390">
                  <c:v>7.467629837702825</c:v>
                </c:pt>
                <c:pt idx="391">
                  <c:v>7.4809892377725875</c:v>
                </c:pt>
                <c:pt idx="392">
                  <c:v>7.4943486378423483</c:v>
                </c:pt>
                <c:pt idx="393">
                  <c:v>7.5077080379121117</c:v>
                </c:pt>
                <c:pt idx="394">
                  <c:v>7.5210674379818725</c:v>
                </c:pt>
                <c:pt idx="395">
                  <c:v>7.5344268380516342</c:v>
                </c:pt>
                <c:pt idx="396">
                  <c:v>7.5477862381213958</c:v>
                </c:pt>
                <c:pt idx="397">
                  <c:v>7.5611456381911584</c:v>
                </c:pt>
                <c:pt idx="398">
                  <c:v>7.57450503826092</c:v>
                </c:pt>
                <c:pt idx="399">
                  <c:v>7.5878644383306808</c:v>
                </c:pt>
                <c:pt idx="400">
                  <c:v>7.6012238384004425</c:v>
                </c:pt>
                <c:pt idx="401">
                  <c:v>7.6145832384702041</c:v>
                </c:pt>
                <c:pt idx="402">
                  <c:v>7.6279426385399667</c:v>
                </c:pt>
                <c:pt idx="403">
                  <c:v>7.6413020386097283</c:v>
                </c:pt>
                <c:pt idx="404">
                  <c:v>7.6546614386794891</c:v>
                </c:pt>
                <c:pt idx="405">
                  <c:v>7.6680208387492526</c:v>
                </c:pt>
                <c:pt idx="406">
                  <c:v>7.6813802388190124</c:v>
                </c:pt>
                <c:pt idx="407">
                  <c:v>7.6947396388887759</c:v>
                </c:pt>
                <c:pt idx="408">
                  <c:v>7.7080990389585367</c:v>
                </c:pt>
                <c:pt idx="409">
                  <c:v>7.7214584390282983</c:v>
                </c:pt>
                <c:pt idx="410">
                  <c:v>7.7348178390980609</c:v>
                </c:pt>
                <c:pt idx="411">
                  <c:v>7.7481772391678225</c:v>
                </c:pt>
                <c:pt idx="412">
                  <c:v>7.7615366392375842</c:v>
                </c:pt>
                <c:pt idx="413">
                  <c:v>7.774896039307345</c:v>
                </c:pt>
                <c:pt idx="414">
                  <c:v>7.7882554393771066</c:v>
                </c:pt>
                <c:pt idx="415">
                  <c:v>7.8016148394468692</c:v>
                </c:pt>
                <c:pt idx="416">
                  <c:v>7.8149742395166308</c:v>
                </c:pt>
                <c:pt idx="417">
                  <c:v>7.8283336395863925</c:v>
                </c:pt>
                <c:pt idx="418">
                  <c:v>7.8416930396561533</c:v>
                </c:pt>
                <c:pt idx="419">
                  <c:v>7.8550524397259149</c:v>
                </c:pt>
                <c:pt idx="420">
                  <c:v>7.8684118397956775</c:v>
                </c:pt>
                <c:pt idx="421">
                  <c:v>7.8817712398654391</c:v>
                </c:pt>
                <c:pt idx="422">
                  <c:v>7.8951306399352008</c:v>
                </c:pt>
                <c:pt idx="423">
                  <c:v>7.9084900400049616</c:v>
                </c:pt>
                <c:pt idx="424">
                  <c:v>7.921849440074725</c:v>
                </c:pt>
                <c:pt idx="425">
                  <c:v>7.9352088401444858</c:v>
                </c:pt>
                <c:pt idx="426">
                  <c:v>7.9485682402142483</c:v>
                </c:pt>
                <c:pt idx="427">
                  <c:v>7.9619276402840091</c:v>
                </c:pt>
                <c:pt idx="428">
                  <c:v>7.9752870403537708</c:v>
                </c:pt>
                <c:pt idx="429">
                  <c:v>7.9886464404235333</c:v>
                </c:pt>
                <c:pt idx="430">
                  <c:v>8.002005840493295</c:v>
                </c:pt>
                <c:pt idx="431">
                  <c:v>8.0153652405630567</c:v>
                </c:pt>
                <c:pt idx="432">
                  <c:v>8.0287246406328183</c:v>
                </c:pt>
                <c:pt idx="433">
                  <c:v>8.04208404070258</c:v>
                </c:pt>
                <c:pt idx="434">
                  <c:v>8.0554434407723416</c:v>
                </c:pt>
                <c:pt idx="435">
                  <c:v>8.0688028408421033</c:v>
                </c:pt>
                <c:pt idx="436">
                  <c:v>8.082162240911865</c:v>
                </c:pt>
                <c:pt idx="437">
                  <c:v>8.0955216409816266</c:v>
                </c:pt>
                <c:pt idx="438">
                  <c:v>8.1088810410513883</c:v>
                </c:pt>
                <c:pt idx="439">
                  <c:v>8.12224044112115</c:v>
                </c:pt>
                <c:pt idx="440">
                  <c:v>8.1355998411909116</c:v>
                </c:pt>
                <c:pt idx="441">
                  <c:v>8.1489592412606733</c:v>
                </c:pt>
                <c:pt idx="442">
                  <c:v>8.1623186413304349</c:v>
                </c:pt>
                <c:pt idx="443">
                  <c:v>8.1756780414001966</c:v>
                </c:pt>
                <c:pt idx="444">
                  <c:v>8.1890374414699583</c:v>
                </c:pt>
                <c:pt idx="445">
                  <c:v>8.2023968415397217</c:v>
                </c:pt>
                <c:pt idx="446">
                  <c:v>8.2157562416094816</c:v>
                </c:pt>
                <c:pt idx="447">
                  <c:v>8.2291156416792433</c:v>
                </c:pt>
                <c:pt idx="448">
                  <c:v>8.2424750417490049</c:v>
                </c:pt>
                <c:pt idx="449">
                  <c:v>8.2558344418187684</c:v>
                </c:pt>
                <c:pt idx="450">
                  <c:v>8.26919384188853</c:v>
                </c:pt>
              </c:numCache>
            </c:numRef>
          </c:xVal>
          <c:yVal>
            <c:numRef>
              <c:f>fit_1NN_BCC!$M$19:$M$469</c:f>
              <c:numCache>
                <c:formatCode>General</c:formatCode>
                <c:ptCount val="451"/>
                <c:pt idx="0">
                  <c:v>0.1558258541897164</c:v>
                </c:pt>
                <c:pt idx="1">
                  <c:v>-8.4043670362561329E-3</c:v>
                </c:pt>
                <c:pt idx="2">
                  <c:v>-0.16581364545064403</c:v>
                </c:pt>
                <c:pt idx="3">
                  <c:v>-0.31662357136200114</c:v>
                </c:pt>
                <c:pt idx="4">
                  <c:v>-0.46104911739201171</c:v>
                </c:pt>
                <c:pt idx="5">
                  <c:v>-0.59929882911380794</c:v>
                </c:pt>
                <c:pt idx="6">
                  <c:v>-0.73157501029013972</c:v>
                </c:pt>
                <c:pt idx="7">
                  <c:v>-0.85807390286310437</c:v>
                </c:pt>
                <c:pt idx="8">
                  <c:v>-0.97898586184289371</c:v>
                </c:pt>
                <c:pt idx="9">
                  <c:v>-1.0944955252389175</c:v>
                </c:pt>
                <c:pt idx="10">
                  <c:v>-1.2047819791726617</c:v>
                </c:pt>
                <c:pt idx="11">
                  <c:v>-1.3100189183077191</c:v>
                </c:pt>
                <c:pt idx="12">
                  <c:v>-1.410374801728608</c:v>
                </c:pt>
                <c:pt idx="13">
                  <c:v>-1.506013004396392</c:v>
                </c:pt>
                <c:pt idx="14">
                  <c:v>-1.5970919643054664</c:v>
                </c:pt>
                <c:pt idx="15">
                  <c:v>-1.6837653254623817</c:v>
                </c:pt>
                <c:pt idx="16">
                  <c:v>-1.7661820768042515</c:v>
                </c:pt>
                <c:pt idx="17">
                  <c:v>-1.8444866871710177</c:v>
                </c:pt>
                <c:pt idx="18">
                  <c:v>-1.9188192364424621</c:v>
                </c:pt>
                <c:pt idx="19">
                  <c:v>-1.9893155429480158</c:v>
                </c:pt>
                <c:pt idx="20">
                  <c:v>-2.0561072872542239</c:v>
                </c:pt>
                <c:pt idx="21">
                  <c:v>-2.1193221324317841</c:v>
                </c:pt>
                <c:pt idx="22">
                  <c:v>-2.1790838409013116</c:v>
                </c:pt>
                <c:pt idx="23">
                  <c:v>-2.2355123879541132</c:v>
                </c:pt>
                <c:pt idx="24">
                  <c:v>-2.28872407204166</c:v>
                </c:pt>
                <c:pt idx="25">
                  <c:v>-2.338831621924693</c:v>
                </c:pt>
                <c:pt idx="26">
                  <c:v>-2.3859443007704675</c:v>
                </c:pt>
                <c:pt idx="27">
                  <c:v>-2.4301680072840819</c:v>
                </c:pt>
                <c:pt idx="28">
                  <c:v>-2.4716053739574972</c:v>
                </c:pt>
                <c:pt idx="29">
                  <c:v>-2.5103558625174376</c:v>
                </c:pt>
                <c:pt idx="30">
                  <c:v>-2.5465158566511192</c:v>
                </c:pt>
                <c:pt idx="31">
                  <c:v>-2.5801787520865966</c:v>
                </c:pt>
                <c:pt idx="32">
                  <c:v>-2.6114350441022491</c:v>
                </c:pt>
                <c:pt idx="33">
                  <c:v>-2.6403724125379346</c:v>
                </c:pt>
                <c:pt idx="34">
                  <c:v>-2.6670758043782756</c:v>
                </c:pt>
                <c:pt idx="35">
                  <c:v>-2.6916275139765675</c:v>
                </c:pt>
                <c:pt idx="36">
                  <c:v>-2.7141072609858456</c:v>
                </c:pt>
                <c:pt idx="37">
                  <c:v>-2.7345922660618553</c:v>
                </c:pt>
                <c:pt idx="38">
                  <c:v>-2.753157324400787</c:v>
                </c:pt>
                <c:pt idx="39">
                  <c:v>-2.7698748771728949</c:v>
                </c:pt>
                <c:pt idx="40">
                  <c:v>-2.7848150809114256</c:v>
                </c:pt>
                <c:pt idx="41">
                  <c:v>-2.7980458749145813</c:v>
                </c:pt>
                <c:pt idx="42">
                  <c:v>-2.8096330467166473</c:v>
                </c:pt>
                <c:pt idx="43">
                  <c:v>-2.8196402956828375</c:v>
                </c:pt>
                <c:pt idx="44">
                  <c:v>-2.8281292947808563</c:v>
                </c:pt>
                <c:pt idx="45">
                  <c:v>-2.8351597505807233</c:v>
                </c:pt>
                <c:pt idx="46">
                  <c:v>-2.8407894615329425</c:v>
                </c:pt>
                <c:pt idx="47">
                  <c:v>-2.845074374573672</c:v>
                </c:pt>
                <c:pt idx="48">
                  <c:v>-2.8480686401042385</c:v>
                </c:pt>
                <c:pt idx="49">
                  <c:v>-2.8498246653909507</c:v>
                </c:pt>
                <c:pt idx="50">
                  <c:v>-2.8503931664299174</c:v>
                </c:pt>
                <c:pt idx="51">
                  <c:v>-2.8498232183203034</c:v>
                </c:pt>
                <c:pt idx="52">
                  <c:v>-2.8481623041882385</c:v>
                </c:pt>
                <c:pt idx="53">
                  <c:v>-2.8454563627024183</c:v>
                </c:pt>
                <c:pt idx="54">
                  <c:v>-2.841749834221261</c:v>
                </c:pt>
                <c:pt idx="55">
                  <c:v>-2.8370857056103937</c:v>
                </c:pt>
                <c:pt idx="56">
                  <c:v>-2.83150555376813</c:v>
                </c:pt>
                <c:pt idx="57">
                  <c:v>-2.8250495878955491</c:v>
                </c:pt>
                <c:pt idx="58">
                  <c:v>-2.8177566905467639</c:v>
                </c:pt>
                <c:pt idx="59">
                  <c:v>-2.8096644574939598</c:v>
                </c:pt>
                <c:pt idx="60">
                  <c:v>-2.8008092364407999</c:v>
                </c:pt>
                <c:pt idx="61">
                  <c:v>-2.7912261646168921</c:v>
                </c:pt>
                <c:pt idx="62">
                  <c:v>-2.7809492052850326</c:v>
                </c:pt>
                <c:pt idx="63">
                  <c:v>-2.7700111831921026</c:v>
                </c:pt>
                <c:pt idx="64">
                  <c:v>-2.7584438189935914</c:v>
                </c:pt>
                <c:pt idx="65">
                  <c:v>-2.746277762680899</c:v>
                </c:pt>
                <c:pt idx="66">
                  <c:v>-2.7335426260397369</c:v>
                </c:pt>
                <c:pt idx="67">
                  <c:v>-2.7202670141671534</c:v>
                </c:pt>
                <c:pt idx="68">
                  <c:v>-2.7064785560739342</c:v>
                </c:pt>
                <c:pt idx="69">
                  <c:v>-2.6922039343983837</c:v>
                </c:pt>
                <c:pt idx="70">
                  <c:v>-2.6774689142567452</c:v>
                </c:pt>
                <c:pt idx="71">
                  <c:v>-2.6622983712548276</c:v>
                </c:pt>
                <c:pt idx="72">
                  <c:v>-2.6467163186846987</c:v>
                </c:pt>
                <c:pt idx="73">
                  <c:v>-2.6307459339296209</c:v>
                </c:pt>
                <c:pt idx="74">
                  <c:v>-2.6144095840998118</c:v>
                </c:pt>
                <c:pt idx="75">
                  <c:v>-2.5977288509208876</c:v>
                </c:pt>
                <c:pt idx="76">
                  <c:v>-2.5807245548963005</c:v>
                </c:pt>
                <c:pt idx="77">
                  <c:v>-2.5634167787644673</c:v>
                </c:pt>
                <c:pt idx="78">
                  <c:v>-2.5458248902706715</c:v>
                </c:pt>
                <c:pt idx="79">
                  <c:v>-2.5279675642732897</c:v>
                </c:pt>
                <c:pt idx="80">
                  <c:v>-2.5098628042033404</c:v>
                </c:pt>
                <c:pt idx="81">
                  <c:v>-2.4915279628957734</c:v>
                </c:pt>
                <c:pt idx="82">
                  <c:v>-2.4729797628104899</c:v>
                </c:pt>
                <c:pt idx="83">
                  <c:v>-2.4542343156604494</c:v>
                </c:pt>
                <c:pt idx="84">
                  <c:v>-2.4353071414638605</c:v>
                </c:pt>
                <c:pt idx="85">
                  <c:v>-2.4162131870368722</c:v>
                </c:pt>
                <c:pt idx="86">
                  <c:v>-2.3969668439427787</c:v>
                </c:pt>
                <c:pt idx="87">
                  <c:v>-2.3775819659132753</c:v>
                </c:pt>
                <c:pt idx="88">
                  <c:v>-2.3580718857568659</c:v>
                </c:pt>
                <c:pt idx="89">
                  <c:v>-2.3384494317690905</c:v>
                </c:pt>
                <c:pt idx="90">
                  <c:v>-2.318726943658854</c:v>
                </c:pt>
                <c:pt idx="91">
                  <c:v>-2.2989162880047096</c:v>
                </c:pt>
                <c:pt idx="92">
                  <c:v>-2.2790288732545401</c:v>
                </c:pt>
                <c:pt idx="93">
                  <c:v>-2.2590756642817698</c:v>
                </c:pt>
                <c:pt idx="94">
                  <c:v>-2.2390671965107805</c:v>
                </c:pt>
                <c:pt idx="95">
                  <c:v>-2.2190135896239092</c:v>
                </c:pt>
                <c:pt idx="96">
                  <c:v>-2.198924560862054</c:v>
                </c:pt>
                <c:pt idx="97">
                  <c:v>-2.1788094379305138</c:v>
                </c:pt>
                <c:pt idx="98">
                  <c:v>-2.1586771715214441</c:v>
                </c:pt>
                <c:pt idx="99">
                  <c:v>-2.1385363474639156</c:v>
                </c:pt>
                <c:pt idx="100">
                  <c:v>-2.1183951985123084</c:v>
                </c:pt>
                <c:pt idx="101">
                  <c:v>-2.0982616157834171</c:v>
                </c:pt>
                <c:pt idx="102">
                  <c:v>-2.0781431598524089</c:v>
                </c:pt>
                <c:pt idx="103">
                  <c:v>-2.0580470715174228</c:v>
                </c:pt>
                <c:pt idx="104">
                  <c:v>-2.037980282242382</c:v>
                </c:pt>
                <c:pt idx="105">
                  <c:v>-2.0179494242872771</c:v>
                </c:pt>
                <c:pt idx="106">
                  <c:v>-1.9979608405349432</c:v>
                </c:pt>
                <c:pt idx="107">
                  <c:v>-1.9780205940230799</c:v>
                </c:pt>
                <c:pt idx="108">
                  <c:v>-1.958134477190018</c:v>
                </c:pt>
                <c:pt idx="109">
                  <c:v>-1.9383080208425207</c:v>
                </c:pt>
                <c:pt idx="110">
                  <c:v>-1.9185465028536124</c:v>
                </c:pt>
                <c:pt idx="111">
                  <c:v>-1.8988549565982904</c:v>
                </c:pt>
                <c:pt idx="112">
                  <c:v>-1.8792381791346511</c:v>
                </c:pt>
                <c:pt idx="113">
                  <c:v>-1.8597007391378453</c:v>
                </c:pt>
                <c:pt idx="114">
                  <c:v>-1.8402469845939764</c:v>
                </c:pt>
                <c:pt idx="115">
                  <c:v>-1.8208810502609407</c:v>
                </c:pt>
                <c:pt idx="116">
                  <c:v>-1.801606864902928</c:v>
                </c:pt>
                <c:pt idx="117">
                  <c:v>-1.7824281583051755</c:v>
                </c:pt>
                <c:pt idx="118">
                  <c:v>-1.7633484680753453</c:v>
                </c:pt>
                <c:pt idx="119">
                  <c:v>-1.7443711462377132</c:v>
                </c:pt>
                <c:pt idx="120">
                  <c:v>-1.725499365626215</c:v>
                </c:pt>
                <c:pt idx="121">
                  <c:v>-1.706736126082169</c:v>
                </c:pt>
                <c:pt idx="122">
                  <c:v>-1.6880842604623827</c:v>
                </c:pt>
                <c:pt idx="123">
                  <c:v>-1.6695464404631624</c:v>
                </c:pt>
                <c:pt idx="124">
                  <c:v>-1.6511251822655741</c:v>
                </c:pt>
                <c:pt idx="125">
                  <c:v>-1.6328228520071819</c:v>
                </c:pt>
                <c:pt idx="126">
                  <c:v>-1.6146416710853326</c:v>
                </c:pt>
                <c:pt idx="127">
                  <c:v>-1.5965837212968899</c:v>
                </c:pt>
                <c:pt idx="128">
                  <c:v>-1.5786509498192012</c:v>
                </c:pt>
                <c:pt idx="129">
                  <c:v>-1.5608451740369578</c:v>
                </c:pt>
                <c:pt idx="130">
                  <c:v>-1.5431680862194206</c:v>
                </c:pt>
                <c:pt idx="131">
                  <c:v>-1.5256212580524409</c:v>
                </c:pt>
                <c:pt idx="132">
                  <c:v>-1.5082061450294859</c:v>
                </c:pt>
                <c:pt idx="133">
                  <c:v>-1.4909240907058439</c:v>
                </c:pt>
                <c:pt idx="134">
                  <c:v>-1.473776330819988</c:v>
                </c:pt>
                <c:pt idx="135">
                  <c:v>-1.4567639972860422</c:v>
                </c:pt>
                <c:pt idx="136">
                  <c:v>-1.439888122061094</c:v>
                </c:pt>
                <c:pt idx="137">
                  <c:v>-1.4231496408910769</c:v>
                </c:pt>
                <c:pt idx="138">
                  <c:v>-1.4065493969387699</c:v>
                </c:pt>
                <c:pt idx="139">
                  <c:v>-1.3900881442974096</c:v>
                </c:pt>
                <c:pt idx="140">
                  <c:v>-1.373766551393268</c:v>
                </c:pt>
                <c:pt idx="141">
                  <c:v>-1.3575852042804974</c:v>
                </c:pt>
                <c:pt idx="142">
                  <c:v>-1.3415446098314054</c:v>
                </c:pt>
                <c:pt idx="143">
                  <c:v>-1.32564519882527</c:v>
                </c:pt>
                <c:pt idx="144">
                  <c:v>-1.3098873289386841</c:v>
                </c:pt>
                <c:pt idx="145">
                  <c:v>-1.294271287640355</c:v>
                </c:pt>
                <c:pt idx="146">
                  <c:v>-1.2787972949932049</c:v>
                </c:pt>
                <c:pt idx="147">
                  <c:v>-1.2634655063664877</c:v>
                </c:pt>
                <c:pt idx="148">
                  <c:v>-1.2482760150606511</c:v>
                </c:pt>
                <c:pt idx="149">
                  <c:v>-1.2332288548474826</c:v>
                </c:pt>
                <c:pt idx="150">
                  <c:v>-1.2183240024281075</c:v>
                </c:pt>
                <c:pt idx="151">
                  <c:v>-1.2035613798112643</c:v>
                </c:pt>
                <c:pt idx="152">
                  <c:v>-1.1889408566142394</c:v>
                </c:pt>
                <c:pt idx="153">
                  <c:v>-1.174462252288782</c:v>
                </c:pt>
                <c:pt idx="154">
                  <c:v>-1.1601253382742298</c:v>
                </c:pt>
                <c:pt idx="155">
                  <c:v>-1.1459298400800346</c:v>
                </c:pt>
                <c:pt idx="156">
                  <c:v>-1.1318754392997963</c:v>
                </c:pt>
                <c:pt idx="157">
                  <c:v>-1.117961775558876</c:v>
                </c:pt>
                <c:pt idx="158">
                  <c:v>-1.1041884483975515</c:v>
                </c:pt>
                <c:pt idx="159">
                  <c:v>-1.0905550190917059</c:v>
                </c:pt>
                <c:pt idx="160">
                  <c:v>-1.0770610124128706</c:v>
                </c:pt>
                <c:pt idx="161">
                  <c:v>-1.0637059183294999</c:v>
                </c:pt>
                <c:pt idx="162">
                  <c:v>-1.0504891936512322</c:v>
                </c:pt>
                <c:pt idx="163">
                  <c:v>-1.0374102636178508</c:v>
                </c:pt>
                <c:pt idx="164">
                  <c:v>-1.0244685234346431</c:v>
                </c:pt>
                <c:pt idx="165">
                  <c:v>-1.0116633397557599</c:v>
                </c:pt>
                <c:pt idx="166">
                  <c:v>-0.99899405211717385</c:v>
                </c:pt>
                <c:pt idx="167">
                  <c:v>-0.98645997432074983</c:v>
                </c:pt>
                <c:pt idx="168">
                  <c:v>-0.97406039577092274</c:v>
                </c:pt>
                <c:pt idx="169">
                  <c:v>-0.9617945827654375</c:v>
                </c:pt>
                <c:pt idx="170">
                  <c:v>-0.94966177974153365</c:v>
                </c:pt>
                <c:pt idx="171">
                  <c:v>-0.93766121047895812</c:v>
                </c:pt>
                <c:pt idx="172">
                  <c:v>-0.9257920792611074</c:v>
                </c:pt>
                <c:pt idx="173">
                  <c:v>-0.91405357199559845</c:v>
                </c:pt>
                <c:pt idx="174">
                  <c:v>-0.9024448572955075</c:v>
                </c:pt>
                <c:pt idx="175">
                  <c:v>-0.89096508752249015</c:v>
                </c:pt>
                <c:pt idx="176">
                  <c:v>-0.87961339979294784</c:v>
                </c:pt>
                <c:pt idx="177">
                  <c:v>-0.86838891694839437</c:v>
                </c:pt>
                <c:pt idx="178">
                  <c:v>-0.85729074849112763</c:v>
                </c:pt>
                <c:pt idx="179">
                  <c:v>-0.84631799148625908</c:v>
                </c:pt>
                <c:pt idx="180">
                  <c:v>-0.83546973143118497</c:v>
                </c:pt>
                <c:pt idx="181">
                  <c:v>-0.82474504309346808</c:v>
                </c:pt>
                <c:pt idx="182">
                  <c:v>-0.81414299131814194</c:v>
                </c:pt>
                <c:pt idx="183">
                  <c:v>-0.80366263180538566</c:v>
                </c:pt>
                <c:pt idx="184">
                  <c:v>-0.79330301185948271</c:v>
                </c:pt>
                <c:pt idx="185">
                  <c:v>-0.78306317110998203</c:v>
                </c:pt>
                <c:pt idx="186">
                  <c:v>-0.7729421422059175</c:v>
                </c:pt>
                <c:pt idx="187">
                  <c:v>-0.76293895148393698</c:v>
                </c:pt>
                <c:pt idx="188">
                  <c:v>-0.7530526196111722</c:v>
                </c:pt>
                <c:pt idx="189">
                  <c:v>-0.74328216220363319</c:v>
                </c:pt>
                <c:pt idx="190">
                  <c:v>-0.73362659042090317</c:v>
                </c:pt>
                <c:pt idx="191">
                  <c:v>-0.72408491153789889</c:v>
                </c:pt>
                <c:pt idx="192">
                  <c:v>-0.71465612949440882</c:v>
                </c:pt>
                <c:pt idx="193">
                  <c:v>-0.7053392454231211</c:v>
                </c:pt>
                <c:pt idx="194">
                  <c:v>-0.69613325815683702</c:v>
                </c:pt>
                <c:pt idx="195">
                  <c:v>-0.68703716471551846</c:v>
                </c:pt>
                <c:pt idx="196">
                  <c:v>-0.67804996077383306</c:v>
                </c:pt>
                <c:pt idx="197">
                  <c:v>-0.66917064110981561</c:v>
                </c:pt>
                <c:pt idx="198">
                  <c:v>-0.66039820003524785</c:v>
                </c:pt>
                <c:pt idx="199">
                  <c:v>-0.6517316318083678</c:v>
                </c:pt>
                <c:pt idx="200">
                  <c:v>-0.64316993102945308</c:v>
                </c:pt>
                <c:pt idx="201">
                  <c:v>-0.6347120930198562</c:v>
                </c:pt>
                <c:pt idx="202">
                  <c:v>-0.62635711418502626</c:v>
                </c:pt>
                <c:pt idx="203">
                  <c:v>-0.6181039923620234</c:v>
                </c:pt>
                <c:pt idx="204">
                  <c:v>-0.60995172715206647</c:v>
                </c:pt>
                <c:pt idx="205">
                  <c:v>-0.60189932023856452</c:v>
                </c:pt>
                <c:pt idx="206">
                  <c:v>-0.59394577569114992</c:v>
                </c:pt>
                <c:pt idx="207">
                  <c:v>-0.58609010025614616</c:v>
                </c:pt>
                <c:pt idx="208">
                  <c:v>-0.57833130363393159</c:v>
                </c:pt>
                <c:pt idx="209">
                  <c:v>-0.57066839874363884</c:v>
                </c:pt>
                <c:pt idx="210">
                  <c:v>-0.56310040197560018</c:v>
                </c:pt>
                <c:pt idx="211">
                  <c:v>-0.55562633343196233</c:v>
                </c:pt>
                <c:pt idx="212">
                  <c:v>-0.54824521715585517</c:v>
                </c:pt>
                <c:pt idx="213">
                  <c:v>-0.54095608134950768</c:v>
                </c:pt>
                <c:pt idx="214">
                  <c:v>-0.53375795858168429</c:v>
                </c:pt>
                <c:pt idx="215">
                  <c:v>-0.52664988598480089</c:v>
                </c:pt>
                <c:pt idx="216">
                  <c:v>-0.51963090544206925</c:v>
                </c:pt>
                <c:pt idx="217">
                  <c:v>-0.51270006376502208</c:v>
                </c:pt>
                <c:pt idx="218">
                  <c:v>-0.50585641286173533</c:v>
                </c:pt>
                <c:pt idx="219">
                  <c:v>-0.49909900989607386</c:v>
                </c:pt>
                <c:pt idx="220">
                  <c:v>-0.49242691743827544</c:v>
                </c:pt>
                <c:pt idx="221">
                  <c:v>-0.4858392036071621</c:v>
                </c:pt>
                <c:pt idx="222">
                  <c:v>-0.47933494220428291</c:v>
                </c:pt>
                <c:pt idx="223">
                  <c:v>-0.47291321284026483</c:v>
                </c:pt>
                <c:pt idx="224">
                  <c:v>-0.46657310105364247</c:v>
                </c:pt>
                <c:pt idx="225">
                  <c:v>-0.46031369842244374</c:v>
                </c:pt>
                <c:pt idx="226">
                  <c:v>-0.45413410266877274</c:v>
                </c:pt>
                <c:pt idx="227">
                  <c:v>-0.44803341775665328</c:v>
                </c:pt>
                <c:pt idx="228">
                  <c:v>-0.44201075398336931</c:v>
                </c:pt>
                <c:pt idx="229">
                  <c:v>-0.43606522806453191</c:v>
                </c:pt>
                <c:pt idx="230">
                  <c:v>-0.43019596321311215</c:v>
                </c:pt>
                <c:pt idx="231">
                  <c:v>-0.42440208921264266</c:v>
                </c:pt>
                <c:pt idx="232">
                  <c:v>-0.41868274248482029</c:v>
                </c:pt>
                <c:pt idx="233">
                  <c:v>-0.41303706615169605</c:v>
                </c:pt>
                <c:pt idx="234">
                  <c:v>-0.40746421009267231</c:v>
                </c:pt>
                <c:pt idx="235">
                  <c:v>-0.40196333099648429</c:v>
                </c:pt>
                <c:pt idx="236">
                  <c:v>-0.39653359240836078</c:v>
                </c:pt>
                <c:pt idx="237">
                  <c:v>-0.39117416477255146</c:v>
                </c:pt>
                <c:pt idx="238">
                  <c:v>-0.38588422547038059</c:v>
                </c:pt>
                <c:pt idx="239">
                  <c:v>-0.38066295885401896</c:v>
                </c:pt>
                <c:pt idx="240">
                  <c:v>-0.37550955627611754</c:v>
                </c:pt>
                <c:pt idx="241">
                  <c:v>-0.37042321611547802</c:v>
                </c:pt>
                <c:pt idx="242">
                  <c:v>-0.36540314379891026</c:v>
                </c:pt>
                <c:pt idx="243">
                  <c:v>-0.36044855181942081</c:v>
                </c:pt>
                <c:pt idx="244">
                  <c:v>-0.35555865975089074</c:v>
                </c:pt>
                <c:pt idx="245">
                  <c:v>-0.35073269425936526</c:v>
                </c:pt>
                <c:pt idx="246">
                  <c:v>-0.3459698891111081</c:v>
                </c:pt>
                <c:pt idx="247">
                  <c:v>-0.34126948517754163</c:v>
                </c:pt>
                <c:pt idx="248">
                  <c:v>-0.33663073043720182</c:v>
                </c:pt>
                <c:pt idx="249">
                  <c:v>-0.33205287997483485</c:v>
                </c:pt>
                <c:pt idx="250">
                  <c:v>-0.32753519597774938</c:v>
                </c:pt>
                <c:pt idx="251">
                  <c:v>-0.32307694772954498</c:v>
                </c:pt>
                <c:pt idx="252">
                  <c:v>-0.31867741160132357</c:v>
                </c:pt>
                <c:pt idx="253">
                  <c:v>-0.31433587104049254</c:v>
                </c:pt>
                <c:pt idx="254">
                  <c:v>-0.31005161655726676</c:v>
                </c:pt>
                <c:pt idx="255">
                  <c:v>-0.30582394570897087</c:v>
                </c:pt>
                <c:pt idx="256">
                  <c:v>-0.30165216308223014</c:v>
                </c:pt>
                <c:pt idx="257">
                  <c:v>-0.29753558027315857</c:v>
                </c:pt>
                <c:pt idx="258">
                  <c:v>-0.29347351586562365</c:v>
                </c:pt>
                <c:pt idx="259">
                  <c:v>-0.28946529540767818</c:v>
                </c:pt>
                <c:pt idx="260">
                  <c:v>-0.28551025138626257</c:v>
                </c:pt>
                <c:pt idx="261">
                  <c:v>-0.28160772320020899</c:v>
                </c:pt>
                <c:pt idx="262">
                  <c:v>-0.27775705713170334</c:v>
                </c:pt>
                <c:pt idx="263">
                  <c:v>-0.27395760631621258</c:v>
                </c:pt>
                <c:pt idx="264">
                  <c:v>-0.27020873071099538</c:v>
                </c:pt>
                <c:pt idx="265">
                  <c:v>-0.26650979706222971</c:v>
                </c:pt>
                <c:pt idx="266">
                  <c:v>-0.26286017887088114</c:v>
                </c:pt>
                <c:pt idx="267">
                  <c:v>-0.25925925635731939</c:v>
                </c:pt>
                <c:pt idx="268">
                  <c:v>-0.25570641642479647</c:v>
                </c:pt>
                <c:pt idx="269">
                  <c:v>-0.25220105262180009</c:v>
                </c:pt>
                <c:pt idx="270">
                  <c:v>-0.24874256510340303</c:v>
                </c:pt>
                <c:pt idx="271">
                  <c:v>-0.24533036059160909</c:v>
                </c:pt>
                <c:pt idx="272">
                  <c:v>-0.24196385233479323</c:v>
                </c:pt>
                <c:pt idx="273">
                  <c:v>-0.23864246006624892</c:v>
                </c:pt>
                <c:pt idx="274">
                  <c:v>-0.23536560996195185</c:v>
                </c:pt>
                <c:pt idx="275">
                  <c:v>-0.232132734597532</c:v>
                </c:pt>
                <c:pt idx="276">
                  <c:v>-0.2289432729045465</c:v>
                </c:pt>
                <c:pt idx="277">
                  <c:v>-0.22579667012605592</c:v>
                </c:pt>
                <c:pt idx="278">
                  <c:v>-0.22269237777161272</c:v>
                </c:pt>
                <c:pt idx="279">
                  <c:v>-0.21962985357163373</c:v>
                </c:pt>
                <c:pt idx="280">
                  <c:v>-0.21660856143126231</c:v>
                </c:pt>
                <c:pt idx="281">
                  <c:v>-0.21362797138369527</c:v>
                </c:pt>
                <c:pt idx="282">
                  <c:v>-0.21068755954309101</c:v>
                </c:pt>
                <c:pt idx="283">
                  <c:v>-0.20778680805702784</c:v>
                </c:pt>
                <c:pt idx="284">
                  <c:v>-0.20492520505857845</c:v>
                </c:pt>
                <c:pt idx="285">
                  <c:v>-0.20210224461804474</c:v>
                </c:pt>
                <c:pt idx="286">
                  <c:v>-0.19931742669435565</c:v>
                </c:pt>
                <c:pt idx="287">
                  <c:v>-0.1965702570862079</c:v>
                </c:pt>
                <c:pt idx="288">
                  <c:v>-0.19386024738291638</c:v>
                </c:pt>
                <c:pt idx="289">
                  <c:v>-0.19118691491506715</c:v>
                </c:pt>
                <c:pt idx="290">
                  <c:v>-0.18854978270495601</c:v>
                </c:pt>
                <c:pt idx="291">
                  <c:v>-0.18594837941687645</c:v>
                </c:pt>
                <c:pt idx="292">
                  <c:v>-0.18338223930724393</c:v>
                </c:pt>
                <c:pt idx="293">
                  <c:v>-0.18085090217461836</c:v>
                </c:pt>
                <c:pt idx="294">
                  <c:v>-0.17835391330962322</c:v>
                </c:pt>
                <c:pt idx="295">
                  <c:v>-0.17589082344481288</c:v>
                </c:pt>
                <c:pt idx="296">
                  <c:v>-0.17346118870446789</c:v>
                </c:pt>
                <c:pt idx="297">
                  <c:v>-0.17106457055438667</c:v>
                </c:pt>
                <c:pt idx="298">
                  <c:v>-0.16870053575165647</c:v>
                </c:pt>
                <c:pt idx="299">
                  <c:v>-0.16636865629446021</c:v>
                </c:pt>
                <c:pt idx="300">
                  <c:v>-0.16406850937189171</c:v>
                </c:pt>
                <c:pt idx="301">
                  <c:v>-0.16179967731384454</c:v>
                </c:pt>
                <c:pt idx="302">
                  <c:v>-0.1595617475409554</c:v>
                </c:pt>
                <c:pt idx="303">
                  <c:v>-0.15735431251465323</c:v>
                </c:pt>
                <c:pt idx="304">
                  <c:v>-0.15517696968728784</c:v>
                </c:pt>
                <c:pt idx="305">
                  <c:v>-0.15302932145239331</c:v>
                </c:pt>
                <c:pt idx="306">
                  <c:v>-0.15091097509507262</c:v>
                </c:pt>
                <c:pt idx="307">
                  <c:v>-0.14882154274254383</c:v>
                </c:pt>
                <c:pt idx="308">
                  <c:v>-0.14676064131482536</c:v>
                </c:pt>
                <c:pt idx="309">
                  <c:v>-0.14472789247561063</c:v>
                </c:pt>
                <c:pt idx="310">
                  <c:v>-0.14272292258331631</c:v>
                </c:pt>
                <c:pt idx="311">
                  <c:v>-0.14074536264233273</c:v>
                </c:pt>
                <c:pt idx="312">
                  <c:v>-0.13879484825447783</c:v>
                </c:pt>
                <c:pt idx="313">
                  <c:v>-0.13687101957066905</c:v>
                </c:pt>
                <c:pt idx="314">
                  <c:v>-0.13497352124282153</c:v>
                </c:pt>
                <c:pt idx="315">
                  <c:v>-0.1331020023759836</c:v>
                </c:pt>
                <c:pt idx="316">
                  <c:v>-0.13125611648071767</c:v>
                </c:pt>
                <c:pt idx="317">
                  <c:v>-0.12943552142573325</c:v>
                </c:pt>
                <c:pt idx="318">
                  <c:v>-0.12763987939078453</c:v>
                </c:pt>
                <c:pt idx="319">
                  <c:v>-0.12586885681983373</c:v>
                </c:pt>
                <c:pt idx="320">
                  <c:v>-0.12412212437449364</c:v>
                </c:pt>
                <c:pt idx="321">
                  <c:v>-0.12239935688775343</c:v>
                </c:pt>
                <c:pt idx="322">
                  <c:v>-0.12070023331798932</c:v>
                </c:pt>
                <c:pt idx="323">
                  <c:v>-0.11902443670327921</c:v>
                </c:pt>
                <c:pt idx="324">
                  <c:v>-0.11737165411600954</c:v>
                </c:pt>
                <c:pt idx="325">
                  <c:v>-0.11574157661779412</c:v>
                </c:pt>
                <c:pt idx="326">
                  <c:v>-0.1141338992147025</c:v>
                </c:pt>
                <c:pt idx="327">
                  <c:v>-0.11254832081280364</c:v>
                </c:pt>
                <c:pt idx="328">
                  <c:v>-0.11098454417403054</c:v>
                </c:pt>
                <c:pt idx="329">
                  <c:v>-0.10944227587236859</c:v>
                </c:pt>
                <c:pt idx="330">
                  <c:v>-0.10792122625037168</c:v>
                </c:pt>
                <c:pt idx="331">
                  <c:v>-0.10642110937600971</c:v>
                </c:pt>
                <c:pt idx="332">
                  <c:v>-0.10494164299985025</c:v>
                </c:pt>
                <c:pt idx="333">
                  <c:v>-0.10348254851257702</c:v>
                </c:pt>
                <c:pt idx="334">
                  <c:v>-0.1020435509028482</c:v>
                </c:pt>
                <c:pt idx="335">
                  <c:v>-0.10062437871549869</c:v>
                </c:pt>
                <c:pt idx="336">
                  <c:v>-9.9224764010083191E-2</c:v>
                </c:pt>
                <c:pt idx="337">
                  <c:v>-9.7844442319769381E-2</c:v>
                </c:pt>
                <c:pt idx="338">
                  <c:v>-9.6483152610575079E-2</c:v>
                </c:pt>
                <c:pt idx="339">
                  <c:v>-9.5140637240958711E-2</c:v>
                </c:pt>
                <c:pt idx="340">
                  <c:v>-9.3816641921758093E-2</c:v>
                </c:pt>
                <c:pt idx="341">
                  <c:v>-9.2510915676481162E-2</c:v>
                </c:pt>
                <c:pt idx="342">
                  <c:v>-9.122321080195106E-2</c:v>
                </c:pt>
                <c:pt idx="343">
                  <c:v>-8.995328282930222E-2</c:v>
                </c:pt>
                <c:pt idx="344">
                  <c:v>-8.8700890485333056E-2</c:v>
                </c:pt>
                <c:pt idx="345">
                  <c:v>-8.746579565421217E-2</c:v>
                </c:pt>
                <c:pt idx="346">
                  <c:v>-8.6247763339538278E-2</c:v>
                </c:pt>
                <c:pt idx="347">
                  <c:v>-8.5046561626756931E-2</c:v>
                </c:pt>
                <c:pt idx="348">
                  <c:v>-8.3861961645930419E-2</c:v>
                </c:pt>
                <c:pt idx="349">
                  <c:v>-8.2693737534863559E-2</c:v>
                </c:pt>
                <c:pt idx="350">
                  <c:v>-8.1541666402583618E-2</c:v>
                </c:pt>
                <c:pt idx="351">
                  <c:v>-8.0405528293173031E-2</c:v>
                </c:pt>
                <c:pt idx="352">
                  <c:v>-7.9285106149957554E-2</c:v>
                </c:pt>
                <c:pt idx="353">
                  <c:v>-7.818018578004457E-2</c:v>
                </c:pt>
                <c:pt idx="354">
                  <c:v>-7.7090555819216963E-2</c:v>
                </c:pt>
                <c:pt idx="355">
                  <c:v>-7.6016007697173787E-2</c:v>
                </c:pt>
                <c:pt idx="356">
                  <c:v>-7.4956335603124952E-2</c:v>
                </c:pt>
                <c:pt idx="357">
                  <c:v>-7.3911336451731577E-2</c:v>
                </c:pt>
                <c:pt idx="358">
                  <c:v>-7.2880809849397335E-2</c:v>
                </c:pt>
                <c:pt idx="359">
                  <c:v>-7.1864558060903888E-2</c:v>
                </c:pt>
                <c:pt idx="360">
                  <c:v>-7.0862385976393272E-2</c:v>
                </c:pt>
                <c:pt idx="361">
                  <c:v>-6.9874101078693088E-2</c:v>
                </c:pt>
                <c:pt idx="362">
                  <c:v>-6.889951341098384E-2</c:v>
                </c:pt>
                <c:pt idx="363">
                  <c:v>-6.7938435544808884E-2</c:v>
                </c:pt>
                <c:pt idx="364">
                  <c:v>-6.6990682548421679E-2</c:v>
                </c:pt>
                <c:pt idx="365">
                  <c:v>-6.6056071955470655E-2</c:v>
                </c:pt>
                <c:pt idx="366">
                  <c:v>-6.5134423734021035E-2</c:v>
                </c:pt>
                <c:pt idx="367">
                  <c:v>-6.4225560255908642E-2</c:v>
                </c:pt>
                <c:pt idx="368">
                  <c:v>-6.3329306266428131E-2</c:v>
                </c:pt>
                <c:pt idx="369">
                  <c:v>-6.2445488854348773E-2</c:v>
                </c:pt>
                <c:pt idx="370">
                  <c:v>-6.1573937422259958E-2</c:v>
                </c:pt>
                <c:pt idx="371">
                  <c:v>-6.0714483657242552E-2</c:v>
                </c:pt>
                <c:pt idx="372">
                  <c:v>-5.9866961501863096E-2</c:v>
                </c:pt>
                <c:pt idx="373">
                  <c:v>-5.9031207125492417E-2</c:v>
                </c:pt>
                <c:pt idx="374">
                  <c:v>-5.8207058895940571E-2</c:v>
                </c:pt>
                <c:pt idx="375">
                  <c:v>-5.7394357351412933E-2</c:v>
                </c:pt>
                <c:pt idx="376">
                  <c:v>-5.6592945172778658E-2</c:v>
                </c:pt>
                <c:pt idx="377">
                  <c:v>-5.5802667156154021E-2</c:v>
                </c:pt>
                <c:pt idx="378">
                  <c:v>-5.5023370185796276E-2</c:v>
                </c:pt>
                <c:pt idx="379">
                  <c:v>-5.4254903207305562E-2</c:v>
                </c:pt>
                <c:pt idx="380">
                  <c:v>-5.3497117201133919E-2</c:v>
                </c:pt>
                <c:pt idx="381">
                  <c:v>-5.2749865156396729E-2</c:v>
                </c:pt>
                <c:pt idx="382">
                  <c:v>-5.2013002044987246E-2</c:v>
                </c:pt>
                <c:pt idx="383">
                  <c:v>-5.1286384795989473E-2</c:v>
                </c:pt>
                <c:pt idx="384">
                  <c:v>-5.0569872270387291E-2</c:v>
                </c:pt>
                <c:pt idx="385">
                  <c:v>-4.9863325236068935E-2</c:v>
                </c:pt>
                <c:pt idx="386">
                  <c:v>-4.916660634312197E-2</c:v>
                </c:pt>
                <c:pt idx="387">
                  <c:v>-4.8479580099419321E-2</c:v>
                </c:pt>
                <c:pt idx="388">
                  <c:v>-4.780211284649042E-2</c:v>
                </c:pt>
                <c:pt idx="389">
                  <c:v>-4.7134072735678031E-2</c:v>
                </c:pt>
                <c:pt idx="390">
                  <c:v>-4.6475329704576691E-2</c:v>
                </c:pt>
                <c:pt idx="391">
                  <c:v>-4.5825755453750318E-2</c:v>
                </c:pt>
                <c:pt idx="392">
                  <c:v>-4.5185223423727348E-2</c:v>
                </c:pt>
                <c:pt idx="393">
                  <c:v>-4.4553608772269548E-2</c:v>
                </c:pt>
                <c:pt idx="394">
                  <c:v>-4.3930788351914093E-2</c:v>
                </c:pt>
                <c:pt idx="395">
                  <c:v>-4.3316640687783486E-2</c:v>
                </c:pt>
                <c:pt idx="396">
                  <c:v>-4.2711045955663558E-2</c:v>
                </c:pt>
                <c:pt idx="397">
                  <c:v>-4.2113885960345668E-2</c:v>
                </c:pt>
                <c:pt idx="398">
                  <c:v>-4.1525044114230913E-2</c:v>
                </c:pt>
                <c:pt idx="399">
                  <c:v>-4.0944405416193264E-2</c:v>
                </c:pt>
                <c:pt idx="400">
                  <c:v>-4.0371856430700154E-2</c:v>
                </c:pt>
                <c:pt idx="401">
                  <c:v>-3.9807285267187534E-2</c:v>
                </c:pt>
                <c:pt idx="402">
                  <c:v>-3.9250581559686408E-2</c:v>
                </c:pt>
                <c:pt idx="403">
                  <c:v>-3.870163644669939E-2</c:v>
                </c:pt>
                <c:pt idx="404">
                  <c:v>-3.816034255132375E-2</c:v>
                </c:pt>
                <c:pt idx="405">
                  <c:v>-3.7626593961618764E-2</c:v>
                </c:pt>
                <c:pt idx="406">
                  <c:v>-3.7100286211216367E-2</c:v>
                </c:pt>
                <c:pt idx="407">
                  <c:v>-3.6581316260169354E-2</c:v>
                </c:pt>
                <c:pt idx="408">
                  <c:v>-3.6069582476038531E-2</c:v>
                </c:pt>
                <c:pt idx="409">
                  <c:v>-3.5564984615213284E-2</c:v>
                </c:pt>
                <c:pt idx="410">
                  <c:v>-3.5067423804465009E-2</c:v>
                </c:pt>
                <c:pt idx="411">
                  <c:v>-3.4576802522730071E-2</c:v>
                </c:pt>
                <c:pt idx="412">
                  <c:v>-3.4093024583120364E-2</c:v>
                </c:pt>
                <c:pt idx="413">
                  <c:v>-3.3615995115158441E-2</c:v>
                </c:pt>
                <c:pt idx="414">
                  <c:v>-3.3145620547235438E-2</c:v>
                </c:pt>
                <c:pt idx="415">
                  <c:v>-3.2681808589289575E-2</c:v>
                </c:pt>
                <c:pt idx="416">
                  <c:v>-3.2224468215702018E-2</c:v>
                </c:pt>
                <c:pt idx="417">
                  <c:v>-3.1773509648408152E-2</c:v>
                </c:pt>
                <c:pt idx="418">
                  <c:v>-3.1328844340222463E-2</c:v>
                </c:pt>
                <c:pt idx="419">
                  <c:v>-3.0890384958373797E-2</c:v>
                </c:pt>
                <c:pt idx="420">
                  <c:v>-3.0458045368249462E-2</c:v>
                </c:pt>
                <c:pt idx="421">
                  <c:v>-3.0031740617345457E-2</c:v>
                </c:pt>
                <c:pt idx="422">
                  <c:v>-2.9611386919420273E-2</c:v>
                </c:pt>
                <c:pt idx="423">
                  <c:v>-2.9196901638850994E-2</c:v>
                </c:pt>
                <c:pt idx="424">
                  <c:v>-2.8788203275187954E-2</c:v>
                </c:pt>
                <c:pt idx="425">
                  <c:v>-2.8385211447907819E-2</c:v>
                </c:pt>
                <c:pt idx="426">
                  <c:v>-2.7987846881360027E-2</c:v>
                </c:pt>
                <c:pt idx="427">
                  <c:v>-2.7596031389907419E-2</c:v>
                </c:pt>
                <c:pt idx="428">
                  <c:v>-2.7209687863256442E-2</c:v>
                </c:pt>
                <c:pt idx="429">
                  <c:v>-2.6828740251976239E-2</c:v>
                </c:pt>
                <c:pt idx="430">
                  <c:v>-2.6453113553203848E-2</c:v>
                </c:pt>
                <c:pt idx="431">
                  <c:v>-2.6082733796533291E-2</c:v>
                </c:pt>
                <c:pt idx="432">
                  <c:v>-2.5717528030087044E-2</c:v>
                </c:pt>
                <c:pt idx="433">
                  <c:v>-2.5357424306766817E-2</c:v>
                </c:pt>
                <c:pt idx="434">
                  <c:v>-2.500235167068247E-2</c:v>
                </c:pt>
                <c:pt idx="435">
                  <c:v>-2.4652240143756773E-2</c:v>
                </c:pt>
                <c:pt idx="436">
                  <c:v>-2.4307020712503222E-2</c:v>
                </c:pt>
                <c:pt idx="437">
                  <c:v>-2.3966625314976057E-2</c:v>
                </c:pt>
                <c:pt idx="438">
                  <c:v>-2.3630986827889413E-2</c:v>
                </c:pt>
                <c:pt idx="439">
                  <c:v>-2.3300039053904553E-2</c:v>
                </c:pt>
                <c:pt idx="440">
                  <c:v>-2.2973716709082083E-2</c:v>
                </c:pt>
                <c:pt idx="441">
                  <c:v>-2.2651955410498303E-2</c:v>
                </c:pt>
                <c:pt idx="442">
                  <c:v>-2.2334691664022962E-2</c:v>
                </c:pt>
                <c:pt idx="443">
                  <c:v>-2.202186285225697E-2</c:v>
                </c:pt>
                <c:pt idx="444">
                  <c:v>-2.1713407222627688E-2</c:v>
                </c:pt>
                <c:pt idx="445">
                  <c:v>-2.1409263875640325E-2</c:v>
                </c:pt>
                <c:pt idx="446">
                  <c:v>-2.1109372753283621E-2</c:v>
                </c:pt>
                <c:pt idx="447">
                  <c:v>-2.0813674627586973E-2</c:v>
                </c:pt>
                <c:pt idx="448">
                  <c:v>-2.0522111089328911E-2</c:v>
                </c:pt>
                <c:pt idx="449">
                  <c:v>-2.0234624536893325E-2</c:v>
                </c:pt>
                <c:pt idx="450">
                  <c:v>-1.9951158165272997E-2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0-45B2-89C1-7E4D9F20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fit_1NN_HCP!$D$19:$D$469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fit_1NN_HCP!$E$19:$E$469</c:f>
              <c:numCache>
                <c:formatCode>0.0000E+00</c:formatCode>
                <c:ptCount val="451"/>
                <c:pt idx="0">
                  <c:v>5.4963814220097572E-2</c:v>
                </c:pt>
                <c:pt idx="1">
                  <c:v>-2.5819749812030237E-3</c:v>
                </c:pt>
                <c:pt idx="2">
                  <c:v>-5.7746143190308664E-2</c:v>
                </c:pt>
                <c:pt idx="3">
                  <c:v>-0.11060538970848119</c:v>
                </c:pt>
                <c:pt idx="4">
                  <c:v>-0.16123416305908669</c:v>
                </c:pt>
                <c:pt idx="5">
                  <c:v>-0.20970472393808473</c:v>
                </c:pt>
                <c:pt idx="6">
                  <c:v>-0.25608720645776456</c:v>
                </c:pt>
                <c:pt idx="7">
                  <c:v>-0.30044967772893172</c:v>
                </c:pt>
                <c:pt idx="8">
                  <c:v>-0.34285819582556426</c:v>
                </c:pt>
                <c:pt idx="9">
                  <c:v>-0.38337686617482036</c:v>
                </c:pt>
                <c:pt idx="10">
                  <c:v>-0.42206789641416254</c:v>
                </c:pt>
                <c:pt idx="11">
                  <c:v>-0.45899164975628043</c:v>
                </c:pt>
                <c:pt idx="12">
                  <c:v>-0.49420669690142871</c:v>
                </c:pt>
                <c:pt idx="13">
                  <c:v>-0.52776986653577607</c:v>
                </c:pt>
                <c:pt idx="14">
                  <c:v>-0.55973629445334727</c:v>
                </c:pt>
                <c:pt idx="15">
                  <c:v>-0.59015947133816538</c:v>
                </c:pt>
                <c:pt idx="16">
                  <c:v>-0.61909128924224677</c:v>
                </c:pt>
                <c:pt idx="17">
                  <c:v>-0.64658208679417328</c:v>
                </c:pt>
                <c:pt idx="18">
                  <c:v>-0.67268069317205326</c:v>
                </c:pt>
                <c:pt idx="19">
                  <c:v>-0.69743447087381338</c:v>
                </c:pt>
                <c:pt idx="20">
                  <c:v>-0.72088935731688863</c:v>
                </c:pt>
                <c:pt idx="21">
                  <c:v>-0.7430899052985519</c:v>
                </c:pt>
                <c:pt idx="22">
                  <c:v>-0.76407932234730025</c:v>
                </c:pt>
                <c:pt idx="23">
                  <c:v>-0.78389950899492433</c:v>
                </c:pt>
                <c:pt idx="24">
                  <c:v>-0.80259109599810841</c:v>
                </c:pt>
                <c:pt idx="25">
                  <c:v>-0.82019348053765928</c:v>
                </c:pt>
                <c:pt idx="26">
                  <c:v>-0.83674486142271798</c:v>
                </c:pt>
                <c:pt idx="27">
                  <c:v>-0.85228227332660023</c:v>
                </c:pt>
                <c:pt idx="28">
                  <c:v>-0.86684162008020793</c:v>
                </c:pt>
                <c:pt idx="29">
                  <c:v>-0.88045770704827497</c:v>
                </c:pt>
                <c:pt idx="30">
                  <c:v>-0.89316427261304443</c:v>
                </c:pt>
                <c:pt idx="31">
                  <c:v>-0.90499401878934238</c:v>
                </c:pt>
                <c:pt idx="32">
                  <c:v>-0.91597864099435944</c:v>
                </c:pt>
                <c:pt idx="33">
                  <c:v>-0.92614885699486305</c:v>
                </c:pt>
                <c:pt idx="34">
                  <c:v>-0.93553443505395184</c:v>
                </c:pt>
                <c:pt idx="35">
                  <c:v>-0.94416422129888811</c:v>
                </c:pt>
                <c:pt idx="36">
                  <c:v>-0.95206616633097063</c:v>
                </c:pt>
                <c:pt idx="37">
                  <c:v>-0.95926735109787054</c:v>
                </c:pt>
                <c:pt idx="38">
                  <c:v>-0.96579401204829929</c:v>
                </c:pt>
                <c:pt idx="39">
                  <c:v>-0.97167156558836776</c:v>
                </c:pt>
                <c:pt idx="40">
                  <c:v>-0.97692463185847644</c:v>
                </c:pt>
                <c:pt idx="41">
                  <c:v>-0.98157705784908567</c:v>
                </c:pt>
                <c:pt idx="42">
                  <c:v>-0.98565193987322175</c:v>
                </c:pt>
                <c:pt idx="43">
                  <c:v>-0.98917164541311486</c:v>
                </c:pt>
                <c:pt idx="44">
                  <c:v>-0.99215783435789684</c:v>
                </c:pt>
                <c:pt idx="45">
                  <c:v>-0.99463147964883747</c:v>
                </c:pt>
                <c:pt idx="46">
                  <c:v>-0.99661288734817499</c:v>
                </c:pt>
                <c:pt idx="47">
                  <c:v>-0.99812171614715162</c:v>
                </c:pt>
                <c:pt idx="48">
                  <c:v>-0.99917699632847168</c:v>
                </c:pt>
                <c:pt idx="49">
                  <c:v>-0.99979714819798471</c:v>
                </c:pt>
                <c:pt idx="50">
                  <c:v>-1</c:v>
                </c:pt>
                <c:pt idx="51">
                  <c:v>-0.99980280533027688</c:v>
                </c:pt>
                <c:pt idx="52">
                  <c:v>-0.99922226006033454</c:v>
                </c:pt>
                <c:pt idx="53">
                  <c:v>-0.99827451878638729</c:v>
                </c:pt>
                <c:pt idx="54">
                  <c:v>-0.99697521081584195</c:v>
                </c:pt>
                <c:pt idx="55">
                  <c:v>-0.9953394557039591</c:v>
                </c:pt>
                <c:pt idx="56">
                  <c:v>-0.99338187835293923</c:v>
                </c:pt>
                <c:pt idx="57">
                  <c:v>-0.99111662368537157</c:v>
                </c:pt>
                <c:pt idx="58">
                  <c:v>-0.98855737090366735</c:v>
                </c:pt>
                <c:pt idx="59">
                  <c:v>-0.98571734734678207</c:v>
                </c:pt>
                <c:pt idx="60">
                  <c:v>-0.98260934195523975</c:v>
                </c:pt>
                <c:pt idx="61">
                  <c:v>-0.97924571835517205</c:v>
                </c:pt>
                <c:pt idx="62">
                  <c:v>-0.97563842757179953</c:v>
                </c:pt>
                <c:pt idx="63">
                  <c:v>-0.97179902038250987</c:v>
                </c:pt>
                <c:pt idx="64">
                  <c:v>-0.96773865931940739</c:v>
                </c:pt>
                <c:pt idx="65">
                  <c:v>-0.96346813033095091</c:v>
                </c:pt>
                <c:pt idx="66">
                  <c:v>-0.95899785411203986</c:v>
                </c:pt>
                <c:pt idx="67">
                  <c:v>-0.95433789711165373</c:v>
                </c:pt>
                <c:pt idx="68">
                  <c:v>-0.94949798222690884</c:v>
                </c:pt>
                <c:pt idx="69">
                  <c:v>-0.94448749919216157</c:v>
                </c:pt>
                <c:pt idx="70">
                  <c:v>-0.93931551467154795</c:v>
                </c:pt>
                <c:pt idx="71">
                  <c:v>-0.93399078206313568</c:v>
                </c:pt>
                <c:pt idx="72">
                  <c:v>-0.9285217510226349</c:v>
                </c:pt>
                <c:pt idx="73">
                  <c:v>-0.92291657671440541</c:v>
                </c:pt>
                <c:pt idx="74">
                  <c:v>-0.91718312879729214</c:v>
                </c:pt>
                <c:pt idx="75">
                  <c:v>-0.91132900015261253</c:v>
                </c:pt>
                <c:pt idx="76">
                  <c:v>-0.9053615153614285</c:v>
                </c:pt>
                <c:pt idx="77">
                  <c:v>-0.89928773893803826</c:v>
                </c:pt>
                <c:pt idx="78">
                  <c:v>-0.8931144833264415</c:v>
                </c:pt>
                <c:pt idx="79">
                  <c:v>-0.88684831666634423</c:v>
                </c:pt>
                <c:pt idx="80">
                  <c:v>-0.88049557033509873</c:v>
                </c:pt>
                <c:pt idx="81">
                  <c:v>-0.87406234627179491</c:v>
                </c:pt>
                <c:pt idx="82">
                  <c:v>-0.86755452408955613</c:v>
                </c:pt>
                <c:pt idx="83">
                  <c:v>-0.86097776798192727</c:v>
                </c:pt>
                <c:pt idx="84">
                  <c:v>-0.85433753342908558</c:v>
                </c:pt>
                <c:pt idx="85">
                  <c:v>-0.84763907370944391</c:v>
                </c:pt>
                <c:pt idx="86">
                  <c:v>-0.84088744622207556</c:v>
                </c:pt>
                <c:pt idx="87">
                  <c:v>-0.83408751862523134</c:v>
                </c:pt>
                <c:pt idx="88">
                  <c:v>-0.82724397479608569</c:v>
                </c:pt>
                <c:pt idx="89">
                  <c:v>-0.82036132061670475</c:v>
                </c:pt>
                <c:pt idx="90">
                  <c:v>-0.81344388959109482</c:v>
                </c:pt>
                <c:pt idx="91">
                  <c:v>-0.80649584829805732</c:v>
                </c:pt>
                <c:pt idx="92">
                  <c:v>-0.7995212016844504</c:v>
                </c:pt>
                <c:pt idx="93">
                  <c:v>-0.79252379820332819</c:v>
                </c:pt>
                <c:pt idx="94">
                  <c:v>-0.78550733480131119</c:v>
                </c:pt>
                <c:pt idx="95">
                  <c:v>-0.77847536175941812</c:v>
                </c:pt>
                <c:pt idx="96">
                  <c:v>-0.77143128739148048</c:v>
                </c:pt>
                <c:pt idx="97">
                  <c:v>-0.76437838260414381</c:v>
                </c:pt>
                <c:pt idx="98">
                  <c:v>-0.75731978532234878</c:v>
                </c:pt>
                <c:pt idx="99">
                  <c:v>-0.75025850478408929</c:v>
                </c:pt>
                <c:pt idx="100">
                  <c:v>-0.74319742570812608</c:v>
                </c:pt>
                <c:pt idx="101">
                  <c:v>-0.73613931233824748</c:v>
                </c:pt>
                <c:pt idx="102">
                  <c:v>-0.72908681236756079</c:v>
                </c:pt>
                <c:pt idx="103">
                  <c:v>-0.7220424607462087</c:v>
                </c:pt>
                <c:pt idx="104">
                  <c:v>-0.71500868337581081</c:v>
                </c:pt>
                <c:pt idx="105">
                  <c:v>-0.70798780069383604</c:v>
                </c:pt>
                <c:pt idx="106">
                  <c:v>-0.70098203115102786</c:v>
                </c:pt>
                <c:pt idx="107">
                  <c:v>-0.69399349458492121</c:v>
                </c:pt>
                <c:pt idx="108">
                  <c:v>-0.68702421549239667</c:v>
                </c:pt>
                <c:pt idx="109">
                  <c:v>-0.68007612620414637</c:v>
                </c:pt>
                <c:pt idx="110">
                  <c:v>-0.67315106996384566</c:v>
                </c:pt>
                <c:pt idx="111">
                  <c:v>-0.66625080391473634</c:v>
                </c:pt>
                <c:pt idx="112">
                  <c:v>-0.65937700199627591</c:v>
                </c:pt>
                <c:pt idx="113">
                  <c:v>-0.65253125775340437</c:v>
                </c:pt>
                <c:pt idx="114">
                  <c:v>-0.64571508706093861</c:v>
                </c:pt>
                <c:pt idx="115">
                  <c:v>-0.63892993076551241</c:v>
                </c:pt>
                <c:pt idx="116">
                  <c:v>-0.63217715724742984</c:v>
                </c:pt>
                <c:pt idx="117">
                  <c:v>-0.62545806490472122</c:v>
                </c:pt>
                <c:pt idx="118">
                  <c:v>-0.61877388456163851</c:v>
                </c:pt>
                <c:pt idx="119">
                  <c:v>-0.61212578180375643</c:v>
                </c:pt>
                <c:pt idx="120">
                  <c:v>-0.60551485924179294</c:v>
                </c:pt>
                <c:pt idx="121">
                  <c:v>-0.59894215870619683</c:v>
                </c:pt>
                <c:pt idx="122">
                  <c:v>-0.59240866337449882</c:v>
                </c:pt>
                <c:pt idx="123">
                  <c:v>-0.58591529983336632</c:v>
                </c:pt>
                <c:pt idx="124">
                  <c:v>-0.57946294007724475</c:v>
                </c:pt>
                <c:pt idx="125">
                  <c:v>-0.5730524034454203</c:v>
                </c:pt>
                <c:pt idx="126">
                  <c:v>-0.56668445849928384</c:v>
                </c:pt>
                <c:pt idx="127">
                  <c:v>-0.56035982484153168</c:v>
                </c:pt>
                <c:pt idx="128">
                  <c:v>-0.55407917487898251</c:v>
                </c:pt>
                <c:pt idx="129">
                  <c:v>-0.54784313553065089</c:v>
                </c:pt>
                <c:pt idx="130">
                  <c:v>-0.54165228988266778</c:v>
                </c:pt>
                <c:pt idx="131">
                  <c:v>-0.53550717879159415</c:v>
                </c:pt>
                <c:pt idx="132">
                  <c:v>-0.5294083024376306</c:v>
                </c:pt>
                <c:pt idx="133">
                  <c:v>-0.52335612182918734</c:v>
                </c:pt>
                <c:pt idx="134">
                  <c:v>-0.5173510602602307</c:v>
                </c:pt>
                <c:pt idx="135">
                  <c:v>-0.51139350472179257</c:v>
                </c:pt>
                <c:pt idx="136">
                  <c:v>-0.50548380726897635</c:v>
                </c:pt>
                <c:pt idx="137">
                  <c:v>-0.49962228634477407</c:v>
                </c:pt>
                <c:pt idx="138">
                  <c:v>-0.4938092280619526</c:v>
                </c:pt>
                <c:pt idx="139">
                  <c:v>-0.48804488744424745</c:v>
                </c:pt>
                <c:pt idx="140">
                  <c:v>-0.48232948962805822</c:v>
                </c:pt>
                <c:pt idx="141">
                  <c:v>-0.47666323102581049</c:v>
                </c:pt>
                <c:pt idx="142">
                  <c:v>-0.47104628045211383</c:v>
                </c:pt>
                <c:pt idx="143">
                  <c:v>-0.46547878021381628</c:v>
                </c:pt>
                <c:pt idx="144">
                  <c:v>-0.45996084716502078</c:v>
                </c:pt>
                <c:pt idx="145">
                  <c:v>-0.45449257372810403</c:v>
                </c:pt>
                <c:pt idx="146">
                  <c:v>-0.4490740288817433</c:v>
                </c:pt>
                <c:pt idx="147">
                  <c:v>-0.44370525911693209</c:v>
                </c:pt>
                <c:pt idx="148">
                  <c:v>-0.43838628936193652</c:v>
                </c:pt>
                <c:pt idx="149">
                  <c:v>-0.43311712387711726</c:v>
                </c:pt>
                <c:pt idx="150">
                  <c:v>-0.42789774712051465</c:v>
                </c:pt>
                <c:pt idx="151">
                  <c:v>-0.42272812458507192</c:v>
                </c:pt>
                <c:pt idx="152">
                  <c:v>-0.41760820360834283</c:v>
                </c:pt>
                <c:pt idx="153">
                  <c:v>-0.41253791415550856</c:v>
                </c:pt>
                <c:pt idx="154">
                  <c:v>-0.40751716957650441</c:v>
                </c:pt>
                <c:pt idx="155">
                  <c:v>-0.40254586733803482</c:v>
                </c:pt>
                <c:pt idx="156">
                  <c:v>-0.39762388973122936</c:v>
                </c:pt>
                <c:pt idx="157">
                  <c:v>-0.39275110455567758</c:v>
                </c:pt>
                <c:pt idx="158">
                  <c:v>-0.38792736578055215</c:v>
                </c:pt>
                <c:pt idx="159">
                  <c:v>-0.38315251418351465</c:v>
                </c:pt>
                <c:pt idx="160">
                  <c:v>-0.3784263779680761</c:v>
                </c:pt>
                <c:pt idx="161">
                  <c:v>-0.37374877336006507</c:v>
                </c:pt>
                <c:pt idx="162">
                  <c:v>-0.36911950518383851</c:v>
                </c:pt>
                <c:pt idx="163">
                  <c:v>-0.36453836741885182</c:v>
                </c:pt>
                <c:pt idx="164">
                  <c:v>-0.36000514373718456</c:v>
                </c:pt>
                <c:pt idx="165">
                  <c:v>-0.35551960802260724</c:v>
                </c:pt>
                <c:pt idx="166">
                  <c:v>-0.35108152487174837</c:v>
                </c:pt>
                <c:pt idx="167">
                  <c:v>-0.34669065007791477</c:v>
                </c:pt>
                <c:pt idx="168">
                  <c:v>-0.3423467310980941</c:v>
                </c:pt>
                <c:pt idx="169">
                  <c:v>-0.33804950750365864</c:v>
                </c:pt>
                <c:pt idx="170">
                  <c:v>-0.33379871141527095</c:v>
                </c:pt>
                <c:pt idx="171">
                  <c:v>-0.32959406792247981</c:v>
                </c:pt>
                <c:pt idx="172">
                  <c:v>-0.32543529548847833</c:v>
                </c:pt>
                <c:pt idx="173">
                  <c:v>-0.32132210634048547</c:v>
                </c:pt>
                <c:pt idx="174">
                  <c:v>-0.31725420684619554</c:v>
                </c:pt>
                <c:pt idx="175">
                  <c:v>-0.31323129787672965</c:v>
                </c:pt>
                <c:pt idx="176">
                  <c:v>-0.30925307515650918</c:v>
                </c:pt>
                <c:pt idx="177">
                  <c:v>-0.30531922960045949</c:v>
                </c:pt>
                <c:pt idx="178">
                  <c:v>-0.30142944763894031</c:v>
                </c:pt>
                <c:pt idx="179">
                  <c:v>-0.29758341153078766</c:v>
                </c:pt>
                <c:pt idx="180">
                  <c:v>-0.29378079966483966</c:v>
                </c:pt>
                <c:pt idx="181">
                  <c:v>-0.29002128685031009</c:v>
                </c:pt>
                <c:pt idx="182">
                  <c:v>-0.28630454459636029</c:v>
                </c:pt>
                <c:pt idx="183">
                  <c:v>-0.28263024138121168</c:v>
                </c:pt>
                <c:pt idx="184">
                  <c:v>-0.2789980429111294</c:v>
                </c:pt>
                <c:pt idx="185">
                  <c:v>-0.27540761236959937</c:v>
                </c:pt>
                <c:pt idx="186">
                  <c:v>-0.27185861065701111</c:v>
                </c:pt>
                <c:pt idx="187">
                  <c:v>-0.26835069662114791</c:v>
                </c:pt>
                <c:pt idx="188">
                  <c:v>-0.26488352727877984</c:v>
                </c:pt>
                <c:pt idx="189">
                  <c:v>-0.26145675802864349</c:v>
                </c:pt>
                <c:pt idx="190">
                  <c:v>-0.25807004285608615</c:v>
                </c:pt>
                <c:pt idx="191">
                  <c:v>-0.25472303452964257</c:v>
                </c:pt>
                <c:pt idx="192">
                  <c:v>-0.25141538478980435</c:v>
                </c:pt>
                <c:pt idx="193">
                  <c:v>-0.24814674453023602</c:v>
                </c:pt>
                <c:pt idx="194">
                  <c:v>-0.24491676397168102</c:v>
                </c:pt>
                <c:pt idx="195">
                  <c:v>-0.24172509282879773</c:v>
                </c:pt>
                <c:pt idx="196">
                  <c:v>-0.23857138047015461</c:v>
                </c:pt>
                <c:pt idx="197">
                  <c:v>-0.23545527607160929</c:v>
                </c:pt>
                <c:pt idx="198">
                  <c:v>-0.23237642876328826</c:v>
                </c:pt>
                <c:pt idx="199">
                  <c:v>-0.22933448777037779</c:v>
                </c:pt>
                <c:pt idx="200">
                  <c:v>-0.22632910254793082</c:v>
                </c:pt>
                <c:pt idx="201">
                  <c:v>-0.22335992290988751</c:v>
                </c:pt>
                <c:pt idx="202">
                  <c:v>-0.2204265991525016</c:v>
                </c:pt>
                <c:pt idx="203">
                  <c:v>-0.2175287821723591</c:v>
                </c:pt>
                <c:pt idx="204">
                  <c:v>-0.21466612357917014</c:v>
                </c:pt>
                <c:pt idx="205">
                  <c:v>-0.21183827580350886</c:v>
                </c:pt>
                <c:pt idx="206">
                  <c:v>-0.2090448921996714</c:v>
                </c:pt>
                <c:pt idx="207">
                  <c:v>-0.20628562714381649</c:v>
                </c:pt>
                <c:pt idx="208">
                  <c:v>-0.20356013612754911</c:v>
                </c:pt>
                <c:pt idx="209">
                  <c:v>-0.20086807584710117</c:v>
                </c:pt>
                <c:pt idx="210">
                  <c:v>-0.19820910428825977</c:v>
                </c:pt>
                <c:pt idx="211">
                  <c:v>-0.19558288080718811</c:v>
                </c:pt>
                <c:pt idx="212">
                  <c:v>-0.19298906620728126</c:v>
                </c:pt>
                <c:pt idx="213">
                  <c:v>-0.19042732281219193</c:v>
                </c:pt>
                <c:pt idx="214">
                  <c:v>-0.18789731453515968</c:v>
                </c:pt>
                <c:pt idx="215">
                  <c:v>-0.1853987069447724</c:v>
                </c:pt>
                <c:pt idx="216">
                  <c:v>-0.18293116732728304</c:v>
                </c:pt>
                <c:pt idx="217">
                  <c:v>-0.18049436474560387</c:v>
                </c:pt>
                <c:pt idx="218">
                  <c:v>-0.17808797009509417</c:v>
                </c:pt>
                <c:pt idx="219">
                  <c:v>-0.17571165615625459</c:v>
                </c:pt>
                <c:pt idx="220">
                  <c:v>-0.17336509764443828</c:v>
                </c:pt>
                <c:pt idx="221">
                  <c:v>-0.17104797125668511</c:v>
                </c:pt>
                <c:pt idx="222">
                  <c:v>-0.16875995571578153</c:v>
                </c:pt>
                <c:pt idx="223">
                  <c:v>-0.16650073181164643</c:v>
                </c:pt>
                <c:pt idx="224">
                  <c:v>-0.16426998244013863</c:v>
                </c:pt>
                <c:pt idx="225">
                  <c:v>-0.16206739263938108</c:v>
                </c:pt>
                <c:pt idx="226">
                  <c:v>-0.1598926496236911</c:v>
                </c:pt>
                <c:pt idx="227">
                  <c:v>-0.15774544281520517</c:v>
                </c:pt>
                <c:pt idx="228">
                  <c:v>-0.15562546387328283</c:v>
                </c:pt>
                <c:pt idx="229">
                  <c:v>-0.15353240672177246</c:v>
                </c:pt>
                <c:pt idx="230">
                  <c:v>-0.15146596757421865</c:v>
                </c:pt>
                <c:pt idx="231">
                  <c:v>-0.14942584495708761</c:v>
                </c:pt>
                <c:pt idx="232">
                  <c:v>-0.1474117397310864</c:v>
                </c:pt>
                <c:pt idx="233">
                  <c:v>-0.14542335511064736</c:v>
                </c:pt>
                <c:pt idx="234">
                  <c:v>-0.14346039668164859</c:v>
                </c:pt>
                <c:pt idx="235">
                  <c:v>-0.14152257241743729</c:v>
                </c:pt>
                <c:pt idx="236">
                  <c:v>-0.13960959269322271</c:v>
                </c:pt>
                <c:pt idx="237">
                  <c:v>-0.13772117029890094</c:v>
                </c:pt>
                <c:pt idx="238">
                  <c:v>-0.13585702045037409</c:v>
                </c:pt>
                <c:pt idx="239">
                  <c:v>-0.13401686079942216</c:v>
                </c:pt>
                <c:pt idx="240">
                  <c:v>-0.13220041144218647</c:v>
                </c:pt>
                <c:pt idx="241">
                  <c:v>-0.1304073949263187</c:v>
                </c:pt>
                <c:pt idx="242">
                  <c:v>-0.1286375362568507</c:v>
                </c:pt>
                <c:pt idx="243">
                  <c:v>-0.12689056290083636</c:v>
                </c:pt>
                <c:pt idx="244">
                  <c:v>-0.12516620479081594</c:v>
                </c:pt>
                <c:pt idx="245">
                  <c:v>-0.12346419432715192</c:v>
                </c:pt>
                <c:pt idx="246">
                  <c:v>-0.1217842663792829</c:v>
                </c:pt>
                <c:pt idx="247">
                  <c:v>-0.12012615828594167</c:v>
                </c:pt>
                <c:pt idx="248">
                  <c:v>-0.11848960985438077</c:v>
                </c:pt>
                <c:pt idx="249">
                  <c:v>-0.11687436335864863</c:v>
                </c:pt>
                <c:pt idx="250">
                  <c:v>-0.11528016353695714</c:v>
                </c:pt>
                <c:pt idx="251">
                  <c:v>-0.11370675758818057</c:v>
                </c:pt>
                <c:pt idx="252">
                  <c:v>-0.1121538951675236</c:v>
                </c:pt>
                <c:pt idx="253">
                  <c:v>-0.110621328381397</c:v>
                </c:pt>
                <c:pt idx="254">
                  <c:v>-0.10910881178153475</c:v>
                </c:pt>
                <c:pt idx="255">
                  <c:v>-0.10761610235838939</c:v>
                </c:pt>
                <c:pt idx="256">
                  <c:v>-0.10614295953383708</c:v>
                </c:pt>
                <c:pt idx="257">
                  <c:v>-0.10468914515322668</c:v>
                </c:pt>
                <c:pt idx="258">
                  <c:v>-0.10325442347680164</c:v>
                </c:pt>
                <c:pt idx="259">
                  <c:v>-0.10183856117052692</c:v>
                </c:pt>
                <c:pt idx="260">
                  <c:v>-0.10044132729635243</c:v>
                </c:pt>
                <c:pt idx="261">
                  <c:v>-9.906249330192772E-2</c:v>
                </c:pt>
                <c:pt idx="262">
                  <c:v>-9.7701833009819244E-2</c:v>
                </c:pt>
                <c:pt idx="263">
                  <c:v>-9.6359122606231598E-2</c:v>
                </c:pt>
                <c:pt idx="264">
                  <c:v>-9.5034140629275676E-2</c:v>
                </c:pt>
                <c:pt idx="265">
                  <c:v>-9.372666795679202E-2</c:v>
                </c:pt>
                <c:pt idx="266">
                  <c:v>-9.2436487793773739E-2</c:v>
                </c:pt>
                <c:pt idx="267">
                  <c:v>-9.1163385659390458E-2</c:v>
                </c:pt>
                <c:pt idx="268">
                  <c:v>-8.9907149373651227E-2</c:v>
                </c:pt>
                <c:pt idx="269">
                  <c:v>-8.8667569043711758E-2</c:v>
                </c:pt>
                <c:pt idx="270">
                  <c:v>-8.7444437049866736E-2</c:v>
                </c:pt>
                <c:pt idx="271">
                  <c:v>-8.6237548031226297E-2</c:v>
                </c:pt>
                <c:pt idx="272">
                  <c:v>-8.5046698871111076E-2</c:v>
                </c:pt>
                <c:pt idx="273">
                  <c:v>-8.3871688682168682E-2</c:v>
                </c:pt>
                <c:pt idx="274">
                  <c:v>-8.2712318791248976E-2</c:v>
                </c:pt>
                <c:pt idx="275">
                  <c:v>-8.1568392724035432E-2</c:v>
                </c:pt>
                <c:pt idx="276">
                  <c:v>-8.0439716189463148E-2</c:v>
                </c:pt>
                <c:pt idx="277">
                  <c:v>-7.9326097063925224E-2</c:v>
                </c:pt>
                <c:pt idx="278">
                  <c:v>-7.8227345375301516E-2</c:v>
                </c:pt>
                <c:pt idx="279">
                  <c:v>-7.7143273286804065E-2</c:v>
                </c:pt>
                <c:pt idx="280">
                  <c:v>-7.6073695080669662E-2</c:v>
                </c:pt>
                <c:pt idx="281">
                  <c:v>-7.5018427141696473E-2</c:v>
                </c:pt>
                <c:pt idx="282">
                  <c:v>-7.3977287940657596E-2</c:v>
                </c:pt>
                <c:pt idx="283">
                  <c:v>-7.2950098017587311E-2</c:v>
                </c:pt>
                <c:pt idx="284">
                  <c:v>-7.1936679964955882E-2</c:v>
                </c:pt>
                <c:pt idx="285">
                  <c:v>-7.0936858410751827E-2</c:v>
                </c:pt>
                <c:pt idx="286">
                  <c:v>-6.9950460001470927E-2</c:v>
                </c:pt>
                <c:pt idx="287">
                  <c:v>-6.8977313385037098E-2</c:v>
                </c:pt>
                <c:pt idx="288">
                  <c:v>-6.801724919364667E-2</c:v>
                </c:pt>
                <c:pt idx="289">
                  <c:v>-6.7070100026563953E-2</c:v>
                </c:pt>
                <c:pt idx="290">
                  <c:v>-6.6135700432864028E-2</c:v>
                </c:pt>
                <c:pt idx="291">
                  <c:v>-6.5213886894143744E-2</c:v>
                </c:pt>
                <c:pt idx="292">
                  <c:v>-6.4304497807194688E-2</c:v>
                </c:pt>
                <c:pt idx="293">
                  <c:v>-6.3407373466661032E-2</c:v>
                </c:pt>
                <c:pt idx="294">
                  <c:v>-6.2522356047679015E-2</c:v>
                </c:pt>
                <c:pt idx="295">
                  <c:v>-6.1649289588516579E-2</c:v>
                </c:pt>
                <c:pt idx="296">
                  <c:v>-6.0788019973206028E-2</c:v>
                </c:pt>
                <c:pt idx="297">
                  <c:v>-5.9938394914191041E-2</c:v>
                </c:pt>
                <c:pt idx="298">
                  <c:v>-5.9100263934983722E-2</c:v>
                </c:pt>
                <c:pt idx="299">
                  <c:v>-5.8273478352848684E-2</c:v>
                </c:pt>
                <c:pt idx="300">
                  <c:v>-5.7457891261506439E-2</c:v>
                </c:pt>
                <c:pt idx="301">
                  <c:v>-5.6653357513875534E-2</c:v>
                </c:pt>
                <c:pt idx="302">
                  <c:v>-5.5859733704848591E-2</c:v>
                </c:pt>
                <c:pt idx="303">
                  <c:v>-5.5076878154118054E-2</c:v>
                </c:pt>
                <c:pt idx="304">
                  <c:v>-5.4304650889042502E-2</c:v>
                </c:pt>
                <c:pt idx="305">
                  <c:v>-5.3542913627572637E-2</c:v>
                </c:pt>
                <c:pt idx="306">
                  <c:v>-5.2791529761230686E-2</c:v>
                </c:pt>
                <c:pt idx="307">
                  <c:v>-5.2050364338157913E-2</c:v>
                </c:pt>
                <c:pt idx="308">
                  <c:v>-5.1319284046221048E-2</c:v>
                </c:pt>
                <c:pt idx="309">
                  <c:v>-5.059815719619444E-2</c:v>
                </c:pt>
                <c:pt idx="310">
                  <c:v>-4.9886853705014368E-2</c:v>
                </c:pt>
                <c:pt idx="311">
                  <c:v>-4.9185245079110679E-2</c:v>
                </c:pt>
                <c:pt idx="312">
                  <c:v>-4.8493204397819907E-2</c:v>
                </c:pt>
                <c:pt idx="313">
                  <c:v>-4.781060629688192E-2</c:v>
                </c:pt>
                <c:pt idx="314">
                  <c:v>-4.7137326952023925E-2</c:v>
                </c:pt>
                <c:pt idx="315">
                  <c:v>-4.6473244062634353E-2</c:v>
                </c:pt>
                <c:pt idx="316">
                  <c:v>-4.5818236835529026E-2</c:v>
                </c:pt>
                <c:pt idx="317">
                  <c:v>-4.5172185968812867E-2</c:v>
                </c:pt>
                <c:pt idx="318">
                  <c:v>-4.4534973635838533E-2</c:v>
                </c:pt>
                <c:pt idx="319">
                  <c:v>-4.3906483469265296E-2</c:v>
                </c:pt>
                <c:pt idx="320">
                  <c:v>-4.3286600545219225E-2</c:v>
                </c:pt>
                <c:pt idx="321">
                  <c:v>-4.2675211367557551E-2</c:v>
                </c:pt>
                <c:pt idx="322">
                  <c:v>-4.2072203852238262E-2</c:v>
                </c:pt>
                <c:pt idx="323">
                  <c:v>-4.1477467311797397E-2</c:v>
                </c:pt>
                <c:pt idx="324">
                  <c:v>-4.0890892439934809E-2</c:v>
                </c:pt>
                <c:pt idx="325">
                  <c:v>-4.0312371296210847E-2</c:v>
                </c:pt>
                <c:pt idx="326">
                  <c:v>-3.9741797290854315E-2</c:v>
                </c:pt>
                <c:pt idx="327">
                  <c:v>-3.9179065169683912E-2</c:v>
                </c:pt>
                <c:pt idx="328">
                  <c:v>-3.8624070999143549E-2</c:v>
                </c:pt>
                <c:pt idx="329">
                  <c:v>-3.8076712151453286E-2</c:v>
                </c:pt>
                <c:pt idx="330">
                  <c:v>-3.7536887289876197E-2</c:v>
                </c:pt>
                <c:pt idx="331">
                  <c:v>-3.7004496354102835E-2</c:v>
                </c:pt>
                <c:pt idx="332">
                  <c:v>-3.6479440545753195E-2</c:v>
                </c:pt>
                <c:pt idx="333">
                  <c:v>-3.5961622313997847E-2</c:v>
                </c:pt>
                <c:pt idx="334">
                  <c:v>-3.5450945341298008E-2</c:v>
                </c:pt>
                <c:pt idx="335">
                  <c:v>-3.4947314529265902E-2</c:v>
                </c:pt>
                <c:pt idx="336">
                  <c:v>-3.4450635984645116E-2</c:v>
                </c:pt>
                <c:pt idx="337">
                  <c:v>-3.3960817005412258E-2</c:v>
                </c:pt>
                <c:pt idx="338">
                  <c:v>-3.3477766066999329E-2</c:v>
                </c:pt>
                <c:pt idx="339">
                  <c:v>-3.3001392808637939E-2</c:v>
                </c:pt>
                <c:pt idx="340">
                  <c:v>-3.2531608019825117E-2</c:v>
                </c:pt>
                <c:pt idx="341">
                  <c:v>-3.2068323626910832E-2</c:v>
                </c:pt>
                <c:pt idx="342">
                  <c:v>-3.1611452679807875E-2</c:v>
                </c:pt>
                <c:pt idx="343">
                  <c:v>-3.1160909338823355E-2</c:v>
                </c:pt>
                <c:pt idx="344">
                  <c:v>-3.0716608861612715E-2</c:v>
                </c:pt>
                <c:pt idx="345">
                  <c:v>-3.0278467590255341E-2</c:v>
                </c:pt>
                <c:pt idx="346">
                  <c:v>-2.984640293845247E-2</c:v>
                </c:pt>
                <c:pt idx="347">
                  <c:v>-2.9420333378846589E-2</c:v>
                </c:pt>
                <c:pt idx="348">
                  <c:v>-2.9000178430462719E-2</c:v>
                </c:pt>
                <c:pt idx="349">
                  <c:v>-2.8585858646270869E-2</c:v>
                </c:pt>
                <c:pt idx="350">
                  <c:v>-2.817729560086981E-2</c:v>
                </c:pt>
                <c:pt idx="351">
                  <c:v>-2.7774411878291543E-2</c:v>
                </c:pt>
                <c:pt idx="352">
                  <c:v>-2.7377131059926431E-2</c:v>
                </c:pt>
                <c:pt idx="353">
                  <c:v>-2.6985377712568238E-2</c:v>
                </c:pt>
                <c:pt idx="354">
                  <c:v>-2.6599077376579239E-2</c:v>
                </c:pt>
                <c:pt idx="355">
                  <c:v>-2.6218156554174261E-2</c:v>
                </c:pt>
                <c:pt idx="356">
                  <c:v>-2.5842542697823923E-2</c:v>
                </c:pt>
                <c:pt idx="357">
                  <c:v>-2.5472164198775921E-2</c:v>
                </c:pt>
                <c:pt idx="358">
                  <c:v>-2.510695037569443E-2</c:v>
                </c:pt>
                <c:pt idx="359">
                  <c:v>-2.4746831463416559E-2</c:v>
                </c:pt>
                <c:pt idx="360">
                  <c:v>-2.4391738601825759E-2</c:v>
                </c:pt>
                <c:pt idx="361">
                  <c:v>-2.404160382484118E-2</c:v>
                </c:pt>
                <c:pt idx="362">
                  <c:v>-2.369636004952275E-2</c:v>
                </c:pt>
                <c:pt idx="363">
                  <c:v>-2.3355941065290989E-2</c:v>
                </c:pt>
                <c:pt idx="364">
                  <c:v>-2.3020281523261202E-2</c:v>
                </c:pt>
                <c:pt idx="365">
                  <c:v>-2.2689316925691237E-2</c:v>
                </c:pt>
                <c:pt idx="366">
                  <c:v>-2.2362983615542089E-2</c:v>
                </c:pt>
                <c:pt idx="367">
                  <c:v>-2.2041218766150828E-2</c:v>
                </c:pt>
                <c:pt idx="368">
                  <c:v>-2.1723960371014851E-2</c:v>
                </c:pt>
                <c:pt idx="369">
                  <c:v>-2.1411147233687134E-2</c:v>
                </c:pt>
                <c:pt idx="370">
                  <c:v>-2.1102718957781218E-2</c:v>
                </c:pt>
                <c:pt idx="371">
                  <c:v>-2.0798615937085763E-2</c:v>
                </c:pt>
                <c:pt idx="372">
                  <c:v>-2.0498779345787334E-2</c:v>
                </c:pt>
                <c:pt idx="373">
                  <c:v>-2.0203151128801139E-2</c:v>
                </c:pt>
                <c:pt idx="374">
                  <c:v>-1.9911673992208518E-2</c:v>
                </c:pt>
                <c:pt idx="375">
                  <c:v>-1.9624291393800772E-2</c:v>
                </c:pt>
                <c:pt idx="376">
                  <c:v>-1.9340947533728097E-2</c:v>
                </c:pt>
                <c:pt idx="377">
                  <c:v>-1.9061587345253345E-2</c:v>
                </c:pt>
                <c:pt idx="378">
                  <c:v>-1.8786156485609173E-2</c:v>
                </c:pt>
                <c:pt idx="379">
                  <c:v>-1.8514601326958393E-2</c:v>
                </c:pt>
                <c:pt idx="380">
                  <c:v>-1.8246868947456134E-2</c:v>
                </c:pt>
                <c:pt idx="381">
                  <c:v>-1.7982907122413412E-2</c:v>
                </c:pt>
                <c:pt idx="382">
                  <c:v>-1.7722664315560927E-2</c:v>
                </c:pt>
                <c:pt idx="383">
                  <c:v>-1.7466089670412598E-2</c:v>
                </c:pt>
                <c:pt idx="384">
                  <c:v>-1.7213133001727551E-2</c:v>
                </c:pt>
                <c:pt idx="385">
                  <c:v>-1.6963744787070204E-2</c:v>
                </c:pt>
                <c:pt idx="386">
                  <c:v>-1.6717876158467131E-2</c:v>
                </c:pt>
                <c:pt idx="387">
                  <c:v>-1.6475478894160255E-2</c:v>
                </c:pt>
                <c:pt idx="388">
                  <c:v>-1.6236505410455133E-2</c:v>
                </c:pt>
                <c:pt idx="389">
                  <c:v>-1.6000908753663834E-2</c:v>
                </c:pt>
                <c:pt idx="390">
                  <c:v>-1.5768642592141315E-2</c:v>
                </c:pt>
                <c:pt idx="391">
                  <c:v>-1.5539661208414468E-2</c:v>
                </c:pt>
                <c:pt idx="392">
                  <c:v>-1.5313919491403118E-2</c:v>
                </c:pt>
                <c:pt idx="393">
                  <c:v>-1.5091372928731901E-2</c:v>
                </c:pt>
                <c:pt idx="394">
                  <c:v>-1.4871977599132396E-2</c:v>
                </c:pt>
                <c:pt idx="395">
                  <c:v>-1.4655690164934418E-2</c:v>
                </c:pt>
                <c:pt idx="396">
                  <c:v>-1.4442467864645869E-2</c:v>
                </c:pt>
                <c:pt idx="397">
                  <c:v>-1.423226850562E-2</c:v>
                </c:pt>
                <c:pt idx="398">
                  <c:v>-1.4025050456809577E-2</c:v>
                </c:pt>
                <c:pt idx="399">
                  <c:v>-1.3820772641606752E-2</c:v>
                </c:pt>
                <c:pt idx="400">
                  <c:v>-1.3619394530768079E-2</c:v>
                </c:pt>
                <c:pt idx="401">
                  <c:v>-1.342087613542362E-2</c:v>
                </c:pt>
                <c:pt idx="402">
                  <c:v>-1.3225178000169478E-2</c:v>
                </c:pt>
                <c:pt idx="403">
                  <c:v>-1.3032261196242734E-2</c:v>
                </c:pt>
                <c:pt idx="404">
                  <c:v>-1.2842087314778155E-2</c:v>
                </c:pt>
                <c:pt idx="405">
                  <c:v>-1.2654618460145615E-2</c:v>
                </c:pt>
                <c:pt idx="406">
                  <c:v>-1.2469817243367654E-2</c:v>
                </c:pt>
                <c:pt idx="407">
                  <c:v>-1.2287646775616086E-2</c:v>
                </c:pt>
                <c:pt idx="408">
                  <c:v>-1.2108070661787096E-2</c:v>
                </c:pt>
                <c:pt idx="409">
                  <c:v>-1.1931052994153755E-2</c:v>
                </c:pt>
                <c:pt idx="410">
                  <c:v>-1.1756558346095408E-2</c:v>
                </c:pt>
                <c:pt idx="411">
                  <c:v>-1.1584551765902845E-2</c:v>
                </c:pt>
                <c:pt idx="412">
                  <c:v>-1.141499877065873E-2</c:v>
                </c:pt>
                <c:pt idx="413">
                  <c:v>-1.1247865340192254E-2</c:v>
                </c:pt>
                <c:pt idx="414">
                  <c:v>-1.108311791110737E-2</c:v>
                </c:pt>
                <c:pt idx="415">
                  <c:v>-1.0920723370883805E-2</c:v>
                </c:pt>
                <c:pt idx="416">
                  <c:v>-1.0760649052049957E-2</c:v>
                </c:pt>
                <c:pt idx="417">
                  <c:v>-1.0602862726427055E-2</c:v>
                </c:pt>
                <c:pt idx="418">
                  <c:v>-1.0447332599443675E-2</c:v>
                </c:pt>
                <c:pt idx="419">
                  <c:v>-1.0294027304519967E-2</c:v>
                </c:pt>
                <c:pt idx="420">
                  <c:v>-1.0142915897520682E-2</c:v>
                </c:pt>
                <c:pt idx="421">
                  <c:v>-9.9939678512764273E-3</c:v>
                </c:pt>
                <c:pt idx="422">
                  <c:v>-9.847153050172211E-3</c:v>
                </c:pt>
                <c:pt idx="423">
                  <c:v>-9.7024417848027063E-3</c:v>
                </c:pt>
                <c:pt idx="424">
                  <c:v>-9.559804746693306E-3</c:v>
                </c:pt>
                <c:pt idx="425">
                  <c:v>-9.4192130230864746E-3</c:v>
                </c:pt>
                <c:pt idx="426">
                  <c:v>-9.2806380917923922E-3</c:v>
                </c:pt>
                <c:pt idx="427">
                  <c:v>-9.1440518161034403E-3</c:v>
                </c:pt>
                <c:pt idx="428">
                  <c:v>-9.0094264397715691E-3</c:v>
                </c:pt>
                <c:pt idx="429">
                  <c:v>-8.8767345820480546E-3</c:v>
                </c:pt>
                <c:pt idx="430">
                  <c:v>-8.7459492327847492E-3</c:v>
                </c:pt>
                <c:pt idx="431">
                  <c:v>-8.6170437475962952E-3</c:v>
                </c:pt>
                <c:pt idx="432">
                  <c:v>-8.4899918430824568E-3</c:v>
                </c:pt>
                <c:pt idx="433">
                  <c:v>-8.3647675921100367E-3</c:v>
                </c:pt>
                <c:pt idx="434">
                  <c:v>-8.2413454191535302E-3</c:v>
                </c:pt>
                <c:pt idx="435">
                  <c:v>-8.1197000956940227E-3</c:v>
                </c:pt>
                <c:pt idx="436">
                  <c:v>-7.9998067356754909E-3</c:v>
                </c:pt>
                <c:pt idx="437">
                  <c:v>-7.8816407910179843E-3</c:v>
                </c:pt>
                <c:pt idx="438">
                  <c:v>-7.7651780471869368E-3</c:v>
                </c:pt>
                <c:pt idx="439">
                  <c:v>-7.650394618817999E-3</c:v>
                </c:pt>
                <c:pt idx="440">
                  <c:v>-7.5372669453967764E-3</c:v>
                </c:pt>
                <c:pt idx="441">
                  <c:v>-7.4257717869927412E-3</c:v>
                </c:pt>
                <c:pt idx="442">
                  <c:v>-7.3158862200468086E-3</c:v>
                </c:pt>
                <c:pt idx="443">
                  <c:v>-7.2075876332118273E-3</c:v>
                </c:pt>
                <c:pt idx="444">
                  <c:v>-7.1008537232454981E-3</c:v>
                </c:pt>
                <c:pt idx="445">
                  <c:v>-6.9956624909549518E-3</c:v>
                </c:pt>
                <c:pt idx="446">
                  <c:v>-6.8919922371925429E-3</c:v>
                </c:pt>
                <c:pt idx="447">
                  <c:v>-6.7898215589021083E-3</c:v>
                </c:pt>
                <c:pt idx="448">
                  <c:v>-6.6891293452152178E-3</c:v>
                </c:pt>
                <c:pt idx="449">
                  <c:v>-6.5898947735967229E-3</c:v>
                </c:pt>
                <c:pt idx="450">
                  <c:v>-6.4920973060391077E-3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morse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fit_1NN_HCP!$H$18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fit_1NN_HCP!$G$19:$G$469</c:f>
              <c:numCache>
                <c:formatCode>General</c:formatCode>
                <c:ptCount val="451"/>
                <c:pt idx="0">
                  <c:v>2.9715229240237844</c:v>
                </c:pt>
                <c:pt idx="1">
                  <c:v>2.992036507389249</c:v>
                </c:pt>
                <c:pt idx="2">
                  <c:v>3.0125500907547136</c:v>
                </c:pt>
                <c:pt idx="3">
                  <c:v>3.0330636741201782</c:v>
                </c:pt>
                <c:pt idx="4">
                  <c:v>3.0535772574856423</c:v>
                </c:pt>
                <c:pt idx="5">
                  <c:v>3.074090840851107</c:v>
                </c:pt>
                <c:pt idx="6">
                  <c:v>3.0946044242165716</c:v>
                </c:pt>
                <c:pt idx="7">
                  <c:v>3.1151180075820357</c:v>
                </c:pt>
                <c:pt idx="8">
                  <c:v>3.1356315909475003</c:v>
                </c:pt>
                <c:pt idx="9">
                  <c:v>3.1561451743129649</c:v>
                </c:pt>
                <c:pt idx="10">
                  <c:v>3.1766587576784291</c:v>
                </c:pt>
                <c:pt idx="11">
                  <c:v>3.1971723410438937</c:v>
                </c:pt>
                <c:pt idx="12">
                  <c:v>3.2176859244093583</c:v>
                </c:pt>
                <c:pt idx="13">
                  <c:v>3.2381995077748229</c:v>
                </c:pt>
                <c:pt idx="14">
                  <c:v>3.2587130911402871</c:v>
                </c:pt>
                <c:pt idx="15">
                  <c:v>3.2792266745057517</c:v>
                </c:pt>
                <c:pt idx="16">
                  <c:v>3.2997402578712158</c:v>
                </c:pt>
                <c:pt idx="17">
                  <c:v>3.3202538412366804</c:v>
                </c:pt>
                <c:pt idx="18">
                  <c:v>3.340767424602145</c:v>
                </c:pt>
                <c:pt idx="19">
                  <c:v>3.3612810079676096</c:v>
                </c:pt>
                <c:pt idx="20">
                  <c:v>3.3817945913330743</c:v>
                </c:pt>
                <c:pt idx="21">
                  <c:v>3.4023081746985384</c:v>
                </c:pt>
                <c:pt idx="22">
                  <c:v>3.422821758064003</c:v>
                </c:pt>
                <c:pt idx="23">
                  <c:v>3.4433353414294672</c:v>
                </c:pt>
                <c:pt idx="24">
                  <c:v>3.4638489247949322</c:v>
                </c:pt>
                <c:pt idx="25">
                  <c:v>3.4843625081603964</c:v>
                </c:pt>
                <c:pt idx="26">
                  <c:v>3.504876091525861</c:v>
                </c:pt>
                <c:pt idx="27">
                  <c:v>3.5253896748913256</c:v>
                </c:pt>
                <c:pt idx="28">
                  <c:v>3.5459032582567898</c:v>
                </c:pt>
                <c:pt idx="29">
                  <c:v>3.5664168416222553</c:v>
                </c:pt>
                <c:pt idx="30">
                  <c:v>3.5869304249877199</c:v>
                </c:pt>
                <c:pt idx="31">
                  <c:v>3.6074440083531845</c:v>
                </c:pt>
                <c:pt idx="32">
                  <c:v>3.6279575917186486</c:v>
                </c:pt>
                <c:pt idx="33">
                  <c:v>3.6484711750841132</c:v>
                </c:pt>
                <c:pt idx="34">
                  <c:v>3.6689847584495778</c:v>
                </c:pt>
                <c:pt idx="35">
                  <c:v>3.6894983418150424</c:v>
                </c:pt>
                <c:pt idx="36">
                  <c:v>3.7100119251805066</c:v>
                </c:pt>
                <c:pt idx="37">
                  <c:v>3.7305255085459712</c:v>
                </c:pt>
                <c:pt idx="38">
                  <c:v>3.7510390919114358</c:v>
                </c:pt>
                <c:pt idx="39">
                  <c:v>3.7715526752769004</c:v>
                </c:pt>
                <c:pt idx="40">
                  <c:v>3.7920662586423646</c:v>
                </c:pt>
                <c:pt idx="41">
                  <c:v>3.8125798420078287</c:v>
                </c:pt>
                <c:pt idx="42">
                  <c:v>3.8330934253732938</c:v>
                </c:pt>
                <c:pt idx="43">
                  <c:v>3.8536070087387579</c:v>
                </c:pt>
                <c:pt idx="44">
                  <c:v>3.8741205921042225</c:v>
                </c:pt>
                <c:pt idx="45">
                  <c:v>3.8946341754696872</c:v>
                </c:pt>
                <c:pt idx="46">
                  <c:v>3.9151477588351518</c:v>
                </c:pt>
                <c:pt idx="47">
                  <c:v>3.9356613422006159</c:v>
                </c:pt>
                <c:pt idx="48">
                  <c:v>3.9561749255660801</c:v>
                </c:pt>
                <c:pt idx="49">
                  <c:v>3.9766885089315451</c:v>
                </c:pt>
                <c:pt idx="50">
                  <c:v>3.9972020922970084</c:v>
                </c:pt>
                <c:pt idx="51">
                  <c:v>4.0177156756624735</c:v>
                </c:pt>
                <c:pt idx="52">
                  <c:v>4.0382292590279372</c:v>
                </c:pt>
                <c:pt idx="53">
                  <c:v>4.0587428423934018</c:v>
                </c:pt>
                <c:pt idx="54">
                  <c:v>4.0792564257588664</c:v>
                </c:pt>
                <c:pt idx="55">
                  <c:v>4.099770009124331</c:v>
                </c:pt>
                <c:pt idx="56">
                  <c:v>4.1202835924897947</c:v>
                </c:pt>
                <c:pt idx="57">
                  <c:v>4.1407971758552593</c:v>
                </c:pt>
                <c:pt idx="58">
                  <c:v>4.1613107592207248</c:v>
                </c:pt>
                <c:pt idx="59">
                  <c:v>4.1818243425861885</c:v>
                </c:pt>
                <c:pt idx="60">
                  <c:v>4.2023379259516531</c:v>
                </c:pt>
                <c:pt idx="61">
                  <c:v>4.2228515093171177</c:v>
                </c:pt>
                <c:pt idx="62">
                  <c:v>4.2433650926825823</c:v>
                </c:pt>
                <c:pt idx="63">
                  <c:v>4.263878676048046</c:v>
                </c:pt>
                <c:pt idx="64">
                  <c:v>4.2843922594135107</c:v>
                </c:pt>
                <c:pt idx="65">
                  <c:v>4.3049058427789761</c:v>
                </c:pt>
                <c:pt idx="66">
                  <c:v>4.3254194261444407</c:v>
                </c:pt>
                <c:pt idx="67">
                  <c:v>4.3459330095099045</c:v>
                </c:pt>
                <c:pt idx="68">
                  <c:v>4.3664465928753691</c:v>
                </c:pt>
                <c:pt idx="69">
                  <c:v>4.3869601762408337</c:v>
                </c:pt>
                <c:pt idx="70">
                  <c:v>4.4074737596062974</c:v>
                </c:pt>
                <c:pt idx="71">
                  <c:v>4.427987342971762</c:v>
                </c:pt>
                <c:pt idx="72">
                  <c:v>4.4485009263372275</c:v>
                </c:pt>
                <c:pt idx="73">
                  <c:v>4.4690145097026912</c:v>
                </c:pt>
                <c:pt idx="74">
                  <c:v>4.4895280930681558</c:v>
                </c:pt>
                <c:pt idx="75">
                  <c:v>4.5100416764336204</c:v>
                </c:pt>
                <c:pt idx="76">
                  <c:v>4.530555259799085</c:v>
                </c:pt>
                <c:pt idx="77">
                  <c:v>4.5510688431645487</c:v>
                </c:pt>
                <c:pt idx="78">
                  <c:v>4.5715824265300133</c:v>
                </c:pt>
                <c:pt idx="79">
                  <c:v>4.5920960098954788</c:v>
                </c:pt>
                <c:pt idx="80">
                  <c:v>4.6126095932609434</c:v>
                </c:pt>
                <c:pt idx="81">
                  <c:v>4.6331231766264072</c:v>
                </c:pt>
                <c:pt idx="82">
                  <c:v>4.6536367599918718</c:v>
                </c:pt>
                <c:pt idx="83">
                  <c:v>4.6741503433573364</c:v>
                </c:pt>
                <c:pt idx="84">
                  <c:v>4.6946639267228001</c:v>
                </c:pt>
                <c:pt idx="85">
                  <c:v>4.7151775100882647</c:v>
                </c:pt>
                <c:pt idx="86">
                  <c:v>4.7356910934537302</c:v>
                </c:pt>
                <c:pt idx="87">
                  <c:v>4.7562046768191939</c:v>
                </c:pt>
                <c:pt idx="88">
                  <c:v>4.7767182601846585</c:v>
                </c:pt>
                <c:pt idx="89">
                  <c:v>4.7972318435501231</c:v>
                </c:pt>
                <c:pt idx="90">
                  <c:v>4.8177454269155877</c:v>
                </c:pt>
                <c:pt idx="91">
                  <c:v>4.8382590102810514</c:v>
                </c:pt>
                <c:pt idx="92">
                  <c:v>4.858772593646516</c:v>
                </c:pt>
                <c:pt idx="93">
                  <c:v>4.8792861770119815</c:v>
                </c:pt>
                <c:pt idx="94">
                  <c:v>4.8997997603774461</c:v>
                </c:pt>
                <c:pt idx="95">
                  <c:v>4.9203133437429099</c:v>
                </c:pt>
                <c:pt idx="96">
                  <c:v>4.9408269271083745</c:v>
                </c:pt>
                <c:pt idx="97">
                  <c:v>4.9613405104738391</c:v>
                </c:pt>
                <c:pt idx="98">
                  <c:v>4.9818540938393028</c:v>
                </c:pt>
                <c:pt idx="99">
                  <c:v>5.0023676772047674</c:v>
                </c:pt>
                <c:pt idx="100">
                  <c:v>5.022881260570232</c:v>
                </c:pt>
                <c:pt idx="101">
                  <c:v>5.0433948439356966</c:v>
                </c:pt>
                <c:pt idx="102">
                  <c:v>5.0639084273011612</c:v>
                </c:pt>
                <c:pt idx="103">
                  <c:v>5.0844220106666258</c:v>
                </c:pt>
                <c:pt idx="104">
                  <c:v>5.1049355940320904</c:v>
                </c:pt>
                <c:pt idx="105">
                  <c:v>5.125449177397555</c:v>
                </c:pt>
                <c:pt idx="106">
                  <c:v>5.1459627607630187</c:v>
                </c:pt>
                <c:pt idx="107">
                  <c:v>5.1664763441284833</c:v>
                </c:pt>
                <c:pt idx="108">
                  <c:v>5.1869899274939488</c:v>
                </c:pt>
                <c:pt idx="109">
                  <c:v>5.2075035108594125</c:v>
                </c:pt>
                <c:pt idx="110">
                  <c:v>5.2280170942248771</c:v>
                </c:pt>
                <c:pt idx="111">
                  <c:v>5.2485306775903418</c:v>
                </c:pt>
                <c:pt idx="112">
                  <c:v>5.2690442609558055</c:v>
                </c:pt>
                <c:pt idx="113">
                  <c:v>5.2895578443212701</c:v>
                </c:pt>
                <c:pt idx="114">
                  <c:v>5.3100714276867347</c:v>
                </c:pt>
                <c:pt idx="115">
                  <c:v>5.3305850110522002</c:v>
                </c:pt>
                <c:pt idx="116">
                  <c:v>5.3510985944176648</c:v>
                </c:pt>
                <c:pt idx="117">
                  <c:v>5.3716121777831285</c:v>
                </c:pt>
                <c:pt idx="118">
                  <c:v>5.3921257611485931</c:v>
                </c:pt>
                <c:pt idx="119">
                  <c:v>5.4126393445140568</c:v>
                </c:pt>
                <c:pt idx="120">
                  <c:v>5.4331529278795214</c:v>
                </c:pt>
                <c:pt idx="121">
                  <c:v>5.453666511244986</c:v>
                </c:pt>
                <c:pt idx="122">
                  <c:v>5.4741800946104515</c:v>
                </c:pt>
                <c:pt idx="123">
                  <c:v>5.4946936779759152</c:v>
                </c:pt>
                <c:pt idx="124">
                  <c:v>5.5152072613413798</c:v>
                </c:pt>
                <c:pt idx="125">
                  <c:v>5.5357208447068444</c:v>
                </c:pt>
                <c:pt idx="126">
                  <c:v>5.5562344280723082</c:v>
                </c:pt>
                <c:pt idx="127">
                  <c:v>5.5767480114377728</c:v>
                </c:pt>
                <c:pt idx="128">
                  <c:v>5.5972615948032374</c:v>
                </c:pt>
                <c:pt idx="129">
                  <c:v>5.6177751781687029</c:v>
                </c:pt>
                <c:pt idx="130">
                  <c:v>5.6382887615341675</c:v>
                </c:pt>
                <c:pt idx="131">
                  <c:v>5.6588023448996312</c:v>
                </c:pt>
                <c:pt idx="132">
                  <c:v>5.6793159282650958</c:v>
                </c:pt>
                <c:pt idx="133">
                  <c:v>5.6998295116305604</c:v>
                </c:pt>
                <c:pt idx="134">
                  <c:v>5.7203430949960241</c:v>
                </c:pt>
                <c:pt idx="135">
                  <c:v>5.7408566783614887</c:v>
                </c:pt>
                <c:pt idx="136">
                  <c:v>5.7613702617269542</c:v>
                </c:pt>
                <c:pt idx="137">
                  <c:v>5.7818838450924179</c:v>
                </c:pt>
                <c:pt idx="138">
                  <c:v>5.8023974284578825</c:v>
                </c:pt>
                <c:pt idx="139">
                  <c:v>5.8229110118233471</c:v>
                </c:pt>
                <c:pt idx="140">
                  <c:v>5.8434245951888109</c:v>
                </c:pt>
                <c:pt idx="141">
                  <c:v>5.8639381785542755</c:v>
                </c:pt>
                <c:pt idx="142">
                  <c:v>5.8844517619197401</c:v>
                </c:pt>
                <c:pt idx="143">
                  <c:v>5.9049653452852056</c:v>
                </c:pt>
                <c:pt idx="144">
                  <c:v>5.9254789286506693</c:v>
                </c:pt>
                <c:pt idx="145">
                  <c:v>5.9459925120161339</c:v>
                </c:pt>
                <c:pt idx="146">
                  <c:v>5.9665060953815985</c:v>
                </c:pt>
                <c:pt idx="147">
                  <c:v>5.9870196787470631</c:v>
                </c:pt>
                <c:pt idx="148">
                  <c:v>6.0075332621125268</c:v>
                </c:pt>
                <c:pt idx="149">
                  <c:v>6.0280468454779914</c:v>
                </c:pt>
                <c:pt idx="150">
                  <c:v>6.048560428843456</c:v>
                </c:pt>
                <c:pt idx="151">
                  <c:v>6.0690740122089206</c:v>
                </c:pt>
                <c:pt idx="152">
                  <c:v>6.0895875955743852</c:v>
                </c:pt>
                <c:pt idx="153">
                  <c:v>6.1101011789398498</c:v>
                </c:pt>
                <c:pt idx="154">
                  <c:v>6.1306147623053135</c:v>
                </c:pt>
                <c:pt idx="155">
                  <c:v>6.151128345670779</c:v>
                </c:pt>
                <c:pt idx="156">
                  <c:v>6.1716419290362428</c:v>
                </c:pt>
                <c:pt idx="157">
                  <c:v>6.1921555124017074</c:v>
                </c:pt>
                <c:pt idx="158">
                  <c:v>6.2126690957671729</c:v>
                </c:pt>
                <c:pt idx="159">
                  <c:v>6.2331826791326366</c:v>
                </c:pt>
                <c:pt idx="160">
                  <c:v>6.2536962624981012</c:v>
                </c:pt>
                <c:pt idx="161">
                  <c:v>6.2742098458635658</c:v>
                </c:pt>
                <c:pt idx="162">
                  <c:v>6.2947234292290295</c:v>
                </c:pt>
                <c:pt idx="163">
                  <c:v>6.3152370125944941</c:v>
                </c:pt>
                <c:pt idx="164">
                  <c:v>6.3357505959599587</c:v>
                </c:pt>
                <c:pt idx="165">
                  <c:v>6.3562641793254233</c:v>
                </c:pt>
                <c:pt idx="166">
                  <c:v>6.3767777626908879</c:v>
                </c:pt>
                <c:pt idx="167">
                  <c:v>6.3972913460563525</c:v>
                </c:pt>
                <c:pt idx="168">
                  <c:v>6.4178049294218162</c:v>
                </c:pt>
                <c:pt idx="169">
                  <c:v>6.4383185127872808</c:v>
                </c:pt>
                <c:pt idx="170">
                  <c:v>6.4588320961527455</c:v>
                </c:pt>
                <c:pt idx="171">
                  <c:v>6.4793456795182092</c:v>
                </c:pt>
                <c:pt idx="172">
                  <c:v>6.4998592628836755</c:v>
                </c:pt>
                <c:pt idx="173">
                  <c:v>6.5203728462491393</c:v>
                </c:pt>
                <c:pt idx="174">
                  <c:v>6.5408864296146039</c:v>
                </c:pt>
                <c:pt idx="175">
                  <c:v>6.5614000129800685</c:v>
                </c:pt>
                <c:pt idx="176">
                  <c:v>6.5819135963455322</c:v>
                </c:pt>
                <c:pt idx="177">
                  <c:v>6.6024271797109968</c:v>
                </c:pt>
                <c:pt idx="178">
                  <c:v>6.6229407630764614</c:v>
                </c:pt>
                <c:pt idx="179">
                  <c:v>6.643454346441926</c:v>
                </c:pt>
                <c:pt idx="180">
                  <c:v>6.6639679298073915</c:v>
                </c:pt>
                <c:pt idx="181">
                  <c:v>6.6844815131728552</c:v>
                </c:pt>
                <c:pt idx="182">
                  <c:v>6.7049950965383198</c:v>
                </c:pt>
                <c:pt idx="183">
                  <c:v>6.7255086799037844</c:v>
                </c:pt>
                <c:pt idx="184">
                  <c:v>6.7460222632692481</c:v>
                </c:pt>
                <c:pt idx="185">
                  <c:v>6.7665358466347127</c:v>
                </c:pt>
                <c:pt idx="186">
                  <c:v>6.7870494300001782</c:v>
                </c:pt>
                <c:pt idx="187">
                  <c:v>6.807563013365642</c:v>
                </c:pt>
                <c:pt idx="188">
                  <c:v>6.8280765967311057</c:v>
                </c:pt>
                <c:pt idx="189">
                  <c:v>6.8485901800965712</c:v>
                </c:pt>
                <c:pt idx="190">
                  <c:v>6.8691037634620349</c:v>
                </c:pt>
                <c:pt idx="191">
                  <c:v>6.8896173468274995</c:v>
                </c:pt>
                <c:pt idx="192">
                  <c:v>6.9101309301929641</c:v>
                </c:pt>
                <c:pt idx="193">
                  <c:v>6.9306445135584287</c:v>
                </c:pt>
                <c:pt idx="194">
                  <c:v>6.9511580969238933</c:v>
                </c:pt>
                <c:pt idx="195">
                  <c:v>6.9716716802893579</c:v>
                </c:pt>
                <c:pt idx="196">
                  <c:v>6.9921852636548216</c:v>
                </c:pt>
                <c:pt idx="197">
                  <c:v>7.0126988470202871</c:v>
                </c:pt>
                <c:pt idx="198">
                  <c:v>7.0332124303857508</c:v>
                </c:pt>
                <c:pt idx="199">
                  <c:v>7.0537260137512154</c:v>
                </c:pt>
                <c:pt idx="200">
                  <c:v>7.07423959711668</c:v>
                </c:pt>
                <c:pt idx="201">
                  <c:v>7.0947531804821446</c:v>
                </c:pt>
                <c:pt idx="202">
                  <c:v>7.1152667638476093</c:v>
                </c:pt>
                <c:pt idx="203">
                  <c:v>7.1357803472130739</c:v>
                </c:pt>
                <c:pt idx="204">
                  <c:v>7.1562939305785376</c:v>
                </c:pt>
                <c:pt idx="205">
                  <c:v>7.1768075139440022</c:v>
                </c:pt>
                <c:pt idx="206">
                  <c:v>7.1973210973094668</c:v>
                </c:pt>
                <c:pt idx="207">
                  <c:v>7.2178346806749305</c:v>
                </c:pt>
                <c:pt idx="208">
                  <c:v>7.2383482640403969</c:v>
                </c:pt>
                <c:pt idx="209">
                  <c:v>7.2588618474058606</c:v>
                </c:pt>
                <c:pt idx="210">
                  <c:v>7.2793754307713252</c:v>
                </c:pt>
                <c:pt idx="211">
                  <c:v>7.2998890141367898</c:v>
                </c:pt>
                <c:pt idx="212">
                  <c:v>7.3204025975022535</c:v>
                </c:pt>
                <c:pt idx="213">
                  <c:v>7.3409161808677172</c:v>
                </c:pt>
                <c:pt idx="214">
                  <c:v>7.3614297642331827</c:v>
                </c:pt>
                <c:pt idx="215">
                  <c:v>7.3819433475986473</c:v>
                </c:pt>
                <c:pt idx="216">
                  <c:v>7.4024569309641119</c:v>
                </c:pt>
                <c:pt idx="217">
                  <c:v>7.4229705143295766</c:v>
                </c:pt>
                <c:pt idx="218">
                  <c:v>7.4434840976950403</c:v>
                </c:pt>
                <c:pt idx="219">
                  <c:v>7.4639976810605049</c:v>
                </c:pt>
                <c:pt idx="220">
                  <c:v>7.4845112644259695</c:v>
                </c:pt>
                <c:pt idx="221">
                  <c:v>7.5050248477914332</c:v>
                </c:pt>
                <c:pt idx="222">
                  <c:v>7.5255384311568987</c:v>
                </c:pt>
                <c:pt idx="223">
                  <c:v>7.5460520145223633</c:v>
                </c:pt>
                <c:pt idx="224">
                  <c:v>7.566565597887827</c:v>
                </c:pt>
                <c:pt idx="225">
                  <c:v>7.5870791812532925</c:v>
                </c:pt>
                <c:pt idx="226">
                  <c:v>7.6075927646187562</c:v>
                </c:pt>
                <c:pt idx="227">
                  <c:v>7.6281063479842208</c:v>
                </c:pt>
                <c:pt idx="228">
                  <c:v>7.6486199313496854</c:v>
                </c:pt>
                <c:pt idx="229">
                  <c:v>7.66913351471515</c:v>
                </c:pt>
                <c:pt idx="230">
                  <c:v>7.6896470980806146</c:v>
                </c:pt>
                <c:pt idx="231">
                  <c:v>7.7101606814460792</c:v>
                </c:pt>
                <c:pt idx="232">
                  <c:v>7.730674264811543</c:v>
                </c:pt>
                <c:pt idx="233">
                  <c:v>7.7511878481770085</c:v>
                </c:pt>
                <c:pt idx="234">
                  <c:v>7.7717014315424722</c:v>
                </c:pt>
                <c:pt idx="235">
                  <c:v>7.7922150149079368</c:v>
                </c:pt>
                <c:pt idx="236">
                  <c:v>7.8127285982734023</c:v>
                </c:pt>
                <c:pt idx="237">
                  <c:v>7.833242181638866</c:v>
                </c:pt>
                <c:pt idx="238">
                  <c:v>7.8537557650043297</c:v>
                </c:pt>
                <c:pt idx="239">
                  <c:v>7.8742693483697943</c:v>
                </c:pt>
                <c:pt idx="240">
                  <c:v>7.8947829317352589</c:v>
                </c:pt>
                <c:pt idx="241">
                  <c:v>7.9152965151007226</c:v>
                </c:pt>
                <c:pt idx="242">
                  <c:v>7.9358100984661881</c:v>
                </c:pt>
                <c:pt idx="243">
                  <c:v>7.9563236818316518</c:v>
                </c:pt>
                <c:pt idx="244">
                  <c:v>7.9768372651971173</c:v>
                </c:pt>
                <c:pt idx="245">
                  <c:v>7.9973508485625819</c:v>
                </c:pt>
                <c:pt idx="246">
                  <c:v>8.0178644319280448</c:v>
                </c:pt>
                <c:pt idx="247">
                  <c:v>8.0383780152935103</c:v>
                </c:pt>
                <c:pt idx="248">
                  <c:v>8.0588915986589758</c:v>
                </c:pt>
                <c:pt idx="249">
                  <c:v>8.0794051820244412</c:v>
                </c:pt>
                <c:pt idx="250">
                  <c:v>8.099918765389905</c:v>
                </c:pt>
                <c:pt idx="251">
                  <c:v>8.1204323487553687</c:v>
                </c:pt>
                <c:pt idx="252">
                  <c:v>8.1409459321208324</c:v>
                </c:pt>
                <c:pt idx="253">
                  <c:v>8.1614595154862961</c:v>
                </c:pt>
                <c:pt idx="254">
                  <c:v>8.1819730988517616</c:v>
                </c:pt>
                <c:pt idx="255">
                  <c:v>8.2024866822172271</c:v>
                </c:pt>
                <c:pt idx="256">
                  <c:v>8.2230002655826908</c:v>
                </c:pt>
                <c:pt idx="257">
                  <c:v>8.2435138489481545</c:v>
                </c:pt>
                <c:pt idx="258">
                  <c:v>8.2640274323136182</c:v>
                </c:pt>
                <c:pt idx="259">
                  <c:v>8.2845410156790944</c:v>
                </c:pt>
                <c:pt idx="260">
                  <c:v>8.3050545990445492</c:v>
                </c:pt>
                <c:pt idx="261">
                  <c:v>8.3255681824100147</c:v>
                </c:pt>
                <c:pt idx="262">
                  <c:v>8.3460817657754784</c:v>
                </c:pt>
                <c:pt idx="263">
                  <c:v>8.3665953491409528</c:v>
                </c:pt>
                <c:pt idx="264">
                  <c:v>8.3871089325064077</c:v>
                </c:pt>
                <c:pt idx="265">
                  <c:v>8.4076225158718714</c:v>
                </c:pt>
                <c:pt idx="266">
                  <c:v>8.4281360992373369</c:v>
                </c:pt>
                <c:pt idx="267">
                  <c:v>8.4486496826028112</c:v>
                </c:pt>
                <c:pt idx="268">
                  <c:v>8.4691632659682643</c:v>
                </c:pt>
                <c:pt idx="269">
                  <c:v>8.489676849333728</c:v>
                </c:pt>
                <c:pt idx="270">
                  <c:v>8.5101904326991935</c:v>
                </c:pt>
                <c:pt idx="271">
                  <c:v>8.5307040160646679</c:v>
                </c:pt>
                <c:pt idx="272">
                  <c:v>8.5512175994301227</c:v>
                </c:pt>
                <c:pt idx="273">
                  <c:v>8.5717311827955864</c:v>
                </c:pt>
                <c:pt idx="274">
                  <c:v>8.5922447661610502</c:v>
                </c:pt>
                <c:pt idx="275">
                  <c:v>8.6127583495265245</c:v>
                </c:pt>
                <c:pt idx="276">
                  <c:v>8.6332719328919811</c:v>
                </c:pt>
                <c:pt idx="277">
                  <c:v>8.6537855162574466</c:v>
                </c:pt>
                <c:pt idx="278">
                  <c:v>8.6742990996229103</c:v>
                </c:pt>
                <c:pt idx="279">
                  <c:v>8.6948126829883847</c:v>
                </c:pt>
                <c:pt idx="280">
                  <c:v>8.7153262663538378</c:v>
                </c:pt>
                <c:pt idx="281">
                  <c:v>8.7358398497193033</c:v>
                </c:pt>
                <c:pt idx="282">
                  <c:v>8.7563534330847776</c:v>
                </c:pt>
                <c:pt idx="283">
                  <c:v>8.7768670164502414</c:v>
                </c:pt>
                <c:pt idx="284">
                  <c:v>8.7973805998157069</c:v>
                </c:pt>
                <c:pt idx="285">
                  <c:v>8.8178941831811599</c:v>
                </c:pt>
                <c:pt idx="286">
                  <c:v>8.8384077665466343</c:v>
                </c:pt>
                <c:pt idx="287">
                  <c:v>8.858921349912098</c:v>
                </c:pt>
                <c:pt idx="288">
                  <c:v>8.8794349332775635</c:v>
                </c:pt>
                <c:pt idx="289">
                  <c:v>8.8999485166430183</c:v>
                </c:pt>
                <c:pt idx="290">
                  <c:v>8.9204621000084945</c:v>
                </c:pt>
                <c:pt idx="291">
                  <c:v>8.9409756833739582</c:v>
                </c:pt>
                <c:pt idx="292">
                  <c:v>8.9614892667394219</c:v>
                </c:pt>
                <c:pt idx="293">
                  <c:v>8.9820028501048785</c:v>
                </c:pt>
                <c:pt idx="294">
                  <c:v>9.0025164334703511</c:v>
                </c:pt>
                <c:pt idx="295">
                  <c:v>9.0230300168358166</c:v>
                </c:pt>
                <c:pt idx="296">
                  <c:v>9.0435436002012803</c:v>
                </c:pt>
                <c:pt idx="297">
                  <c:v>9.0640571835667352</c:v>
                </c:pt>
                <c:pt idx="298">
                  <c:v>9.0845707669322078</c:v>
                </c:pt>
                <c:pt idx="299">
                  <c:v>9.1050843502976733</c:v>
                </c:pt>
                <c:pt idx="300">
                  <c:v>9.125597933663137</c:v>
                </c:pt>
                <c:pt idx="301">
                  <c:v>9.1461115170285918</c:v>
                </c:pt>
                <c:pt idx="302">
                  <c:v>9.1666251003940662</c:v>
                </c:pt>
                <c:pt idx="303">
                  <c:v>9.1871386837595299</c:v>
                </c:pt>
                <c:pt idx="304">
                  <c:v>9.2076522671249954</c:v>
                </c:pt>
                <c:pt idx="305">
                  <c:v>9.2281658504904502</c:v>
                </c:pt>
                <c:pt idx="306">
                  <c:v>9.2486794338559264</c:v>
                </c:pt>
                <c:pt idx="307">
                  <c:v>9.2691930172213901</c:v>
                </c:pt>
                <c:pt idx="308">
                  <c:v>9.2897066005868538</c:v>
                </c:pt>
                <c:pt idx="309">
                  <c:v>9.3102201839523193</c:v>
                </c:pt>
                <c:pt idx="310">
                  <c:v>9.330733767317783</c:v>
                </c:pt>
                <c:pt idx="311">
                  <c:v>9.3512473506832485</c:v>
                </c:pt>
                <c:pt idx="312">
                  <c:v>9.3717609340487122</c:v>
                </c:pt>
                <c:pt idx="313">
                  <c:v>9.392274517414176</c:v>
                </c:pt>
                <c:pt idx="314">
                  <c:v>9.4127881007796397</c:v>
                </c:pt>
                <c:pt idx="315">
                  <c:v>9.4333016841451034</c:v>
                </c:pt>
                <c:pt idx="316">
                  <c:v>9.4538152675105689</c:v>
                </c:pt>
                <c:pt idx="317">
                  <c:v>9.4743288508760344</c:v>
                </c:pt>
                <c:pt idx="318">
                  <c:v>9.4948424342414981</c:v>
                </c:pt>
                <c:pt idx="319">
                  <c:v>9.5153560176069636</c:v>
                </c:pt>
                <c:pt idx="320">
                  <c:v>9.5358696009724273</c:v>
                </c:pt>
                <c:pt idx="321">
                  <c:v>9.556383184337891</c:v>
                </c:pt>
                <c:pt idx="322">
                  <c:v>9.5768967677033583</c:v>
                </c:pt>
                <c:pt idx="323">
                  <c:v>9.597410351068822</c:v>
                </c:pt>
                <c:pt idx="324">
                  <c:v>9.6179239344342857</c:v>
                </c:pt>
                <c:pt idx="325">
                  <c:v>9.6384375177997494</c:v>
                </c:pt>
                <c:pt idx="326">
                  <c:v>9.6589511011652149</c:v>
                </c:pt>
                <c:pt idx="327">
                  <c:v>9.6794646845306787</c:v>
                </c:pt>
                <c:pt idx="328">
                  <c:v>9.6999782678961441</c:v>
                </c:pt>
                <c:pt idx="329">
                  <c:v>9.7204918512616079</c:v>
                </c:pt>
                <c:pt idx="330">
                  <c:v>9.7410054346270716</c:v>
                </c:pt>
                <c:pt idx="331">
                  <c:v>9.7615190179925353</c:v>
                </c:pt>
                <c:pt idx="332">
                  <c:v>9.7820326013580008</c:v>
                </c:pt>
                <c:pt idx="333">
                  <c:v>9.8025461847234663</c:v>
                </c:pt>
                <c:pt idx="334">
                  <c:v>9.8230597680889318</c:v>
                </c:pt>
                <c:pt idx="335">
                  <c:v>9.8435733514543955</c:v>
                </c:pt>
                <c:pt idx="336">
                  <c:v>9.8640869348198592</c:v>
                </c:pt>
                <c:pt idx="337">
                  <c:v>9.8846005181853229</c:v>
                </c:pt>
                <c:pt idx="338">
                  <c:v>9.9051141015507866</c:v>
                </c:pt>
                <c:pt idx="339">
                  <c:v>9.9256276849162539</c:v>
                </c:pt>
                <c:pt idx="340">
                  <c:v>9.9461412682817176</c:v>
                </c:pt>
                <c:pt idx="341">
                  <c:v>9.9666548516471813</c:v>
                </c:pt>
                <c:pt idx="342">
                  <c:v>9.9871684350126451</c:v>
                </c:pt>
                <c:pt idx="343">
                  <c:v>10.007682018378111</c:v>
                </c:pt>
                <c:pt idx="344">
                  <c:v>10.028195601743574</c:v>
                </c:pt>
                <c:pt idx="345">
                  <c:v>10.04870918510904</c:v>
                </c:pt>
                <c:pt idx="346">
                  <c:v>10.069222768474503</c:v>
                </c:pt>
                <c:pt idx="347">
                  <c:v>10.089736351839969</c:v>
                </c:pt>
                <c:pt idx="348">
                  <c:v>10.110249935205433</c:v>
                </c:pt>
                <c:pt idx="349">
                  <c:v>10.130763518570898</c:v>
                </c:pt>
                <c:pt idx="350">
                  <c:v>10.151277101936362</c:v>
                </c:pt>
                <c:pt idx="351">
                  <c:v>10.171790685301827</c:v>
                </c:pt>
                <c:pt idx="352">
                  <c:v>10.192304268667291</c:v>
                </c:pt>
                <c:pt idx="353">
                  <c:v>10.212817852032755</c:v>
                </c:pt>
                <c:pt idx="354">
                  <c:v>10.233331435398219</c:v>
                </c:pt>
                <c:pt idx="355">
                  <c:v>10.253845018763686</c:v>
                </c:pt>
                <c:pt idx="356">
                  <c:v>10.27435860212915</c:v>
                </c:pt>
                <c:pt idx="357">
                  <c:v>10.294872185494613</c:v>
                </c:pt>
                <c:pt idx="358">
                  <c:v>10.315385768860077</c:v>
                </c:pt>
                <c:pt idx="359">
                  <c:v>10.335899352225541</c:v>
                </c:pt>
                <c:pt idx="360">
                  <c:v>10.356412935591006</c:v>
                </c:pt>
                <c:pt idx="361">
                  <c:v>10.376926518956472</c:v>
                </c:pt>
                <c:pt idx="362">
                  <c:v>10.397440102321937</c:v>
                </c:pt>
                <c:pt idx="363">
                  <c:v>10.417953685687401</c:v>
                </c:pt>
                <c:pt idx="364">
                  <c:v>10.438467269052865</c:v>
                </c:pt>
                <c:pt idx="365">
                  <c:v>10.458980852418328</c:v>
                </c:pt>
                <c:pt idx="366">
                  <c:v>10.479494435783794</c:v>
                </c:pt>
                <c:pt idx="367">
                  <c:v>10.500008019149258</c:v>
                </c:pt>
                <c:pt idx="368">
                  <c:v>10.520521602514723</c:v>
                </c:pt>
                <c:pt idx="369">
                  <c:v>10.541035185880187</c:v>
                </c:pt>
                <c:pt idx="370">
                  <c:v>10.56154876924565</c:v>
                </c:pt>
                <c:pt idx="371">
                  <c:v>10.582062352611114</c:v>
                </c:pt>
                <c:pt idx="372">
                  <c:v>10.602575935976581</c:v>
                </c:pt>
                <c:pt idx="373">
                  <c:v>10.623089519342045</c:v>
                </c:pt>
                <c:pt idx="374">
                  <c:v>10.643603102707509</c:v>
                </c:pt>
                <c:pt idx="375">
                  <c:v>10.664116686072973</c:v>
                </c:pt>
                <c:pt idx="376">
                  <c:v>10.684630269438438</c:v>
                </c:pt>
                <c:pt idx="377">
                  <c:v>10.705143852803904</c:v>
                </c:pt>
                <c:pt idx="378">
                  <c:v>10.725657436169369</c:v>
                </c:pt>
                <c:pt idx="379">
                  <c:v>10.746171019534833</c:v>
                </c:pt>
                <c:pt idx="380">
                  <c:v>10.766684602900296</c:v>
                </c:pt>
                <c:pt idx="381">
                  <c:v>10.78719818626576</c:v>
                </c:pt>
                <c:pt idx="382">
                  <c:v>10.807711769631226</c:v>
                </c:pt>
                <c:pt idx="383">
                  <c:v>10.828225352996689</c:v>
                </c:pt>
                <c:pt idx="384">
                  <c:v>10.848738936362155</c:v>
                </c:pt>
                <c:pt idx="385">
                  <c:v>10.869252519727619</c:v>
                </c:pt>
                <c:pt idx="386">
                  <c:v>10.889766103093082</c:v>
                </c:pt>
                <c:pt idx="387">
                  <c:v>10.910279686458546</c:v>
                </c:pt>
                <c:pt idx="388">
                  <c:v>10.93079326982401</c:v>
                </c:pt>
                <c:pt idx="389">
                  <c:v>10.951306853189477</c:v>
                </c:pt>
                <c:pt idx="390">
                  <c:v>10.971820436554943</c:v>
                </c:pt>
                <c:pt idx="391">
                  <c:v>10.992334019920406</c:v>
                </c:pt>
                <c:pt idx="392">
                  <c:v>11.01284760328587</c:v>
                </c:pt>
                <c:pt idx="393">
                  <c:v>11.033361186651335</c:v>
                </c:pt>
                <c:pt idx="394">
                  <c:v>11.053874770016799</c:v>
                </c:pt>
                <c:pt idx="395">
                  <c:v>11.074388353382265</c:v>
                </c:pt>
                <c:pt idx="396">
                  <c:v>11.094901936747728</c:v>
                </c:pt>
                <c:pt idx="397">
                  <c:v>11.115415520113192</c:v>
                </c:pt>
                <c:pt idx="398">
                  <c:v>11.135929103478656</c:v>
                </c:pt>
                <c:pt idx="399">
                  <c:v>11.156442686844121</c:v>
                </c:pt>
                <c:pt idx="400">
                  <c:v>11.176956270209585</c:v>
                </c:pt>
                <c:pt idx="401">
                  <c:v>11.197469853575051</c:v>
                </c:pt>
                <c:pt idx="402">
                  <c:v>11.217983436940514</c:v>
                </c:pt>
                <c:pt idx="403">
                  <c:v>11.238497020305978</c:v>
                </c:pt>
                <c:pt idx="404">
                  <c:v>11.259010603671443</c:v>
                </c:pt>
                <c:pt idx="405">
                  <c:v>11.279524187036909</c:v>
                </c:pt>
                <c:pt idx="406">
                  <c:v>11.300037770402374</c:v>
                </c:pt>
                <c:pt idx="407">
                  <c:v>11.320551353767838</c:v>
                </c:pt>
                <c:pt idx="408">
                  <c:v>11.341064937133302</c:v>
                </c:pt>
                <c:pt idx="409">
                  <c:v>11.361578520498766</c:v>
                </c:pt>
                <c:pt idx="410">
                  <c:v>11.382092103864231</c:v>
                </c:pt>
                <c:pt idx="411">
                  <c:v>11.402605687229697</c:v>
                </c:pt>
                <c:pt idx="412">
                  <c:v>11.42311927059516</c:v>
                </c:pt>
                <c:pt idx="413">
                  <c:v>11.443632853960624</c:v>
                </c:pt>
                <c:pt idx="414">
                  <c:v>11.464146437326088</c:v>
                </c:pt>
                <c:pt idx="415">
                  <c:v>11.484660020691551</c:v>
                </c:pt>
                <c:pt idx="416">
                  <c:v>11.505173604057017</c:v>
                </c:pt>
                <c:pt idx="417">
                  <c:v>11.525687187422481</c:v>
                </c:pt>
                <c:pt idx="418">
                  <c:v>11.546200770787946</c:v>
                </c:pt>
                <c:pt idx="419">
                  <c:v>11.566714354153412</c:v>
                </c:pt>
                <c:pt idx="420">
                  <c:v>11.587227937518875</c:v>
                </c:pt>
                <c:pt idx="421">
                  <c:v>11.607741520884339</c:v>
                </c:pt>
                <c:pt idx="422">
                  <c:v>11.628255104249805</c:v>
                </c:pt>
                <c:pt idx="423">
                  <c:v>11.64876868761527</c:v>
                </c:pt>
                <c:pt idx="424">
                  <c:v>11.669282270980734</c:v>
                </c:pt>
                <c:pt idx="425">
                  <c:v>11.689795854346198</c:v>
                </c:pt>
                <c:pt idx="426">
                  <c:v>11.710309437711661</c:v>
                </c:pt>
                <c:pt idx="427">
                  <c:v>11.730823021077127</c:v>
                </c:pt>
                <c:pt idx="428">
                  <c:v>11.751336604442592</c:v>
                </c:pt>
                <c:pt idx="429">
                  <c:v>11.771850187808056</c:v>
                </c:pt>
                <c:pt idx="430">
                  <c:v>11.79236377117352</c:v>
                </c:pt>
                <c:pt idx="431">
                  <c:v>11.812877354538983</c:v>
                </c:pt>
                <c:pt idx="432">
                  <c:v>11.833390937904449</c:v>
                </c:pt>
                <c:pt idx="433">
                  <c:v>11.853904521269914</c:v>
                </c:pt>
                <c:pt idx="434">
                  <c:v>11.87441810463538</c:v>
                </c:pt>
                <c:pt idx="435">
                  <c:v>11.894931688000844</c:v>
                </c:pt>
                <c:pt idx="436">
                  <c:v>11.915445271366307</c:v>
                </c:pt>
                <c:pt idx="437">
                  <c:v>11.935958854731771</c:v>
                </c:pt>
                <c:pt idx="438">
                  <c:v>11.956472438097235</c:v>
                </c:pt>
                <c:pt idx="439">
                  <c:v>11.9769860214627</c:v>
                </c:pt>
                <c:pt idx="440">
                  <c:v>11.997499604828164</c:v>
                </c:pt>
                <c:pt idx="441">
                  <c:v>12.018013188193629</c:v>
                </c:pt>
                <c:pt idx="442">
                  <c:v>12.038526771559093</c:v>
                </c:pt>
                <c:pt idx="443">
                  <c:v>12.059040354924559</c:v>
                </c:pt>
                <c:pt idx="444">
                  <c:v>12.079553938290022</c:v>
                </c:pt>
                <c:pt idx="445">
                  <c:v>12.100067521655486</c:v>
                </c:pt>
                <c:pt idx="446">
                  <c:v>12.120581105020952</c:v>
                </c:pt>
                <c:pt idx="447">
                  <c:v>12.141094688386417</c:v>
                </c:pt>
                <c:pt idx="448">
                  <c:v>12.161608271751881</c:v>
                </c:pt>
                <c:pt idx="449">
                  <c:v>12.182121855117346</c:v>
                </c:pt>
                <c:pt idx="450">
                  <c:v>12.202635438482812</c:v>
                </c:pt>
              </c:numCache>
            </c:numRef>
          </c:xVal>
          <c:yVal>
            <c:numRef>
              <c:f>fit_1NN_HCP!$H$19:$H$469</c:f>
              <c:numCache>
                <c:formatCode>0.0000</c:formatCode>
                <c:ptCount val="451"/>
                <c:pt idx="0">
                  <c:v>0.22292223771387171</c:v>
                </c:pt>
                <c:pt idx="1">
                  <c:v>-1.0471974128763223E-2</c:v>
                </c:pt>
                <c:pt idx="2">
                  <c:v>-0.23420680755125386</c:v>
                </c:pt>
                <c:pt idx="3">
                  <c:v>-0.44859333957965797</c:v>
                </c:pt>
                <c:pt idx="4">
                  <c:v>-0.65393351853504378</c:v>
                </c:pt>
                <c:pt idx="5">
                  <c:v>-0.85052041934808398</c:v>
                </c:pt>
                <c:pt idx="6">
                  <c:v>-1.0386384919514013</c:v>
                </c:pt>
                <c:pt idx="7">
                  <c:v>-1.2185638029330013</c:v>
                </c:pt>
                <c:pt idx="8">
                  <c:v>-1.3905642706293235</c:v>
                </c:pt>
                <c:pt idx="9">
                  <c:v>-1.5548998938318364</c:v>
                </c:pt>
                <c:pt idx="10">
                  <c:v>-1.7118229742765603</c:v>
                </c:pt>
                <c:pt idx="11">
                  <c:v>-1.8615783330815221</c:v>
                </c:pt>
                <c:pt idx="12">
                  <c:v>-2.0044035212928142</c:v>
                </c:pt>
                <c:pt idx="13">
                  <c:v>-2.1405290246958004</c:v>
                </c:pt>
                <c:pt idx="14">
                  <c:v>-2.2701784630438859</c:v>
                </c:pt>
                <c:pt idx="15">
                  <c:v>-2.3935687838533308</c:v>
                </c:pt>
                <c:pt idx="16">
                  <c:v>-2.5109104509087046</c:v>
                </c:pt>
                <c:pt idx="17">
                  <c:v>-2.6224076276198081</c:v>
                </c:pt>
                <c:pt idx="18">
                  <c:v>-2.7282583553672137</c:v>
                </c:pt>
                <c:pt idx="19">
                  <c:v>-2.828654726970012</c:v>
                </c:pt>
                <c:pt idx="20">
                  <c:v>-2.9237830554058366</c:v>
                </c:pt>
                <c:pt idx="21">
                  <c:v>-3.0138240379098664</c:v>
                </c:pt>
                <c:pt idx="22">
                  <c:v>-3.0989529155761799</c:v>
                </c:pt>
                <c:pt idx="23">
                  <c:v>-3.1793396285816136</c:v>
                </c:pt>
                <c:pt idx="24">
                  <c:v>-3.255148967149128</c:v>
                </c:pt>
                <c:pt idx="25">
                  <c:v>-3.326540718364638</c:v>
                </c:pt>
                <c:pt idx="26">
                  <c:v>-3.3936698089582595</c:v>
                </c:pt>
                <c:pt idx="27">
                  <c:v>-3.456686444158025</c:v>
                </c:pt>
                <c:pt idx="28">
                  <c:v>-3.5157362427213075</c:v>
                </c:pt>
                <c:pt idx="29">
                  <c:v>-3.5709603682463933</c:v>
                </c:pt>
                <c:pt idx="30">
                  <c:v>-3.6224956568639852</c:v>
                </c:pt>
                <c:pt idx="31">
                  <c:v>-3.670474741405815</c:v>
                </c:pt>
                <c:pt idx="32">
                  <c:v>-3.7150261721449227</c:v>
                </c:pt>
                <c:pt idx="33">
                  <c:v>-3.7562745341997648</c:v>
                </c:pt>
                <c:pt idx="34">
                  <c:v>-3.7943405616918175</c:v>
                </c:pt>
                <c:pt idx="35">
                  <c:v>-3.8293412487440306</c:v>
                </c:pt>
                <c:pt idx="36">
                  <c:v>-3.8613899574051502</c:v>
                </c:pt>
                <c:pt idx="37">
                  <c:v>-3.8905965225827432</c:v>
                </c:pt>
                <c:pt idx="38">
                  <c:v>-3.9170673540654919</c:v>
                </c:pt>
                <c:pt idx="39">
                  <c:v>-3.9409055357133016</c:v>
                </c:pt>
                <c:pt idx="40">
                  <c:v>-3.9622109218916082</c:v>
                </c:pt>
                <c:pt idx="41">
                  <c:v>-3.9810802312243214</c:v>
                </c:pt>
                <c:pt idx="42">
                  <c:v>-3.9976071377378122</c:v>
                </c:pt>
                <c:pt idx="43">
                  <c:v>-4.0118823594665107</c:v>
                </c:pt>
                <c:pt idx="44">
                  <c:v>-4.0239937445887577</c:v>
                </c:pt>
                <c:pt idx="45">
                  <c:v>-4.0340263551597548</c:v>
                </c:pt>
                <c:pt idx="46">
                  <c:v>-4.0420625485067276</c:v>
                </c:pt>
                <c:pt idx="47">
                  <c:v>-4.0481820563496171</c:v>
                </c:pt>
                <c:pt idx="48">
                  <c:v>-4.052462061709015</c:v>
                </c:pt>
                <c:pt idx="49">
                  <c:v>-4.0549772736613861</c:v>
                </c:pt>
                <c:pt idx="50">
                  <c:v>-4.0557999999999996</c:v>
                </c:pt>
                <c:pt idx="51">
                  <c:v>-4.0550002178585363</c:v>
                </c:pt>
                <c:pt idx="52">
                  <c:v>-4.0526456423527044</c:v>
                </c:pt>
                <c:pt idx="53">
                  <c:v>-4.0488017932938289</c:v>
                </c:pt>
                <c:pt idx="54">
                  <c:v>-4.0435320600268918</c:v>
                </c:pt>
                <c:pt idx="55">
                  <c:v>-4.0368977644441166</c:v>
                </c:pt>
                <c:pt idx="56">
                  <c:v>-4.0289582222238502</c:v>
                </c:pt>
                <c:pt idx="57">
                  <c:v>-4.01977080234313</c:v>
                </c:pt>
                <c:pt idx="58">
                  <c:v>-4.0093909849110938</c:v>
                </c:pt>
                <c:pt idx="59">
                  <c:v>-3.9978724173690781</c:v>
                </c:pt>
                <c:pt idx="60">
                  <c:v>-3.9852669691020615</c:v>
                </c:pt>
                <c:pt idx="61">
                  <c:v>-3.9716247845049062</c:v>
                </c:pt>
                <c:pt idx="62">
                  <c:v>-3.9569943345457044</c:v>
                </c:pt>
                <c:pt idx="63">
                  <c:v>-3.9414224668673832</c:v>
                </c:pt>
                <c:pt idx="64">
                  <c:v>-3.9249544544676516</c:v>
                </c:pt>
                <c:pt idx="65">
                  <c:v>-3.9076340429962704</c:v>
                </c:pt>
                <c:pt idx="66">
                  <c:v>-3.889503496707611</c:v>
                </c:pt>
                <c:pt idx="67">
                  <c:v>-3.8706036431054449</c:v>
                </c:pt>
                <c:pt idx="68">
                  <c:v>-3.8509739163158967</c:v>
                </c:pt>
                <c:pt idx="69">
                  <c:v>-3.8306523992235686</c:v>
                </c:pt>
                <c:pt idx="70">
                  <c:v>-3.8096758644048636</c:v>
                </c:pt>
                <c:pt idx="71">
                  <c:v>-3.7880798138916654</c:v>
                </c:pt>
                <c:pt idx="72">
                  <c:v>-3.7658985177976021</c:v>
                </c:pt>
                <c:pt idx="73">
                  <c:v>-3.7431650518382851</c:v>
                </c:pt>
                <c:pt idx="74">
                  <c:v>-3.7199113337760568</c:v>
                </c:pt>
                <c:pt idx="75">
                  <c:v>-3.6961681588189657</c:v>
                </c:pt>
                <c:pt idx="76">
                  <c:v>-3.6719652340028812</c:v>
                </c:pt>
                <c:pt idx="77">
                  <c:v>-3.6473312115848953</c:v>
                </c:pt>
                <c:pt idx="78">
                  <c:v>-3.6222937214753808</c:v>
                </c:pt>
                <c:pt idx="79">
                  <c:v>-3.5968794027353583</c:v>
                </c:pt>
                <c:pt idx="80">
                  <c:v>-3.5711139341650933</c:v>
                </c:pt>
                <c:pt idx="81">
                  <c:v>-3.5450220640091454</c:v>
                </c:pt>
                <c:pt idx="82">
                  <c:v>-3.5186276388024211</c:v>
                </c:pt>
                <c:pt idx="83">
                  <c:v>-3.4919536313811004</c:v>
                </c:pt>
                <c:pt idx="84">
                  <c:v>-3.4650221680816848</c:v>
                </c:pt>
                <c:pt idx="85">
                  <c:v>-3.437854555150762</c:v>
                </c:pt>
                <c:pt idx="86">
                  <c:v>-3.4104713043874941</c:v>
                </c:pt>
                <c:pt idx="87">
                  <c:v>-3.3828921580402129</c:v>
                </c:pt>
                <c:pt idx="88">
                  <c:v>-3.3551361129779642</c:v>
                </c:pt>
                <c:pt idx="89">
                  <c:v>-3.3272214441572312</c:v>
                </c:pt>
                <c:pt idx="90">
                  <c:v>-3.2991657274035622</c:v>
                </c:pt>
                <c:pt idx="91">
                  <c:v>-3.2709858615272607</c:v>
                </c:pt>
                <c:pt idx="92">
                  <c:v>-3.2426980897917939</c:v>
                </c:pt>
                <c:pt idx="93">
                  <c:v>-3.2143180207530584</c:v>
                </c:pt>
                <c:pt idx="94">
                  <c:v>-3.1858606484871577</c:v>
                </c:pt>
                <c:pt idx="95">
                  <c:v>-3.1573403722238478</c:v>
                </c:pt>
                <c:pt idx="96">
                  <c:v>-3.1287710154023665</c:v>
                </c:pt>
                <c:pt idx="97">
                  <c:v>-3.1001658441658861</c:v>
                </c:pt>
                <c:pt idx="98">
                  <c:v>-3.0715375853103817</c:v>
                </c:pt>
                <c:pt idx="99">
                  <c:v>-3.0428984437033089</c:v>
                </c:pt>
                <c:pt idx="100">
                  <c:v>-3.0142601191870173</c:v>
                </c:pt>
                <c:pt idx="101">
                  <c:v>-2.9856338229814638</c:v>
                </c:pt>
                <c:pt idx="102">
                  <c:v>-2.9570302936003525</c:v>
                </c:pt>
                <c:pt idx="103">
                  <c:v>-2.9284598122944732</c:v>
                </c:pt>
                <c:pt idx="104">
                  <c:v>-2.8999322180356137</c:v>
                </c:pt>
                <c:pt idx="105">
                  <c:v>-2.87145692205406</c:v>
                </c:pt>
                <c:pt idx="106">
                  <c:v>-2.8430429219423385</c:v>
                </c:pt>
                <c:pt idx="107">
                  <c:v>-2.8146988153375228</c:v>
                </c:pt>
                <c:pt idx="108">
                  <c:v>-2.7864328131940619</c:v>
                </c:pt>
                <c:pt idx="109">
                  <c:v>-2.7582527526587772</c:v>
                </c:pt>
                <c:pt idx="110">
                  <c:v>-2.7301661095593648</c:v>
                </c:pt>
                <c:pt idx="111">
                  <c:v>-2.7021800105173872</c:v>
                </c:pt>
                <c:pt idx="112">
                  <c:v>-2.6743012446964953</c:v>
                </c:pt>
                <c:pt idx="113">
                  <c:v>-2.6465362751962576</c:v>
                </c:pt>
                <c:pt idx="114">
                  <c:v>-2.6188912501017545</c:v>
                </c:pt>
                <c:pt idx="115">
                  <c:v>-2.591372013198765</c:v>
                </c:pt>
                <c:pt idx="116">
                  <c:v>-2.5639841143641258</c:v>
                </c:pt>
                <c:pt idx="117">
                  <c:v>-2.5367328196405681</c:v>
                </c:pt>
                <c:pt idx="118">
                  <c:v>-2.5096231210050934</c:v>
                </c:pt>
                <c:pt idx="119">
                  <c:v>-2.4826597458396753</c:v>
                </c:pt>
                <c:pt idx="120">
                  <c:v>-2.4558471661128634</c:v>
                </c:pt>
                <c:pt idx="121">
                  <c:v>-2.429189607280593</c:v>
                </c:pt>
                <c:pt idx="122">
                  <c:v>-2.4026910569142919</c:v>
                </c:pt>
                <c:pt idx="123">
                  <c:v>-2.3763552730641671</c:v>
                </c:pt>
                <c:pt idx="124">
                  <c:v>-2.3501857923652891</c:v>
                </c:pt>
                <c:pt idx="125">
                  <c:v>-2.3241859378939353</c:v>
                </c:pt>
                <c:pt idx="126">
                  <c:v>-2.2983588267813952</c:v>
                </c:pt>
                <c:pt idx="127">
                  <c:v>-2.2727073775922841</c:v>
                </c:pt>
                <c:pt idx="128">
                  <c:v>-2.2472343174741769</c:v>
                </c:pt>
                <c:pt idx="129">
                  <c:v>-2.2219421890852136</c:v>
                </c:pt>
                <c:pt idx="130">
                  <c:v>-2.1968333573061241</c:v>
                </c:pt>
                <c:pt idx="131">
                  <c:v>-2.1719100157429474</c:v>
                </c:pt>
                <c:pt idx="132">
                  <c:v>-2.147174193026542</c:v>
                </c:pt>
                <c:pt idx="133">
                  <c:v>-2.1226277589148177</c:v>
                </c:pt>
                <c:pt idx="134">
                  <c:v>-2.0982724302034437</c:v>
                </c:pt>
                <c:pt idx="135">
                  <c:v>-2.074109776450646</c:v>
                </c:pt>
                <c:pt idx="136">
                  <c:v>-2.0501412255215139</c:v>
                </c:pt>
                <c:pt idx="137">
                  <c:v>-2.0263680689571344</c:v>
                </c:pt>
                <c:pt idx="138">
                  <c:v>-2.0027914671736671</c:v>
                </c:pt>
                <c:pt idx="139">
                  <c:v>-1.9794124544963785</c:v>
                </c:pt>
                <c:pt idx="140">
                  <c:v>-1.9562319440334783</c:v>
                </c:pt>
                <c:pt idx="141">
                  <c:v>-1.9332507323944821</c:v>
                </c:pt>
                <c:pt idx="142">
                  <c:v>-1.9104695042576831</c:v>
                </c:pt>
                <c:pt idx="143">
                  <c:v>-1.8878888367911957</c:v>
                </c:pt>
                <c:pt idx="144">
                  <c:v>-1.865509203931891</c:v>
                </c:pt>
                <c:pt idx="145">
                  <c:v>-1.8433309805264442</c:v>
                </c:pt>
                <c:pt idx="146">
                  <c:v>-1.8213544463385745</c:v>
                </c:pt>
                <c:pt idx="147">
                  <c:v>-1.7995797899264527</c:v>
                </c:pt>
                <c:pt idx="148">
                  <c:v>-1.7780071123941419</c:v>
                </c:pt>
                <c:pt idx="149">
                  <c:v>-1.756636431020812</c:v>
                </c:pt>
                <c:pt idx="150">
                  <c:v>-1.7354676827713831</c:v>
                </c:pt>
                <c:pt idx="151">
                  <c:v>-1.7145007276921345</c:v>
                </c:pt>
                <c:pt idx="152">
                  <c:v>-1.6937353521947169</c:v>
                </c:pt>
                <c:pt idx="153">
                  <c:v>-1.6731712722319114</c:v>
                </c:pt>
                <c:pt idx="154">
                  <c:v>-1.6528081363683866</c:v>
                </c:pt>
                <c:pt idx="155">
                  <c:v>-1.6326455287496016</c:v>
                </c:pt>
                <c:pt idx="156">
                  <c:v>-1.6126829719719198</c:v>
                </c:pt>
                <c:pt idx="157">
                  <c:v>-1.5929199298569168</c:v>
                </c:pt>
                <c:pt idx="158">
                  <c:v>-1.5733558101327632</c:v>
                </c:pt>
                <c:pt idx="159">
                  <c:v>-1.5539899670254986</c:v>
                </c:pt>
                <c:pt idx="160">
                  <c:v>-1.534821703762923</c:v>
                </c:pt>
                <c:pt idx="161">
                  <c:v>-1.5158502749937517</c:v>
                </c:pt>
                <c:pt idx="162">
                  <c:v>-1.4970748891246122</c:v>
                </c:pt>
                <c:pt idx="163">
                  <c:v>-1.4784947105773789</c:v>
                </c:pt>
                <c:pt idx="164">
                  <c:v>-1.460108861969273</c:v>
                </c:pt>
                <c:pt idx="165">
                  <c:v>-1.4419164262180904</c:v>
                </c:pt>
                <c:pt idx="166">
                  <c:v>-1.423916448574837</c:v>
                </c:pt>
                <c:pt idx="167">
                  <c:v>-1.4061079385860065</c:v>
                </c:pt>
                <c:pt idx="168">
                  <c:v>-1.3884898719876499</c:v>
                </c:pt>
                <c:pt idx="169">
                  <c:v>-1.3710611925333387</c:v>
                </c:pt>
                <c:pt idx="170">
                  <c:v>-1.3538208137580559</c:v>
                </c:pt>
                <c:pt idx="171">
                  <c:v>-1.3367676206799934</c:v>
                </c:pt>
                <c:pt idx="172">
                  <c:v>-1.3199004714421703</c:v>
                </c:pt>
                <c:pt idx="173">
                  <c:v>-1.3032181988957408</c:v>
                </c:pt>
                <c:pt idx="174">
                  <c:v>-1.2867196121267996</c:v>
                </c:pt>
                <c:pt idx="175">
                  <c:v>-1.27040349792844</c:v>
                </c:pt>
                <c:pt idx="176">
                  <c:v>-1.2542686222197699</c:v>
                </c:pt>
                <c:pt idx="177">
                  <c:v>-1.2383137314135433</c:v>
                </c:pt>
                <c:pt idx="178">
                  <c:v>-1.222537553734014</c:v>
                </c:pt>
                <c:pt idx="179">
                  <c:v>-1.2069388004865684</c:v>
                </c:pt>
                <c:pt idx="180">
                  <c:v>-1.1915161672806567</c:v>
                </c:pt>
                <c:pt idx="181">
                  <c:v>-1.1762683352074876</c:v>
                </c:pt>
                <c:pt idx="182">
                  <c:v>-1.1611939719739182</c:v>
                </c:pt>
                <c:pt idx="183">
                  <c:v>-1.1462917329939182</c:v>
                </c:pt>
                <c:pt idx="184">
                  <c:v>-1.1315602624389585</c:v>
                </c:pt>
                <c:pt idx="185">
                  <c:v>-1.1169981942486211</c:v>
                </c:pt>
                <c:pt idx="186">
                  <c:v>-1.1026041531027055</c:v>
                </c:pt>
                <c:pt idx="187">
                  <c:v>-1.0883767553560517</c:v>
                </c:pt>
                <c:pt idx="188">
                  <c:v>-1.0743146099372753</c:v>
                </c:pt>
                <c:pt idx="189">
                  <c:v>-1.060416319212572</c:v>
                </c:pt>
                <c:pt idx="190">
                  <c:v>-1.0466804798157141</c:v>
                </c:pt>
                <c:pt idx="191">
                  <c:v>-1.0331056834453243</c:v>
                </c:pt>
                <c:pt idx="192">
                  <c:v>-1.0196905176304885</c:v>
                </c:pt>
                <c:pt idx="193">
                  <c:v>-1.0064335664657311</c:v>
                </c:pt>
                <c:pt idx="194">
                  <c:v>-0.99333341131634389</c:v>
                </c:pt>
                <c:pt idx="195">
                  <c:v>-0.98038863149503785</c:v>
                </c:pt>
                <c:pt idx="196">
                  <c:v>-0.9675978049108529</c:v>
                </c:pt>
                <c:pt idx="197">
                  <c:v>-0.95495950869123292</c:v>
                </c:pt>
                <c:pt idx="198">
                  <c:v>-0.94247231977814439</c:v>
                </c:pt>
                <c:pt idx="199">
                  <c:v>-0.93013481549909816</c:v>
                </c:pt>
                <c:pt idx="200">
                  <c:v>-0.91794557411389777</c:v>
                </c:pt>
                <c:pt idx="201">
                  <c:v>-0.90590317533792164</c:v>
                </c:pt>
                <c:pt idx="202">
                  <c:v>-0.89400620084271598</c:v>
                </c:pt>
                <c:pt idx="203">
                  <c:v>-0.882253234734654</c:v>
                </c:pt>
                <c:pt idx="204">
                  <c:v>-0.87064286401239821</c:v>
                </c:pt>
                <c:pt idx="205">
                  <c:v>-0.85917367900387109</c:v>
                </c:pt>
                <c:pt idx="206">
                  <c:v>-0.84784427378342708</c:v>
                </c:pt>
                <c:pt idx="207">
                  <c:v>-0.83665324656989082</c:v>
                </c:pt>
                <c:pt idx="208">
                  <c:v>-0.82559920010611365</c:v>
                </c:pt>
                <c:pt idx="209">
                  <c:v>-0.81468074202067287</c:v>
                </c:pt>
                <c:pt idx="210">
                  <c:v>-0.80389648517232382</c:v>
                </c:pt>
                <c:pt idx="211">
                  <c:v>-0.79324504797779349</c:v>
                </c:pt>
                <c:pt idx="212">
                  <c:v>-0.7827250547234913</c:v>
                </c:pt>
                <c:pt idx="213">
                  <c:v>-0.77233513586168789</c:v>
                </c:pt>
                <c:pt idx="214">
                  <c:v>-0.76207392829170062</c:v>
                </c:pt>
                <c:pt idx="215">
                  <c:v>-0.75194007562660781</c:v>
                </c:pt>
                <c:pt idx="216">
                  <c:v>-0.74193222844599438</c:v>
                </c:pt>
                <c:pt idx="217">
                  <c:v>-0.73204904453522013</c:v>
                </c:pt>
                <c:pt idx="218">
                  <c:v>-0.72228918911168283</c:v>
                </c:pt>
                <c:pt idx="219">
                  <c:v>-0.71265133503853728</c:v>
                </c:pt>
                <c:pt idx="220">
                  <c:v>-0.70313416302631271</c:v>
                </c:pt>
                <c:pt idx="221">
                  <c:v>-0.69373636182286336</c:v>
                </c:pt>
                <c:pt idx="222">
                  <c:v>-0.68445662839206667</c:v>
                </c:pt>
                <c:pt idx="223">
                  <c:v>-0.67529366808167546</c:v>
                </c:pt>
                <c:pt idx="224">
                  <c:v>-0.66624619478071423</c:v>
                </c:pt>
                <c:pt idx="225">
                  <c:v>-0.65731293106680166</c:v>
                </c:pt>
                <c:pt idx="226">
                  <c:v>-0.64849260834376621</c:v>
                </c:pt>
                <c:pt idx="227">
                  <c:v>-0.63978396696990902</c:v>
                </c:pt>
                <c:pt idx="228">
                  <c:v>-0.63118575637726038</c:v>
                </c:pt>
                <c:pt idx="229">
                  <c:v>-0.62269673518216473</c:v>
                </c:pt>
                <c:pt idx="230">
                  <c:v>-0.61431567128751596</c:v>
                </c:pt>
                <c:pt idx="231">
                  <c:v>-0.60604134197695592</c:v>
                </c:pt>
                <c:pt idx="232">
                  <c:v>-0.59787253400134011</c:v>
                </c:pt>
                <c:pt idx="233">
                  <c:v>-0.58980804365776351</c:v>
                </c:pt>
                <c:pt idx="234">
                  <c:v>-0.58184667686143021</c:v>
                </c:pt>
                <c:pt idx="235">
                  <c:v>-0.57398724921064215</c:v>
                </c:pt>
                <c:pt idx="236">
                  <c:v>-0.56622858604517257</c:v>
                </c:pt>
                <c:pt idx="237">
                  <c:v>-0.5585695224982824</c:v>
                </c:pt>
                <c:pt idx="238">
                  <c:v>-0.55100890354262722</c:v>
                </c:pt>
                <c:pt idx="239">
                  <c:v>-0.5435455840302964</c:v>
                </c:pt>
                <c:pt idx="240">
                  <c:v>-0.53617842872721988</c:v>
                </c:pt>
                <c:pt idx="241">
                  <c:v>-0.52890631234216334</c:v>
                </c:pt>
                <c:pt idx="242">
                  <c:v>-0.52172811955053511</c:v>
                </c:pt>
                <c:pt idx="243">
                  <c:v>-0.51464274501321206</c:v>
                </c:pt>
                <c:pt idx="244">
                  <c:v>-0.50764909339059128</c:v>
                </c:pt>
                <c:pt idx="245">
                  <c:v>-0.50074607935206272</c:v>
                </c:pt>
                <c:pt idx="246">
                  <c:v>-0.49393262758109557</c:v>
                </c:pt>
                <c:pt idx="247">
                  <c:v>-0.48720767277612215</c:v>
                </c:pt>
                <c:pt idx="248">
                  <c:v>-0.48057015964739747</c:v>
                </c:pt>
                <c:pt idx="249">
                  <c:v>-0.47401904291000707</c:v>
                </c:pt>
                <c:pt idx="250">
                  <c:v>-0.46755328727319073</c:v>
                </c:pt>
                <c:pt idx="251">
                  <c:v>-0.46117186742614269</c:v>
                </c:pt>
                <c:pt idx="252">
                  <c:v>-0.4548737680204421</c:v>
                </c:pt>
                <c:pt idx="253">
                  <c:v>-0.4486579836492699</c:v>
                </c:pt>
                <c:pt idx="254">
                  <c:v>-0.44252351882354857</c:v>
                </c:pt>
                <c:pt idx="255">
                  <c:v>-0.43646938794515566</c:v>
                </c:pt>
                <c:pt idx="256">
                  <c:v>-0.43049461527733646</c:v>
                </c:pt>
                <c:pt idx="257">
                  <c:v>-0.42459823491245674</c:v>
                </c:pt>
                <c:pt idx="258">
                  <c:v>-0.41877929073721204</c:v>
                </c:pt>
                <c:pt idx="259">
                  <c:v>-0.41303683639542305</c:v>
                </c:pt>
                <c:pt idx="260">
                  <c:v>-0.40736993524854614</c:v>
                </c:pt>
                <c:pt idx="261">
                  <c:v>-0.4017776603339584</c:v>
                </c:pt>
                <c:pt idx="262">
                  <c:v>-0.39625909432122486</c:v>
                </c:pt>
                <c:pt idx="263">
                  <c:v>-0.39081332946635405</c:v>
                </c:pt>
                <c:pt idx="264">
                  <c:v>-0.38543946756421626</c:v>
                </c:pt>
                <c:pt idx="265">
                  <c:v>-0.38013661989915704</c:v>
                </c:pt>
                <c:pt idx="266">
                  <c:v>-0.37490390719398747</c:v>
                </c:pt>
                <c:pt idx="267">
                  <c:v>-0.36974045955735579</c:v>
                </c:pt>
                <c:pt idx="268">
                  <c:v>-0.36464541642965459</c:v>
                </c:pt>
                <c:pt idx="269">
                  <c:v>-0.35961792652748614</c:v>
                </c:pt>
                <c:pt idx="270">
                  <c:v>-0.35465714778684942</c:v>
                </c:pt>
                <c:pt idx="271">
                  <c:v>-0.34976224730504762</c:v>
                </c:pt>
                <c:pt idx="272">
                  <c:v>-0.34493240128145231</c:v>
                </c:pt>
                <c:pt idx="273">
                  <c:v>-0.3401667949571397</c:v>
                </c:pt>
                <c:pt idx="274">
                  <c:v>-0.33546462255354759</c:v>
                </c:pt>
                <c:pt idx="275">
                  <c:v>-0.33082508721014287</c:v>
                </c:pt>
                <c:pt idx="276">
                  <c:v>-0.32624740092122462</c:v>
                </c:pt>
                <c:pt idx="277">
                  <c:v>-0.32173078447186793</c:v>
                </c:pt>
                <c:pt idx="278">
                  <c:v>-0.31727446737314785</c:v>
                </c:pt>
                <c:pt idx="279">
                  <c:v>-0.3128776877966199</c:v>
                </c:pt>
                <c:pt idx="280">
                  <c:v>-0.30853969250817997</c:v>
                </c:pt>
                <c:pt idx="281">
                  <c:v>-0.30425973680129254</c:v>
                </c:pt>
                <c:pt idx="282">
                  <c:v>-0.30003708442971905</c:v>
                </c:pt>
                <c:pt idx="283">
                  <c:v>-0.29587100753973056</c:v>
                </c:pt>
                <c:pt idx="284">
                  <c:v>-0.29176078660186799</c:v>
                </c:pt>
                <c:pt idx="285">
                  <c:v>-0.28770571034232728</c:v>
                </c:pt>
                <c:pt idx="286">
                  <c:v>-0.28370507567396575</c:v>
                </c:pt>
                <c:pt idx="287">
                  <c:v>-0.27975818762703347</c:v>
                </c:pt>
                <c:pt idx="288">
                  <c:v>-0.27586435927959213</c:v>
                </c:pt>
                <c:pt idx="289">
                  <c:v>-0.27202291168773807</c:v>
                </c:pt>
                <c:pt idx="290">
                  <c:v>-0.2682331738156099</c:v>
                </c:pt>
                <c:pt idx="291">
                  <c:v>-0.26449448246526819</c:v>
                </c:pt>
                <c:pt idx="292">
                  <c:v>-0.26080618220642021</c:v>
                </c:pt>
                <c:pt idx="293">
                  <c:v>-0.25716762530608378</c:v>
                </c:pt>
                <c:pt idx="294">
                  <c:v>-0.25357817165817653</c:v>
                </c:pt>
                <c:pt idx="295">
                  <c:v>-0.25003718871310548</c:v>
                </c:pt>
                <c:pt idx="296">
                  <c:v>-0.24654405140732899</c:v>
                </c:pt>
                <c:pt idx="297">
                  <c:v>-0.24309814209297601</c:v>
                </c:pt>
                <c:pt idx="298">
                  <c:v>-0.239698850467507</c:v>
                </c:pt>
                <c:pt idx="299">
                  <c:v>-0.2363455735034837</c:v>
                </c:pt>
                <c:pt idx="300">
                  <c:v>-0.23303771537841778</c:v>
                </c:pt>
                <c:pt idx="301">
                  <c:v>-0.22977468740477636</c:v>
                </c:pt>
                <c:pt idx="302">
                  <c:v>-0.2265559079601249</c:v>
                </c:pt>
                <c:pt idx="303">
                  <c:v>-0.22338080241747199</c:v>
                </c:pt>
                <c:pt idx="304">
                  <c:v>-0.22024880307577857</c:v>
                </c:pt>
                <c:pt idx="305">
                  <c:v>-0.21715934909070911</c:v>
                </c:pt>
                <c:pt idx="306">
                  <c:v>-0.21411188640559942</c:v>
                </c:pt>
                <c:pt idx="307">
                  <c:v>-0.21110586768270087</c:v>
                </c:pt>
                <c:pt idx="308">
                  <c:v>-0.2081407522346633</c:v>
                </c:pt>
                <c:pt idx="309">
                  <c:v>-0.20521600595632539</c:v>
                </c:pt>
                <c:pt idx="310">
                  <c:v>-0.20233110125679726</c:v>
                </c:pt>
                <c:pt idx="311">
                  <c:v>-0.19948551699185704</c:v>
                </c:pt>
                <c:pt idx="312">
                  <c:v>-0.19667873839667796</c:v>
                </c:pt>
                <c:pt idx="313">
                  <c:v>-0.19391025701889367</c:v>
                </c:pt>
                <c:pt idx="314">
                  <c:v>-0.19117957065201863</c:v>
                </c:pt>
                <c:pt idx="315">
                  <c:v>-0.18848618326923239</c:v>
                </c:pt>
                <c:pt idx="316">
                  <c:v>-0.18582960495753861</c:v>
                </c:pt>
                <c:pt idx="317">
                  <c:v>-0.18320935185231121</c:v>
                </c:pt>
                <c:pt idx="318">
                  <c:v>-0.18062494607223389</c:v>
                </c:pt>
                <c:pt idx="319">
                  <c:v>-0.17807591565464617</c:v>
                </c:pt>
                <c:pt idx="320">
                  <c:v>-0.17556179449130013</c:v>
                </c:pt>
                <c:pt idx="321">
                  <c:v>-0.17308212226453992</c:v>
                </c:pt>
                <c:pt idx="322">
                  <c:v>-0.17063644438390793</c:v>
                </c:pt>
                <c:pt idx="323">
                  <c:v>-0.16822431192318787</c:v>
                </c:pt>
                <c:pt idx="324">
                  <c:v>-0.16584528155788758</c:v>
                </c:pt>
                <c:pt idx="325">
                  <c:v>-0.16349891550317194</c:v>
                </c:pt>
                <c:pt idx="326">
                  <c:v>-0.16118478145224693</c:v>
                </c:pt>
                <c:pt idx="327">
                  <c:v>-0.15890245251520399</c:v>
                </c:pt>
                <c:pt idx="328">
                  <c:v>-0.1566515071583264</c:v>
                </c:pt>
                <c:pt idx="329">
                  <c:v>-0.15443152914386424</c:v>
                </c:pt>
                <c:pt idx="330">
                  <c:v>-0.15224210747027986</c:v>
                </c:pt>
                <c:pt idx="331">
                  <c:v>-0.15008283631297026</c:v>
                </c:pt>
                <c:pt idx="332">
                  <c:v>-0.14795331496546577</c:v>
                </c:pt>
                <c:pt idx="333">
                  <c:v>-0.14585314778111247</c:v>
                </c:pt>
                <c:pt idx="334">
                  <c:v>-0.14378194411523645</c:v>
                </c:pt>
                <c:pt idx="335">
                  <c:v>-0.14173931826779662</c:v>
                </c:pt>
                <c:pt idx="336">
                  <c:v>-0.13972488942652364</c:v>
                </c:pt>
                <c:pt idx="337">
                  <c:v>-0.13773828161055102</c:v>
                </c:pt>
                <c:pt idx="338">
                  <c:v>-0.13577912361453587</c:v>
                </c:pt>
                <c:pt idx="339">
                  <c:v>-0.13384704895327376</c:v>
                </c:pt>
                <c:pt idx="340">
                  <c:v>-0.1319416958068067</c:v>
                </c:pt>
                <c:pt idx="341">
                  <c:v>-0.13006270696602493</c:v>
                </c:pt>
                <c:pt idx="342">
                  <c:v>-0.12820972977876477</c:v>
                </c:pt>
                <c:pt idx="343">
                  <c:v>-0.12638241609639975</c:v>
                </c:pt>
                <c:pt idx="344">
                  <c:v>-0.12458042222092884</c:v>
                </c:pt>
                <c:pt idx="345">
                  <c:v>-0.1228034088525576</c:v>
                </c:pt>
                <c:pt idx="346">
                  <c:v>-0.12105104103777552</c:v>
                </c:pt>
                <c:pt idx="347">
                  <c:v>-0.11932298811792599</c:v>
                </c:pt>
                <c:pt idx="348">
                  <c:v>-0.11761892367827068</c:v>
                </c:pt>
                <c:pt idx="349">
                  <c:v>-0.11593852549754537</c:v>
                </c:pt>
                <c:pt idx="350">
                  <c:v>-0.11428147549800777</c:v>
                </c:pt>
                <c:pt idx="351">
                  <c:v>-0.11264745969597484</c:v>
                </c:pt>
                <c:pt idx="352">
                  <c:v>-0.11103616815284961</c:v>
                </c:pt>
                <c:pt idx="353">
                  <c:v>-0.10944729492663424</c:v>
                </c:pt>
                <c:pt idx="354">
                  <c:v>-0.10788053802393008</c:v>
                </c:pt>
                <c:pt idx="355">
                  <c:v>-0.10633559935241996</c:v>
                </c:pt>
                <c:pt idx="356">
                  <c:v>-0.10481218467383425</c:v>
                </c:pt>
                <c:pt idx="357">
                  <c:v>-0.10331000355739536</c:v>
                </c:pt>
                <c:pt idx="358">
                  <c:v>-0.10182876933374146</c:v>
                </c:pt>
                <c:pt idx="359">
                  <c:v>-0.10036819904932487</c:v>
                </c:pt>
                <c:pt idx="360">
                  <c:v>-9.8928013421284905E-2</c:v>
                </c:pt>
                <c:pt idx="361">
                  <c:v>-9.750793679279085E-2</c:v>
                </c:pt>
                <c:pt idx="362">
                  <c:v>-9.610769708885436E-2</c:v>
                </c:pt>
                <c:pt idx="363">
                  <c:v>-9.4727025772607193E-2</c:v>
                </c:pt>
                <c:pt idx="364">
                  <c:v>-9.336565780204277E-2</c:v>
                </c:pt>
                <c:pt idx="365">
                  <c:v>-9.202333158721851E-2</c:v>
                </c:pt>
                <c:pt idx="366">
                  <c:v>-9.0699788947915597E-2</c:v>
                </c:pt>
                <c:pt idx="367">
                  <c:v>-8.9394775071754515E-2</c:v>
                </c:pt>
                <c:pt idx="368">
                  <c:v>-8.8108038472762024E-2</c:v>
                </c:pt>
                <c:pt idx="369">
                  <c:v>-8.6839330950388274E-2</c:v>
                </c:pt>
                <c:pt idx="370">
                  <c:v>-8.5588407548969056E-2</c:v>
                </c:pt>
                <c:pt idx="371">
                  <c:v>-8.4355026517632437E-2</c:v>
                </c:pt>
                <c:pt idx="372">
                  <c:v>-8.3138949270644261E-2</c:v>
                </c:pt>
                <c:pt idx="373">
                  <c:v>-8.1939940348191659E-2</c:v>
                </c:pt>
                <c:pt idx="374">
                  <c:v>-8.0757767377599307E-2</c:v>
                </c:pt>
                <c:pt idx="375">
                  <c:v>-7.9592201034977161E-2</c:v>
                </c:pt>
                <c:pt idx="376">
                  <c:v>-7.8443015007294406E-2</c:v>
                </c:pt>
                <c:pt idx="377">
                  <c:v>-7.7309985954878507E-2</c:v>
                </c:pt>
                <c:pt idx="378">
                  <c:v>-7.6192893474333681E-2</c:v>
                </c:pt>
                <c:pt idx="379">
                  <c:v>-7.5091520061877845E-2</c:v>
                </c:pt>
                <c:pt idx="380">
                  <c:v>-7.4005651077092574E-2</c:v>
                </c:pt>
                <c:pt idx="381">
                  <c:v>-7.2935074707084296E-2</c:v>
                </c:pt>
                <c:pt idx="382">
                  <c:v>-7.1879581931052011E-2</c:v>
                </c:pt>
                <c:pt idx="383">
                  <c:v>-7.0838966485259405E-2</c:v>
                </c:pt>
                <c:pt idx="384">
                  <c:v>-6.9813024828406595E-2</c:v>
                </c:pt>
                <c:pt idx="385">
                  <c:v>-6.8801556107399325E-2</c:v>
                </c:pt>
                <c:pt idx="386">
                  <c:v>-6.7804362123510986E-2</c:v>
                </c:pt>
                <c:pt idx="387">
                  <c:v>-6.6821247298935155E-2</c:v>
                </c:pt>
                <c:pt idx="388">
                  <c:v>-6.5852018643723934E-2</c:v>
                </c:pt>
                <c:pt idx="389">
                  <c:v>-6.489648572310977E-2</c:v>
                </c:pt>
                <c:pt idx="390">
                  <c:v>-6.3954460625206738E-2</c:v>
                </c:pt>
                <c:pt idx="391">
                  <c:v>-6.3025757929087392E-2</c:v>
                </c:pt>
                <c:pt idx="392">
                  <c:v>-6.2110194673232769E-2</c:v>
                </c:pt>
                <c:pt idx="393">
                  <c:v>-6.1207590324350844E-2</c:v>
                </c:pt>
                <c:pt idx="394">
                  <c:v>-6.0317766746561162E-2</c:v>
                </c:pt>
                <c:pt idx="395">
                  <c:v>-5.9440548170941E-2</c:v>
                </c:pt>
                <c:pt idx="396">
                  <c:v>-5.8575761165430715E-2</c:v>
                </c:pt>
                <c:pt idx="397">
                  <c:v>-5.7723234605093592E-2</c:v>
                </c:pt>
                <c:pt idx="398">
                  <c:v>-5.6882799642728278E-2</c:v>
                </c:pt>
                <c:pt idx="399">
                  <c:v>-5.6054289679828659E-2</c:v>
                </c:pt>
                <c:pt idx="400">
                  <c:v>-5.523754033788917E-2</c:v>
                </c:pt>
                <c:pt idx="401">
                  <c:v>-5.443238943005111E-2</c:v>
                </c:pt>
                <c:pt idx="402">
                  <c:v>-5.3638676933087361E-2</c:v>
                </c:pt>
                <c:pt idx="403">
                  <c:v>-5.2856244959721271E-2</c:v>
                </c:pt>
                <c:pt idx="404">
                  <c:v>-5.2084937731277238E-2</c:v>
                </c:pt>
                <c:pt idx="405">
                  <c:v>-5.1324601550658579E-2</c:v>
                </c:pt>
                <c:pt idx="406">
                  <c:v>-5.0575084775650522E-2</c:v>
                </c:pt>
                <c:pt idx="407">
                  <c:v>-4.9836237792543724E-2</c:v>
                </c:pt>
                <c:pt idx="408">
                  <c:v>-4.9107912990076101E-2</c:v>
                </c:pt>
                <c:pt idx="409">
                  <c:v>-4.8389964733688791E-2</c:v>
                </c:pt>
                <c:pt idx="410">
                  <c:v>-4.7682249340093755E-2</c:v>
                </c:pt>
                <c:pt idx="411">
                  <c:v>-4.6984625052148753E-2</c:v>
                </c:pt>
                <c:pt idx="412">
                  <c:v>-4.6296952014037676E-2</c:v>
                </c:pt>
                <c:pt idx="413">
                  <c:v>-4.5619092246751737E-2</c:v>
                </c:pt>
                <c:pt idx="414">
                  <c:v>-4.4950909623869266E-2</c:v>
                </c:pt>
                <c:pt idx="415">
                  <c:v>-4.429226984763053E-2</c:v>
                </c:pt>
                <c:pt idx="416">
                  <c:v>-4.364304042530421E-2</c:v>
                </c:pt>
                <c:pt idx="417">
                  <c:v>-4.3003090645842852E-2</c:v>
                </c:pt>
                <c:pt idx="418">
                  <c:v>-4.2372291556823649E-2</c:v>
                </c:pt>
                <c:pt idx="419">
                  <c:v>-4.1750515941672083E-2</c:v>
                </c:pt>
                <c:pt idx="420">
                  <c:v>-4.1137638297164374E-2</c:v>
                </c:pt>
                <c:pt idx="421">
                  <c:v>-4.0533534811206931E-2</c:v>
                </c:pt>
                <c:pt idx="422">
                  <c:v>-3.9938083340888456E-2</c:v>
                </c:pt>
                <c:pt idx="423">
                  <c:v>-3.9351163390802808E-2</c:v>
                </c:pt>
                <c:pt idx="424">
                  <c:v>-3.8772656091638706E-2</c:v>
                </c:pt>
                <c:pt idx="425">
                  <c:v>-3.8202444179034123E-2</c:v>
                </c:pt>
                <c:pt idx="426">
                  <c:v>-3.7640411972691586E-2</c:v>
                </c:pt>
                <c:pt idx="427">
                  <c:v>-3.708644535575234E-2</c:v>
                </c:pt>
                <c:pt idx="428">
                  <c:v>-3.6540431754425527E-2</c:v>
                </c:pt>
                <c:pt idx="429">
                  <c:v>-3.6002260117870499E-2</c:v>
                </c:pt>
                <c:pt idx="430">
                  <c:v>-3.5471820898328385E-2</c:v>
                </c:pt>
                <c:pt idx="431">
                  <c:v>-3.494900603150105E-2</c:v>
                </c:pt>
                <c:pt idx="432">
                  <c:v>-3.4433708917173823E-2</c:v>
                </c:pt>
                <c:pt idx="433">
                  <c:v>-3.3925824400079879E-2</c:v>
                </c:pt>
                <c:pt idx="434">
                  <c:v>-3.3425248751002883E-2</c:v>
                </c:pt>
                <c:pt idx="435">
                  <c:v>-3.2931879648115815E-2</c:v>
                </c:pt>
                <c:pt idx="436">
                  <c:v>-3.2445616158552647E-2</c:v>
                </c:pt>
                <c:pt idx="437">
                  <c:v>-3.1966358720210732E-2</c:v>
                </c:pt>
                <c:pt idx="438">
                  <c:v>-3.1494009123780774E-2</c:v>
                </c:pt>
                <c:pt idx="439">
                  <c:v>-3.1028470495002038E-2</c:v>
                </c:pt>
                <c:pt idx="440">
                  <c:v>-3.0569647277140243E-2</c:v>
                </c:pt>
                <c:pt idx="441">
                  <c:v>-3.0117445213685156E-2</c:v>
                </c:pt>
                <c:pt idx="442">
                  <c:v>-2.9671771331265844E-2</c:v>
                </c:pt>
                <c:pt idx="443">
                  <c:v>-2.9232533922780524E-2</c:v>
                </c:pt>
                <c:pt idx="444">
                  <c:v>-2.8799642530739085E-2</c:v>
                </c:pt>
                <c:pt idx="445">
                  <c:v>-2.837300793081509E-2</c:v>
                </c:pt>
                <c:pt idx="446">
                  <c:v>-2.7952542115605512E-2</c:v>
                </c:pt>
                <c:pt idx="447">
                  <c:v>-2.7538158278595171E-2</c:v>
                </c:pt>
                <c:pt idx="448">
                  <c:v>-2.7129770798323877E-2</c:v>
                </c:pt>
                <c:pt idx="449">
                  <c:v>-2.6727295222753588E-2</c:v>
                </c:pt>
                <c:pt idx="450">
                  <c:v>-2.6330648253833411E-2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fit_1NN_HCP!$K$18</c:f>
              <c:strCache>
                <c:ptCount val="1"/>
                <c:pt idx="0">
                  <c:v>E(morse)[eV]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fit_1NN_HCP!$G$19:$G$469</c:f>
              <c:numCache>
                <c:formatCode>General</c:formatCode>
                <c:ptCount val="451"/>
                <c:pt idx="0">
                  <c:v>2.9715229240237844</c:v>
                </c:pt>
                <c:pt idx="1">
                  <c:v>2.992036507389249</c:v>
                </c:pt>
                <c:pt idx="2">
                  <c:v>3.0125500907547136</c:v>
                </c:pt>
                <c:pt idx="3">
                  <c:v>3.0330636741201782</c:v>
                </c:pt>
                <c:pt idx="4">
                  <c:v>3.0535772574856423</c:v>
                </c:pt>
                <c:pt idx="5">
                  <c:v>3.074090840851107</c:v>
                </c:pt>
                <c:pt idx="6">
                  <c:v>3.0946044242165716</c:v>
                </c:pt>
                <c:pt idx="7">
                  <c:v>3.1151180075820357</c:v>
                </c:pt>
                <c:pt idx="8">
                  <c:v>3.1356315909475003</c:v>
                </c:pt>
                <c:pt idx="9">
                  <c:v>3.1561451743129649</c:v>
                </c:pt>
                <c:pt idx="10">
                  <c:v>3.1766587576784291</c:v>
                </c:pt>
                <c:pt idx="11">
                  <c:v>3.1971723410438937</c:v>
                </c:pt>
                <c:pt idx="12">
                  <c:v>3.2176859244093583</c:v>
                </c:pt>
                <c:pt idx="13">
                  <c:v>3.2381995077748229</c:v>
                </c:pt>
                <c:pt idx="14">
                  <c:v>3.2587130911402871</c:v>
                </c:pt>
                <c:pt idx="15">
                  <c:v>3.2792266745057517</c:v>
                </c:pt>
                <c:pt idx="16">
                  <c:v>3.2997402578712158</c:v>
                </c:pt>
                <c:pt idx="17">
                  <c:v>3.3202538412366804</c:v>
                </c:pt>
                <c:pt idx="18">
                  <c:v>3.340767424602145</c:v>
                </c:pt>
                <c:pt idx="19">
                  <c:v>3.3612810079676096</c:v>
                </c:pt>
                <c:pt idx="20">
                  <c:v>3.3817945913330743</c:v>
                </c:pt>
                <c:pt idx="21">
                  <c:v>3.4023081746985384</c:v>
                </c:pt>
                <c:pt idx="22">
                  <c:v>3.422821758064003</c:v>
                </c:pt>
                <c:pt idx="23">
                  <c:v>3.4433353414294672</c:v>
                </c:pt>
                <c:pt idx="24">
                  <c:v>3.4638489247949322</c:v>
                </c:pt>
                <c:pt idx="25">
                  <c:v>3.4843625081603964</c:v>
                </c:pt>
                <c:pt idx="26">
                  <c:v>3.504876091525861</c:v>
                </c:pt>
                <c:pt idx="27">
                  <c:v>3.5253896748913256</c:v>
                </c:pt>
                <c:pt idx="28">
                  <c:v>3.5459032582567898</c:v>
                </c:pt>
                <c:pt idx="29">
                  <c:v>3.5664168416222553</c:v>
                </c:pt>
                <c:pt idx="30">
                  <c:v>3.5869304249877199</c:v>
                </c:pt>
                <c:pt idx="31">
                  <c:v>3.6074440083531845</c:v>
                </c:pt>
                <c:pt idx="32">
                  <c:v>3.6279575917186486</c:v>
                </c:pt>
                <c:pt idx="33">
                  <c:v>3.6484711750841132</c:v>
                </c:pt>
                <c:pt idx="34">
                  <c:v>3.6689847584495778</c:v>
                </c:pt>
                <c:pt idx="35">
                  <c:v>3.6894983418150424</c:v>
                </c:pt>
                <c:pt idx="36">
                  <c:v>3.7100119251805066</c:v>
                </c:pt>
                <c:pt idx="37">
                  <c:v>3.7305255085459712</c:v>
                </c:pt>
                <c:pt idx="38">
                  <c:v>3.7510390919114358</c:v>
                </c:pt>
                <c:pt idx="39">
                  <c:v>3.7715526752769004</c:v>
                </c:pt>
                <c:pt idx="40">
                  <c:v>3.7920662586423646</c:v>
                </c:pt>
                <c:pt idx="41">
                  <c:v>3.8125798420078287</c:v>
                </c:pt>
                <c:pt idx="42">
                  <c:v>3.8330934253732938</c:v>
                </c:pt>
                <c:pt idx="43">
                  <c:v>3.8536070087387579</c:v>
                </c:pt>
                <c:pt idx="44">
                  <c:v>3.8741205921042225</c:v>
                </c:pt>
                <c:pt idx="45">
                  <c:v>3.8946341754696872</c:v>
                </c:pt>
                <c:pt idx="46">
                  <c:v>3.9151477588351518</c:v>
                </c:pt>
                <c:pt idx="47">
                  <c:v>3.9356613422006159</c:v>
                </c:pt>
                <c:pt idx="48">
                  <c:v>3.9561749255660801</c:v>
                </c:pt>
                <c:pt idx="49">
                  <c:v>3.9766885089315451</c:v>
                </c:pt>
                <c:pt idx="50">
                  <c:v>3.9972020922970084</c:v>
                </c:pt>
                <c:pt idx="51">
                  <c:v>4.0177156756624735</c:v>
                </c:pt>
                <c:pt idx="52">
                  <c:v>4.0382292590279372</c:v>
                </c:pt>
                <c:pt idx="53">
                  <c:v>4.0587428423934018</c:v>
                </c:pt>
                <c:pt idx="54">
                  <c:v>4.0792564257588664</c:v>
                </c:pt>
                <c:pt idx="55">
                  <c:v>4.099770009124331</c:v>
                </c:pt>
                <c:pt idx="56">
                  <c:v>4.1202835924897947</c:v>
                </c:pt>
                <c:pt idx="57">
                  <c:v>4.1407971758552593</c:v>
                </c:pt>
                <c:pt idx="58">
                  <c:v>4.1613107592207248</c:v>
                </c:pt>
                <c:pt idx="59">
                  <c:v>4.1818243425861885</c:v>
                </c:pt>
                <c:pt idx="60">
                  <c:v>4.2023379259516531</c:v>
                </c:pt>
                <c:pt idx="61">
                  <c:v>4.2228515093171177</c:v>
                </c:pt>
                <c:pt idx="62">
                  <c:v>4.2433650926825823</c:v>
                </c:pt>
                <c:pt idx="63">
                  <c:v>4.263878676048046</c:v>
                </c:pt>
                <c:pt idx="64">
                  <c:v>4.2843922594135107</c:v>
                </c:pt>
                <c:pt idx="65">
                  <c:v>4.3049058427789761</c:v>
                </c:pt>
                <c:pt idx="66">
                  <c:v>4.3254194261444407</c:v>
                </c:pt>
                <c:pt idx="67">
                  <c:v>4.3459330095099045</c:v>
                </c:pt>
                <c:pt idx="68">
                  <c:v>4.3664465928753691</c:v>
                </c:pt>
                <c:pt idx="69">
                  <c:v>4.3869601762408337</c:v>
                </c:pt>
                <c:pt idx="70">
                  <c:v>4.4074737596062974</c:v>
                </c:pt>
                <c:pt idx="71">
                  <c:v>4.427987342971762</c:v>
                </c:pt>
                <c:pt idx="72">
                  <c:v>4.4485009263372275</c:v>
                </c:pt>
                <c:pt idx="73">
                  <c:v>4.4690145097026912</c:v>
                </c:pt>
                <c:pt idx="74">
                  <c:v>4.4895280930681558</c:v>
                </c:pt>
                <c:pt idx="75">
                  <c:v>4.5100416764336204</c:v>
                </c:pt>
                <c:pt idx="76">
                  <c:v>4.530555259799085</c:v>
                </c:pt>
                <c:pt idx="77">
                  <c:v>4.5510688431645487</c:v>
                </c:pt>
                <c:pt idx="78">
                  <c:v>4.5715824265300133</c:v>
                </c:pt>
                <c:pt idx="79">
                  <c:v>4.5920960098954788</c:v>
                </c:pt>
                <c:pt idx="80">
                  <c:v>4.6126095932609434</c:v>
                </c:pt>
                <c:pt idx="81">
                  <c:v>4.6331231766264072</c:v>
                </c:pt>
                <c:pt idx="82">
                  <c:v>4.6536367599918718</c:v>
                </c:pt>
                <c:pt idx="83">
                  <c:v>4.6741503433573364</c:v>
                </c:pt>
                <c:pt idx="84">
                  <c:v>4.6946639267228001</c:v>
                </c:pt>
                <c:pt idx="85">
                  <c:v>4.7151775100882647</c:v>
                </c:pt>
                <c:pt idx="86">
                  <c:v>4.7356910934537302</c:v>
                </c:pt>
                <c:pt idx="87">
                  <c:v>4.7562046768191939</c:v>
                </c:pt>
                <c:pt idx="88">
                  <c:v>4.7767182601846585</c:v>
                </c:pt>
                <c:pt idx="89">
                  <c:v>4.7972318435501231</c:v>
                </c:pt>
                <c:pt idx="90">
                  <c:v>4.8177454269155877</c:v>
                </c:pt>
                <c:pt idx="91">
                  <c:v>4.8382590102810514</c:v>
                </c:pt>
                <c:pt idx="92">
                  <c:v>4.858772593646516</c:v>
                </c:pt>
                <c:pt idx="93">
                  <c:v>4.8792861770119815</c:v>
                </c:pt>
                <c:pt idx="94">
                  <c:v>4.8997997603774461</c:v>
                </c:pt>
                <c:pt idx="95">
                  <c:v>4.9203133437429099</c:v>
                </c:pt>
                <c:pt idx="96">
                  <c:v>4.9408269271083745</c:v>
                </c:pt>
                <c:pt idx="97">
                  <c:v>4.9613405104738391</c:v>
                </c:pt>
                <c:pt idx="98">
                  <c:v>4.9818540938393028</c:v>
                </c:pt>
                <c:pt idx="99">
                  <c:v>5.0023676772047674</c:v>
                </c:pt>
                <c:pt idx="100">
                  <c:v>5.022881260570232</c:v>
                </c:pt>
                <c:pt idx="101">
                  <c:v>5.0433948439356966</c:v>
                </c:pt>
                <c:pt idx="102">
                  <c:v>5.0639084273011612</c:v>
                </c:pt>
                <c:pt idx="103">
                  <c:v>5.0844220106666258</c:v>
                </c:pt>
                <c:pt idx="104">
                  <c:v>5.1049355940320904</c:v>
                </c:pt>
                <c:pt idx="105">
                  <c:v>5.125449177397555</c:v>
                </c:pt>
                <c:pt idx="106">
                  <c:v>5.1459627607630187</c:v>
                </c:pt>
                <c:pt idx="107">
                  <c:v>5.1664763441284833</c:v>
                </c:pt>
                <c:pt idx="108">
                  <c:v>5.1869899274939488</c:v>
                </c:pt>
                <c:pt idx="109">
                  <c:v>5.2075035108594125</c:v>
                </c:pt>
                <c:pt idx="110">
                  <c:v>5.2280170942248771</c:v>
                </c:pt>
                <c:pt idx="111">
                  <c:v>5.2485306775903418</c:v>
                </c:pt>
                <c:pt idx="112">
                  <c:v>5.2690442609558055</c:v>
                </c:pt>
                <c:pt idx="113">
                  <c:v>5.2895578443212701</c:v>
                </c:pt>
                <c:pt idx="114">
                  <c:v>5.3100714276867347</c:v>
                </c:pt>
                <c:pt idx="115">
                  <c:v>5.3305850110522002</c:v>
                </c:pt>
                <c:pt idx="116">
                  <c:v>5.3510985944176648</c:v>
                </c:pt>
                <c:pt idx="117">
                  <c:v>5.3716121777831285</c:v>
                </c:pt>
                <c:pt idx="118">
                  <c:v>5.3921257611485931</c:v>
                </c:pt>
                <c:pt idx="119">
                  <c:v>5.4126393445140568</c:v>
                </c:pt>
                <c:pt idx="120">
                  <c:v>5.4331529278795214</c:v>
                </c:pt>
                <c:pt idx="121">
                  <c:v>5.453666511244986</c:v>
                </c:pt>
                <c:pt idx="122">
                  <c:v>5.4741800946104515</c:v>
                </c:pt>
                <c:pt idx="123">
                  <c:v>5.4946936779759152</c:v>
                </c:pt>
                <c:pt idx="124">
                  <c:v>5.5152072613413798</c:v>
                </c:pt>
                <c:pt idx="125">
                  <c:v>5.5357208447068444</c:v>
                </c:pt>
                <c:pt idx="126">
                  <c:v>5.5562344280723082</c:v>
                </c:pt>
                <c:pt idx="127">
                  <c:v>5.5767480114377728</c:v>
                </c:pt>
                <c:pt idx="128">
                  <c:v>5.5972615948032374</c:v>
                </c:pt>
                <c:pt idx="129">
                  <c:v>5.6177751781687029</c:v>
                </c:pt>
                <c:pt idx="130">
                  <c:v>5.6382887615341675</c:v>
                </c:pt>
                <c:pt idx="131">
                  <c:v>5.6588023448996312</c:v>
                </c:pt>
                <c:pt idx="132">
                  <c:v>5.6793159282650958</c:v>
                </c:pt>
                <c:pt idx="133">
                  <c:v>5.6998295116305604</c:v>
                </c:pt>
                <c:pt idx="134">
                  <c:v>5.7203430949960241</c:v>
                </c:pt>
                <c:pt idx="135">
                  <c:v>5.7408566783614887</c:v>
                </c:pt>
                <c:pt idx="136">
                  <c:v>5.7613702617269542</c:v>
                </c:pt>
                <c:pt idx="137">
                  <c:v>5.7818838450924179</c:v>
                </c:pt>
                <c:pt idx="138">
                  <c:v>5.8023974284578825</c:v>
                </c:pt>
                <c:pt idx="139">
                  <c:v>5.8229110118233471</c:v>
                </c:pt>
                <c:pt idx="140">
                  <c:v>5.8434245951888109</c:v>
                </c:pt>
                <c:pt idx="141">
                  <c:v>5.8639381785542755</c:v>
                </c:pt>
                <c:pt idx="142">
                  <c:v>5.8844517619197401</c:v>
                </c:pt>
                <c:pt idx="143">
                  <c:v>5.9049653452852056</c:v>
                </c:pt>
                <c:pt idx="144">
                  <c:v>5.9254789286506693</c:v>
                </c:pt>
                <c:pt idx="145">
                  <c:v>5.9459925120161339</c:v>
                </c:pt>
                <c:pt idx="146">
                  <c:v>5.9665060953815985</c:v>
                </c:pt>
                <c:pt idx="147">
                  <c:v>5.9870196787470631</c:v>
                </c:pt>
                <c:pt idx="148">
                  <c:v>6.0075332621125268</c:v>
                </c:pt>
                <c:pt idx="149">
                  <c:v>6.0280468454779914</c:v>
                </c:pt>
                <c:pt idx="150">
                  <c:v>6.048560428843456</c:v>
                </c:pt>
                <c:pt idx="151">
                  <c:v>6.0690740122089206</c:v>
                </c:pt>
                <c:pt idx="152">
                  <c:v>6.0895875955743852</c:v>
                </c:pt>
                <c:pt idx="153">
                  <c:v>6.1101011789398498</c:v>
                </c:pt>
                <c:pt idx="154">
                  <c:v>6.1306147623053135</c:v>
                </c:pt>
                <c:pt idx="155">
                  <c:v>6.151128345670779</c:v>
                </c:pt>
                <c:pt idx="156">
                  <c:v>6.1716419290362428</c:v>
                </c:pt>
                <c:pt idx="157">
                  <c:v>6.1921555124017074</c:v>
                </c:pt>
                <c:pt idx="158">
                  <c:v>6.2126690957671729</c:v>
                </c:pt>
                <c:pt idx="159">
                  <c:v>6.2331826791326366</c:v>
                </c:pt>
                <c:pt idx="160">
                  <c:v>6.2536962624981012</c:v>
                </c:pt>
                <c:pt idx="161">
                  <c:v>6.2742098458635658</c:v>
                </c:pt>
                <c:pt idx="162">
                  <c:v>6.2947234292290295</c:v>
                </c:pt>
                <c:pt idx="163">
                  <c:v>6.3152370125944941</c:v>
                </c:pt>
                <c:pt idx="164">
                  <c:v>6.3357505959599587</c:v>
                </c:pt>
                <c:pt idx="165">
                  <c:v>6.3562641793254233</c:v>
                </c:pt>
                <c:pt idx="166">
                  <c:v>6.3767777626908879</c:v>
                </c:pt>
                <c:pt idx="167">
                  <c:v>6.3972913460563525</c:v>
                </c:pt>
                <c:pt idx="168">
                  <c:v>6.4178049294218162</c:v>
                </c:pt>
                <c:pt idx="169">
                  <c:v>6.4383185127872808</c:v>
                </c:pt>
                <c:pt idx="170">
                  <c:v>6.4588320961527455</c:v>
                </c:pt>
                <c:pt idx="171">
                  <c:v>6.4793456795182092</c:v>
                </c:pt>
                <c:pt idx="172">
                  <c:v>6.4998592628836755</c:v>
                </c:pt>
                <c:pt idx="173">
                  <c:v>6.5203728462491393</c:v>
                </c:pt>
                <c:pt idx="174">
                  <c:v>6.5408864296146039</c:v>
                </c:pt>
                <c:pt idx="175">
                  <c:v>6.5614000129800685</c:v>
                </c:pt>
                <c:pt idx="176">
                  <c:v>6.5819135963455322</c:v>
                </c:pt>
                <c:pt idx="177">
                  <c:v>6.6024271797109968</c:v>
                </c:pt>
                <c:pt idx="178">
                  <c:v>6.6229407630764614</c:v>
                </c:pt>
                <c:pt idx="179">
                  <c:v>6.643454346441926</c:v>
                </c:pt>
                <c:pt idx="180">
                  <c:v>6.6639679298073915</c:v>
                </c:pt>
                <c:pt idx="181">
                  <c:v>6.6844815131728552</c:v>
                </c:pt>
                <c:pt idx="182">
                  <c:v>6.7049950965383198</c:v>
                </c:pt>
                <c:pt idx="183">
                  <c:v>6.7255086799037844</c:v>
                </c:pt>
                <c:pt idx="184">
                  <c:v>6.7460222632692481</c:v>
                </c:pt>
                <c:pt idx="185">
                  <c:v>6.7665358466347127</c:v>
                </c:pt>
                <c:pt idx="186">
                  <c:v>6.7870494300001782</c:v>
                </c:pt>
                <c:pt idx="187">
                  <c:v>6.807563013365642</c:v>
                </c:pt>
                <c:pt idx="188">
                  <c:v>6.8280765967311057</c:v>
                </c:pt>
                <c:pt idx="189">
                  <c:v>6.8485901800965712</c:v>
                </c:pt>
                <c:pt idx="190">
                  <c:v>6.8691037634620349</c:v>
                </c:pt>
                <c:pt idx="191">
                  <c:v>6.8896173468274995</c:v>
                </c:pt>
                <c:pt idx="192">
                  <c:v>6.9101309301929641</c:v>
                </c:pt>
                <c:pt idx="193">
                  <c:v>6.9306445135584287</c:v>
                </c:pt>
                <c:pt idx="194">
                  <c:v>6.9511580969238933</c:v>
                </c:pt>
                <c:pt idx="195">
                  <c:v>6.9716716802893579</c:v>
                </c:pt>
                <c:pt idx="196">
                  <c:v>6.9921852636548216</c:v>
                </c:pt>
                <c:pt idx="197">
                  <c:v>7.0126988470202871</c:v>
                </c:pt>
                <c:pt idx="198">
                  <c:v>7.0332124303857508</c:v>
                </c:pt>
                <c:pt idx="199">
                  <c:v>7.0537260137512154</c:v>
                </c:pt>
                <c:pt idx="200">
                  <c:v>7.07423959711668</c:v>
                </c:pt>
                <c:pt idx="201">
                  <c:v>7.0947531804821446</c:v>
                </c:pt>
                <c:pt idx="202">
                  <c:v>7.1152667638476093</c:v>
                </c:pt>
                <c:pt idx="203">
                  <c:v>7.1357803472130739</c:v>
                </c:pt>
                <c:pt idx="204">
                  <c:v>7.1562939305785376</c:v>
                </c:pt>
                <c:pt idx="205">
                  <c:v>7.1768075139440022</c:v>
                </c:pt>
                <c:pt idx="206">
                  <c:v>7.1973210973094668</c:v>
                </c:pt>
                <c:pt idx="207">
                  <c:v>7.2178346806749305</c:v>
                </c:pt>
                <c:pt idx="208">
                  <c:v>7.2383482640403969</c:v>
                </c:pt>
                <c:pt idx="209">
                  <c:v>7.2588618474058606</c:v>
                </c:pt>
                <c:pt idx="210">
                  <c:v>7.2793754307713252</c:v>
                </c:pt>
                <c:pt idx="211">
                  <c:v>7.2998890141367898</c:v>
                </c:pt>
                <c:pt idx="212">
                  <c:v>7.3204025975022535</c:v>
                </c:pt>
                <c:pt idx="213">
                  <c:v>7.3409161808677172</c:v>
                </c:pt>
                <c:pt idx="214">
                  <c:v>7.3614297642331827</c:v>
                </c:pt>
                <c:pt idx="215">
                  <c:v>7.3819433475986473</c:v>
                </c:pt>
                <c:pt idx="216">
                  <c:v>7.4024569309641119</c:v>
                </c:pt>
                <c:pt idx="217">
                  <c:v>7.4229705143295766</c:v>
                </c:pt>
                <c:pt idx="218">
                  <c:v>7.4434840976950403</c:v>
                </c:pt>
                <c:pt idx="219">
                  <c:v>7.4639976810605049</c:v>
                </c:pt>
                <c:pt idx="220">
                  <c:v>7.4845112644259695</c:v>
                </c:pt>
                <c:pt idx="221">
                  <c:v>7.5050248477914332</c:v>
                </c:pt>
                <c:pt idx="222">
                  <c:v>7.5255384311568987</c:v>
                </c:pt>
                <c:pt idx="223">
                  <c:v>7.5460520145223633</c:v>
                </c:pt>
                <c:pt idx="224">
                  <c:v>7.566565597887827</c:v>
                </c:pt>
                <c:pt idx="225">
                  <c:v>7.5870791812532925</c:v>
                </c:pt>
                <c:pt idx="226">
                  <c:v>7.6075927646187562</c:v>
                </c:pt>
                <c:pt idx="227">
                  <c:v>7.6281063479842208</c:v>
                </c:pt>
                <c:pt idx="228">
                  <c:v>7.6486199313496854</c:v>
                </c:pt>
                <c:pt idx="229">
                  <c:v>7.66913351471515</c:v>
                </c:pt>
                <c:pt idx="230">
                  <c:v>7.6896470980806146</c:v>
                </c:pt>
                <c:pt idx="231">
                  <c:v>7.7101606814460792</c:v>
                </c:pt>
                <c:pt idx="232">
                  <c:v>7.730674264811543</c:v>
                </c:pt>
                <c:pt idx="233">
                  <c:v>7.7511878481770085</c:v>
                </c:pt>
                <c:pt idx="234">
                  <c:v>7.7717014315424722</c:v>
                </c:pt>
                <c:pt idx="235">
                  <c:v>7.7922150149079368</c:v>
                </c:pt>
                <c:pt idx="236">
                  <c:v>7.8127285982734023</c:v>
                </c:pt>
                <c:pt idx="237">
                  <c:v>7.833242181638866</c:v>
                </c:pt>
                <c:pt idx="238">
                  <c:v>7.8537557650043297</c:v>
                </c:pt>
                <c:pt idx="239">
                  <c:v>7.8742693483697943</c:v>
                </c:pt>
                <c:pt idx="240">
                  <c:v>7.8947829317352589</c:v>
                </c:pt>
                <c:pt idx="241">
                  <c:v>7.9152965151007226</c:v>
                </c:pt>
                <c:pt idx="242">
                  <c:v>7.9358100984661881</c:v>
                </c:pt>
                <c:pt idx="243">
                  <c:v>7.9563236818316518</c:v>
                </c:pt>
                <c:pt idx="244">
                  <c:v>7.9768372651971173</c:v>
                </c:pt>
                <c:pt idx="245">
                  <c:v>7.9973508485625819</c:v>
                </c:pt>
                <c:pt idx="246">
                  <c:v>8.0178644319280448</c:v>
                </c:pt>
                <c:pt idx="247">
                  <c:v>8.0383780152935103</c:v>
                </c:pt>
                <c:pt idx="248">
                  <c:v>8.0588915986589758</c:v>
                </c:pt>
                <c:pt idx="249">
                  <c:v>8.0794051820244412</c:v>
                </c:pt>
                <c:pt idx="250">
                  <c:v>8.099918765389905</c:v>
                </c:pt>
                <c:pt idx="251">
                  <c:v>8.1204323487553687</c:v>
                </c:pt>
                <c:pt idx="252">
                  <c:v>8.1409459321208324</c:v>
                </c:pt>
                <c:pt idx="253">
                  <c:v>8.1614595154862961</c:v>
                </c:pt>
                <c:pt idx="254">
                  <c:v>8.1819730988517616</c:v>
                </c:pt>
                <c:pt idx="255">
                  <c:v>8.2024866822172271</c:v>
                </c:pt>
                <c:pt idx="256">
                  <c:v>8.2230002655826908</c:v>
                </c:pt>
                <c:pt idx="257">
                  <c:v>8.2435138489481545</c:v>
                </c:pt>
                <c:pt idx="258">
                  <c:v>8.2640274323136182</c:v>
                </c:pt>
                <c:pt idx="259">
                  <c:v>8.2845410156790944</c:v>
                </c:pt>
                <c:pt idx="260">
                  <c:v>8.3050545990445492</c:v>
                </c:pt>
                <c:pt idx="261">
                  <c:v>8.3255681824100147</c:v>
                </c:pt>
                <c:pt idx="262">
                  <c:v>8.3460817657754784</c:v>
                </c:pt>
                <c:pt idx="263">
                  <c:v>8.3665953491409528</c:v>
                </c:pt>
                <c:pt idx="264">
                  <c:v>8.3871089325064077</c:v>
                </c:pt>
                <c:pt idx="265">
                  <c:v>8.4076225158718714</c:v>
                </c:pt>
                <c:pt idx="266">
                  <c:v>8.4281360992373369</c:v>
                </c:pt>
                <c:pt idx="267">
                  <c:v>8.4486496826028112</c:v>
                </c:pt>
                <c:pt idx="268">
                  <c:v>8.4691632659682643</c:v>
                </c:pt>
                <c:pt idx="269">
                  <c:v>8.489676849333728</c:v>
                </c:pt>
                <c:pt idx="270">
                  <c:v>8.5101904326991935</c:v>
                </c:pt>
                <c:pt idx="271">
                  <c:v>8.5307040160646679</c:v>
                </c:pt>
                <c:pt idx="272">
                  <c:v>8.5512175994301227</c:v>
                </c:pt>
                <c:pt idx="273">
                  <c:v>8.5717311827955864</c:v>
                </c:pt>
                <c:pt idx="274">
                  <c:v>8.5922447661610502</c:v>
                </c:pt>
                <c:pt idx="275">
                  <c:v>8.6127583495265245</c:v>
                </c:pt>
                <c:pt idx="276">
                  <c:v>8.6332719328919811</c:v>
                </c:pt>
                <c:pt idx="277">
                  <c:v>8.6537855162574466</c:v>
                </c:pt>
                <c:pt idx="278">
                  <c:v>8.6742990996229103</c:v>
                </c:pt>
                <c:pt idx="279">
                  <c:v>8.6948126829883847</c:v>
                </c:pt>
                <c:pt idx="280">
                  <c:v>8.7153262663538378</c:v>
                </c:pt>
                <c:pt idx="281">
                  <c:v>8.7358398497193033</c:v>
                </c:pt>
                <c:pt idx="282">
                  <c:v>8.7563534330847776</c:v>
                </c:pt>
                <c:pt idx="283">
                  <c:v>8.7768670164502414</c:v>
                </c:pt>
                <c:pt idx="284">
                  <c:v>8.7973805998157069</c:v>
                </c:pt>
                <c:pt idx="285">
                  <c:v>8.8178941831811599</c:v>
                </c:pt>
                <c:pt idx="286">
                  <c:v>8.8384077665466343</c:v>
                </c:pt>
                <c:pt idx="287">
                  <c:v>8.858921349912098</c:v>
                </c:pt>
                <c:pt idx="288">
                  <c:v>8.8794349332775635</c:v>
                </c:pt>
                <c:pt idx="289">
                  <c:v>8.8999485166430183</c:v>
                </c:pt>
                <c:pt idx="290">
                  <c:v>8.9204621000084945</c:v>
                </c:pt>
                <c:pt idx="291">
                  <c:v>8.9409756833739582</c:v>
                </c:pt>
                <c:pt idx="292">
                  <c:v>8.9614892667394219</c:v>
                </c:pt>
                <c:pt idx="293">
                  <c:v>8.9820028501048785</c:v>
                </c:pt>
                <c:pt idx="294">
                  <c:v>9.0025164334703511</c:v>
                </c:pt>
                <c:pt idx="295">
                  <c:v>9.0230300168358166</c:v>
                </c:pt>
                <c:pt idx="296">
                  <c:v>9.0435436002012803</c:v>
                </c:pt>
                <c:pt idx="297">
                  <c:v>9.0640571835667352</c:v>
                </c:pt>
                <c:pt idx="298">
                  <c:v>9.0845707669322078</c:v>
                </c:pt>
                <c:pt idx="299">
                  <c:v>9.1050843502976733</c:v>
                </c:pt>
                <c:pt idx="300">
                  <c:v>9.125597933663137</c:v>
                </c:pt>
                <c:pt idx="301">
                  <c:v>9.1461115170285918</c:v>
                </c:pt>
                <c:pt idx="302">
                  <c:v>9.1666251003940662</c:v>
                </c:pt>
                <c:pt idx="303">
                  <c:v>9.1871386837595299</c:v>
                </c:pt>
                <c:pt idx="304">
                  <c:v>9.2076522671249954</c:v>
                </c:pt>
                <c:pt idx="305">
                  <c:v>9.2281658504904502</c:v>
                </c:pt>
                <c:pt idx="306">
                  <c:v>9.2486794338559264</c:v>
                </c:pt>
                <c:pt idx="307">
                  <c:v>9.2691930172213901</c:v>
                </c:pt>
                <c:pt idx="308">
                  <c:v>9.2897066005868538</c:v>
                </c:pt>
                <c:pt idx="309">
                  <c:v>9.3102201839523193</c:v>
                </c:pt>
                <c:pt idx="310">
                  <c:v>9.330733767317783</c:v>
                </c:pt>
                <c:pt idx="311">
                  <c:v>9.3512473506832485</c:v>
                </c:pt>
                <c:pt idx="312">
                  <c:v>9.3717609340487122</c:v>
                </c:pt>
                <c:pt idx="313">
                  <c:v>9.392274517414176</c:v>
                </c:pt>
                <c:pt idx="314">
                  <c:v>9.4127881007796397</c:v>
                </c:pt>
                <c:pt idx="315">
                  <c:v>9.4333016841451034</c:v>
                </c:pt>
                <c:pt idx="316">
                  <c:v>9.4538152675105689</c:v>
                </c:pt>
                <c:pt idx="317">
                  <c:v>9.4743288508760344</c:v>
                </c:pt>
                <c:pt idx="318">
                  <c:v>9.4948424342414981</c:v>
                </c:pt>
                <c:pt idx="319">
                  <c:v>9.5153560176069636</c:v>
                </c:pt>
                <c:pt idx="320">
                  <c:v>9.5358696009724273</c:v>
                </c:pt>
                <c:pt idx="321">
                  <c:v>9.556383184337891</c:v>
                </c:pt>
                <c:pt idx="322">
                  <c:v>9.5768967677033583</c:v>
                </c:pt>
                <c:pt idx="323">
                  <c:v>9.597410351068822</c:v>
                </c:pt>
                <c:pt idx="324">
                  <c:v>9.6179239344342857</c:v>
                </c:pt>
                <c:pt idx="325">
                  <c:v>9.6384375177997494</c:v>
                </c:pt>
                <c:pt idx="326">
                  <c:v>9.6589511011652149</c:v>
                </c:pt>
                <c:pt idx="327">
                  <c:v>9.6794646845306787</c:v>
                </c:pt>
                <c:pt idx="328">
                  <c:v>9.6999782678961441</c:v>
                </c:pt>
                <c:pt idx="329">
                  <c:v>9.7204918512616079</c:v>
                </c:pt>
                <c:pt idx="330">
                  <c:v>9.7410054346270716</c:v>
                </c:pt>
                <c:pt idx="331">
                  <c:v>9.7615190179925353</c:v>
                </c:pt>
                <c:pt idx="332">
                  <c:v>9.7820326013580008</c:v>
                </c:pt>
                <c:pt idx="333">
                  <c:v>9.8025461847234663</c:v>
                </c:pt>
                <c:pt idx="334">
                  <c:v>9.8230597680889318</c:v>
                </c:pt>
                <c:pt idx="335">
                  <c:v>9.8435733514543955</c:v>
                </c:pt>
                <c:pt idx="336">
                  <c:v>9.8640869348198592</c:v>
                </c:pt>
                <c:pt idx="337">
                  <c:v>9.8846005181853229</c:v>
                </c:pt>
                <c:pt idx="338">
                  <c:v>9.9051141015507866</c:v>
                </c:pt>
                <c:pt idx="339">
                  <c:v>9.9256276849162539</c:v>
                </c:pt>
                <c:pt idx="340">
                  <c:v>9.9461412682817176</c:v>
                </c:pt>
                <c:pt idx="341">
                  <c:v>9.9666548516471813</c:v>
                </c:pt>
                <c:pt idx="342">
                  <c:v>9.9871684350126451</c:v>
                </c:pt>
                <c:pt idx="343">
                  <c:v>10.007682018378111</c:v>
                </c:pt>
                <c:pt idx="344">
                  <c:v>10.028195601743574</c:v>
                </c:pt>
                <c:pt idx="345">
                  <c:v>10.04870918510904</c:v>
                </c:pt>
                <c:pt idx="346">
                  <c:v>10.069222768474503</c:v>
                </c:pt>
                <c:pt idx="347">
                  <c:v>10.089736351839969</c:v>
                </c:pt>
                <c:pt idx="348">
                  <c:v>10.110249935205433</c:v>
                </c:pt>
                <c:pt idx="349">
                  <c:v>10.130763518570898</c:v>
                </c:pt>
                <c:pt idx="350">
                  <c:v>10.151277101936362</c:v>
                </c:pt>
                <c:pt idx="351">
                  <c:v>10.171790685301827</c:v>
                </c:pt>
                <c:pt idx="352">
                  <c:v>10.192304268667291</c:v>
                </c:pt>
                <c:pt idx="353">
                  <c:v>10.212817852032755</c:v>
                </c:pt>
                <c:pt idx="354">
                  <c:v>10.233331435398219</c:v>
                </c:pt>
                <c:pt idx="355">
                  <c:v>10.253845018763686</c:v>
                </c:pt>
                <c:pt idx="356">
                  <c:v>10.27435860212915</c:v>
                </c:pt>
                <c:pt idx="357">
                  <c:v>10.294872185494613</c:v>
                </c:pt>
                <c:pt idx="358">
                  <c:v>10.315385768860077</c:v>
                </c:pt>
                <c:pt idx="359">
                  <c:v>10.335899352225541</c:v>
                </c:pt>
                <c:pt idx="360">
                  <c:v>10.356412935591006</c:v>
                </c:pt>
                <c:pt idx="361">
                  <c:v>10.376926518956472</c:v>
                </c:pt>
                <c:pt idx="362">
                  <c:v>10.397440102321937</c:v>
                </c:pt>
                <c:pt idx="363">
                  <c:v>10.417953685687401</c:v>
                </c:pt>
                <c:pt idx="364">
                  <c:v>10.438467269052865</c:v>
                </c:pt>
                <c:pt idx="365">
                  <c:v>10.458980852418328</c:v>
                </c:pt>
                <c:pt idx="366">
                  <c:v>10.479494435783794</c:v>
                </c:pt>
                <c:pt idx="367">
                  <c:v>10.500008019149258</c:v>
                </c:pt>
                <c:pt idx="368">
                  <c:v>10.520521602514723</c:v>
                </c:pt>
                <c:pt idx="369">
                  <c:v>10.541035185880187</c:v>
                </c:pt>
                <c:pt idx="370">
                  <c:v>10.56154876924565</c:v>
                </c:pt>
                <c:pt idx="371">
                  <c:v>10.582062352611114</c:v>
                </c:pt>
                <c:pt idx="372">
                  <c:v>10.602575935976581</c:v>
                </c:pt>
                <c:pt idx="373">
                  <c:v>10.623089519342045</c:v>
                </c:pt>
                <c:pt idx="374">
                  <c:v>10.643603102707509</c:v>
                </c:pt>
                <c:pt idx="375">
                  <c:v>10.664116686072973</c:v>
                </c:pt>
                <c:pt idx="376">
                  <c:v>10.684630269438438</c:v>
                </c:pt>
                <c:pt idx="377">
                  <c:v>10.705143852803904</c:v>
                </c:pt>
                <c:pt idx="378">
                  <c:v>10.725657436169369</c:v>
                </c:pt>
                <c:pt idx="379">
                  <c:v>10.746171019534833</c:v>
                </c:pt>
                <c:pt idx="380">
                  <c:v>10.766684602900296</c:v>
                </c:pt>
                <c:pt idx="381">
                  <c:v>10.78719818626576</c:v>
                </c:pt>
                <c:pt idx="382">
                  <c:v>10.807711769631226</c:v>
                </c:pt>
                <c:pt idx="383">
                  <c:v>10.828225352996689</c:v>
                </c:pt>
                <c:pt idx="384">
                  <c:v>10.848738936362155</c:v>
                </c:pt>
                <c:pt idx="385">
                  <c:v>10.869252519727619</c:v>
                </c:pt>
                <c:pt idx="386">
                  <c:v>10.889766103093082</c:v>
                </c:pt>
                <c:pt idx="387">
                  <c:v>10.910279686458546</c:v>
                </c:pt>
                <c:pt idx="388">
                  <c:v>10.93079326982401</c:v>
                </c:pt>
                <c:pt idx="389">
                  <c:v>10.951306853189477</c:v>
                </c:pt>
                <c:pt idx="390">
                  <c:v>10.971820436554943</c:v>
                </c:pt>
                <c:pt idx="391">
                  <c:v>10.992334019920406</c:v>
                </c:pt>
                <c:pt idx="392">
                  <c:v>11.01284760328587</c:v>
                </c:pt>
                <c:pt idx="393">
                  <c:v>11.033361186651335</c:v>
                </c:pt>
                <c:pt idx="394">
                  <c:v>11.053874770016799</c:v>
                </c:pt>
                <c:pt idx="395">
                  <c:v>11.074388353382265</c:v>
                </c:pt>
                <c:pt idx="396">
                  <c:v>11.094901936747728</c:v>
                </c:pt>
                <c:pt idx="397">
                  <c:v>11.115415520113192</c:v>
                </c:pt>
                <c:pt idx="398">
                  <c:v>11.135929103478656</c:v>
                </c:pt>
                <c:pt idx="399">
                  <c:v>11.156442686844121</c:v>
                </c:pt>
                <c:pt idx="400">
                  <c:v>11.176956270209585</c:v>
                </c:pt>
                <c:pt idx="401">
                  <c:v>11.197469853575051</c:v>
                </c:pt>
                <c:pt idx="402">
                  <c:v>11.217983436940514</c:v>
                </c:pt>
                <c:pt idx="403">
                  <c:v>11.238497020305978</c:v>
                </c:pt>
                <c:pt idx="404">
                  <c:v>11.259010603671443</c:v>
                </c:pt>
                <c:pt idx="405">
                  <c:v>11.279524187036909</c:v>
                </c:pt>
                <c:pt idx="406">
                  <c:v>11.300037770402374</c:v>
                </c:pt>
                <c:pt idx="407">
                  <c:v>11.320551353767838</c:v>
                </c:pt>
                <c:pt idx="408">
                  <c:v>11.341064937133302</c:v>
                </c:pt>
                <c:pt idx="409">
                  <c:v>11.361578520498766</c:v>
                </c:pt>
                <c:pt idx="410">
                  <c:v>11.382092103864231</c:v>
                </c:pt>
                <c:pt idx="411">
                  <c:v>11.402605687229697</c:v>
                </c:pt>
                <c:pt idx="412">
                  <c:v>11.42311927059516</c:v>
                </c:pt>
                <c:pt idx="413">
                  <c:v>11.443632853960624</c:v>
                </c:pt>
                <c:pt idx="414">
                  <c:v>11.464146437326088</c:v>
                </c:pt>
                <c:pt idx="415">
                  <c:v>11.484660020691551</c:v>
                </c:pt>
                <c:pt idx="416">
                  <c:v>11.505173604057017</c:v>
                </c:pt>
                <c:pt idx="417">
                  <c:v>11.525687187422481</c:v>
                </c:pt>
                <c:pt idx="418">
                  <c:v>11.546200770787946</c:v>
                </c:pt>
                <c:pt idx="419">
                  <c:v>11.566714354153412</c:v>
                </c:pt>
                <c:pt idx="420">
                  <c:v>11.587227937518875</c:v>
                </c:pt>
                <c:pt idx="421">
                  <c:v>11.607741520884339</c:v>
                </c:pt>
                <c:pt idx="422">
                  <c:v>11.628255104249805</c:v>
                </c:pt>
                <c:pt idx="423">
                  <c:v>11.64876868761527</c:v>
                </c:pt>
                <c:pt idx="424">
                  <c:v>11.669282270980734</c:v>
                </c:pt>
                <c:pt idx="425">
                  <c:v>11.689795854346198</c:v>
                </c:pt>
                <c:pt idx="426">
                  <c:v>11.710309437711661</c:v>
                </c:pt>
                <c:pt idx="427">
                  <c:v>11.730823021077127</c:v>
                </c:pt>
                <c:pt idx="428">
                  <c:v>11.751336604442592</c:v>
                </c:pt>
                <c:pt idx="429">
                  <c:v>11.771850187808056</c:v>
                </c:pt>
                <c:pt idx="430">
                  <c:v>11.79236377117352</c:v>
                </c:pt>
                <c:pt idx="431">
                  <c:v>11.812877354538983</c:v>
                </c:pt>
                <c:pt idx="432">
                  <c:v>11.833390937904449</c:v>
                </c:pt>
                <c:pt idx="433">
                  <c:v>11.853904521269914</c:v>
                </c:pt>
                <c:pt idx="434">
                  <c:v>11.87441810463538</c:v>
                </c:pt>
                <c:pt idx="435">
                  <c:v>11.894931688000844</c:v>
                </c:pt>
                <c:pt idx="436">
                  <c:v>11.915445271366307</c:v>
                </c:pt>
                <c:pt idx="437">
                  <c:v>11.935958854731771</c:v>
                </c:pt>
                <c:pt idx="438">
                  <c:v>11.956472438097235</c:v>
                </c:pt>
                <c:pt idx="439">
                  <c:v>11.9769860214627</c:v>
                </c:pt>
                <c:pt idx="440">
                  <c:v>11.997499604828164</c:v>
                </c:pt>
                <c:pt idx="441">
                  <c:v>12.018013188193629</c:v>
                </c:pt>
                <c:pt idx="442">
                  <c:v>12.038526771559093</c:v>
                </c:pt>
                <c:pt idx="443">
                  <c:v>12.059040354924559</c:v>
                </c:pt>
                <c:pt idx="444">
                  <c:v>12.079553938290022</c:v>
                </c:pt>
                <c:pt idx="445">
                  <c:v>12.100067521655486</c:v>
                </c:pt>
                <c:pt idx="446">
                  <c:v>12.120581105020952</c:v>
                </c:pt>
                <c:pt idx="447">
                  <c:v>12.141094688386417</c:v>
                </c:pt>
                <c:pt idx="448">
                  <c:v>12.161608271751881</c:v>
                </c:pt>
                <c:pt idx="449">
                  <c:v>12.182121855117346</c:v>
                </c:pt>
                <c:pt idx="450">
                  <c:v>12.202635438482812</c:v>
                </c:pt>
              </c:numCache>
            </c:numRef>
          </c:xVal>
          <c:yVal>
            <c:numRef>
              <c:f>fit_1NN_HCP!$K$19:$K$469</c:f>
              <c:numCache>
                <c:formatCode>General</c:formatCode>
                <c:ptCount val="451"/>
                <c:pt idx="0">
                  <c:v>0.2221013823914646</c:v>
                </c:pt>
                <c:pt idx="1">
                  <c:v>-1.1599706514637376E-2</c:v>
                </c:pt>
                <c:pt idx="2">
                  <c:v>-0.23559449255800224</c:v>
                </c:pt>
                <c:pt idx="3">
                  <c:v>-0.45019830697155783</c:v>
                </c:pt>
                <c:pt idx="4">
                  <c:v>-0.65571706359142823</c:v>
                </c:pt>
                <c:pt idx="5">
                  <c:v>-0.85244753015354391</c:v>
                </c:pt>
                <c:pt idx="6">
                  <c:v>-1.0406775919050215</c:v>
                </c:pt>
                <c:pt idx="7">
                  <c:v>-1.2206865077463878</c:v>
                </c:pt>
                <c:pt idx="8">
                  <c:v>-1.3927451591145061</c:v>
                </c:pt>
                <c:pt idx="9">
                  <c:v>-1.5571162918100665</c:v>
                </c:pt>
                <c:pt idx="10">
                  <c:v>-1.7140547509682023</c:v>
                </c:pt>
                <c:pt idx="11">
                  <c:v>-1.8638077093648029</c:v>
                </c:pt>
                <c:pt idx="12">
                  <c:v>-2.0066148892458866</c:v>
                </c:pt>
                <c:pt idx="13">
                  <c:v>-2.1427087778622642</c:v>
                </c:pt>
                <c:pt idx="14">
                  <c:v>-2.2723148368863981</c:v>
                </c:pt>
                <c:pt idx="15">
                  <c:v>-2.3956517058835765</c:v>
                </c:pt>
                <c:pt idx="16">
                  <c:v>-2.5129314000045966</c:v>
                </c:pt>
                <c:pt idx="17">
                  <c:v>-2.6243595020625925</c:v>
                </c:pt>
                <c:pt idx="18">
                  <c:v>-2.7301353491519134</c:v>
                </c:pt>
                <c:pt idx="19">
                  <c:v>-2.830452213962765</c:v>
                </c:pt>
                <c:pt idx="20">
                  <c:v>-2.9254974809407592</c:v>
                </c:pt>
                <c:pt idx="21">
                  <c:v>-3.015452817436584</c:v>
                </c:pt>
                <c:pt idx="22">
                  <c:v>-3.1004943399867582</c:v>
                </c:pt>
                <c:pt idx="23">
                  <c:v>-3.1807927758626136</c:v>
                </c:pt>
                <c:pt idx="24">
                  <c:v>-3.2565136200206979</c:v>
                </c:pt>
                <c:pt idx="25">
                  <c:v>-3.3278172875841552</c:v>
                </c:pt>
                <c:pt idx="26">
                  <c:v>-3.3948592619809634</c:v>
                </c:pt>
                <c:pt idx="27">
                  <c:v>-3.4577902388613424</c:v>
                </c:pt>
                <c:pt idx="28">
                  <c:v>-3.5167562659133287</c:v>
                </c:pt>
                <c:pt idx="29">
                  <c:v>-3.5718988786920676</c:v>
                </c:pt>
                <c:pt idx="30">
                  <c:v>-3.6233552325751894</c:v>
                </c:pt>
                <c:pt idx="31">
                  <c:v>-3.6712582309534927</c:v>
                </c:pt>
                <c:pt idx="32">
                  <c:v>-3.7157366497630573</c:v>
                </c:pt>
                <c:pt idx="33">
                  <c:v>-3.7569152584619783</c:v>
                </c:pt>
                <c:pt idx="34">
                  <c:v>-3.7949149375519928</c:v>
                </c:pt>
                <c:pt idx="35">
                  <c:v>-3.8298527927424564</c:v>
                </c:pt>
                <c:pt idx="36">
                  <c:v>-3.8618422658514291</c:v>
                </c:pt>
                <c:pt idx="37">
                  <c:v>-3.8909932425359131</c:v>
                </c:pt>
                <c:pt idx="38">
                  <c:v>-3.9174121569407792</c:v>
                </c:pt>
                <c:pt idx="39">
                  <c:v>-3.9412020933533309</c:v>
                </c:pt>
                <c:pt idx="40">
                  <c:v>-3.9624628849480645</c:v>
                </c:pt>
                <c:pt idx="41">
                  <c:v>-3.9812912097038193</c:v>
                </c:pt>
                <c:pt idx="42">
                  <c:v>-3.9977806835731506</c:v>
                </c:pt>
                <c:pt idx="43">
                  <c:v>-4.012021950981568</c:v>
                </c:pt>
                <c:pt idx="44">
                  <c:v>-4.0241027727321157</c:v>
                </c:pt>
                <c:pt idx="45">
                  <c:v>-4.0341081113885746</c:v>
                </c:pt>
                <c:pt idx="46">
                  <c:v>-4.0421202142086088</c:v>
                </c:pt>
                <c:pt idx="47">
                  <c:v>-4.0482186936960973</c:v>
                </c:pt>
                <c:pt idx="48">
                  <c:v>-4.052480605839996</c:v>
                </c:pt>
                <c:pt idx="49">
                  <c:v>-4.0549805261051617</c:v>
                </c:pt>
                <c:pt idx="50">
                  <c:v>-4.0557906232387522</c:v>
                </c:pt>
                <c:pt idx="51">
                  <c:v>-4.0549807309539938</c:v>
                </c:pt>
                <c:pt idx="52">
                  <c:v>-4.0526184175514226</c:v>
                </c:pt>
                <c:pt idx="53">
                  <c:v>-4.0487690535359722</c:v>
                </c:pt>
                <c:pt idx="54">
                  <c:v>-4.0434958772866683</c:v>
                </c:pt>
                <c:pt idx="55">
                  <c:v>-4.0368600588340895</c:v>
                </c:pt>
                <c:pt idx="56">
                  <c:v>-4.0289207617991973</c:v>
                </c:pt>
                <c:pt idx="57">
                  <c:v>-4.0197352035456344</c:v>
                </c:pt>
                <c:pt idx="58">
                  <c:v>-4.0093587135961428</c:v>
                </c:pt>
                <c:pt idx="59">
                  <c:v>-3.9978447903622998</c:v>
                </c:pt>
                <c:pt idx="60">
                  <c:v>-3.985245156235413</c:v>
                </c:pt>
                <c:pt idx="61">
                  <c:v>-3.9716098110850524</c:v>
                </c:pt>
                <c:pt idx="62">
                  <c:v>-3.9569870842104109</c:v>
                </c:pt>
                <c:pt idx="63">
                  <c:v>-3.941423684788397</c:v>
                </c:pt>
                <c:pt idx="64">
                  <c:v>-3.9249647508611143</c:v>
                </c:pt>
                <c:pt idx="65">
                  <c:v>-3.9076538969042476</c:v>
                </c:pt>
                <c:pt idx="66">
                  <c:v>-3.8895332600166119</c:v>
                </c:pt>
                <c:pt idx="67">
                  <c:v>-3.8706435447700711</c:v>
                </c:pt>
                <c:pt idx="68">
                  <c:v>-3.8510240667578781</c:v>
                </c:pt>
                <c:pt idx="69">
                  <c:v>-3.8307127948784641</c:v>
                </c:pt>
                <c:pt idx="70">
                  <c:v>-3.8097463923905854</c:v>
                </c:pt>
                <c:pt idx="71">
                  <c:v>-3.7881602567748334</c:v>
                </c:pt>
                <c:pt idx="72">
                  <c:v>-3.7659885584354171</c:v>
                </c:pt>
                <c:pt idx="73">
                  <c:v>-3.7432642782752765</c:v>
                </c:pt>
                <c:pt idx="74">
                  <c:v>-3.7200192441765303</c:v>
                </c:pt>
                <c:pt idx="75">
                  <c:v>-3.6962841664175201</c:v>
                </c:pt>
                <c:pt idx="76">
                  <c:v>-3.6720886720566721</c:v>
                </c:pt>
                <c:pt idx="77">
                  <c:v>-3.6474613383126586</c:v>
                </c:pt>
                <c:pt idx="78">
                  <c:v>-3.622429724969451</c:v>
                </c:pt>
                <c:pt idx="79">
                  <c:v>-3.5970204058340793</c:v>
                </c:pt>
                <c:pt idx="80">
                  <c:v>-3.571258999274125</c:v>
                </c:pt>
                <c:pt idx="81">
                  <c:v>-3.5451701978611858</c:v>
                </c:pt>
                <c:pt idx="82">
                  <c:v>-3.5187777971458436</c:v>
                </c:pt>
                <c:pt idx="83">
                  <c:v>-3.4921047235889571</c:v>
                </c:pt>
                <c:pt idx="84">
                  <c:v>-3.4651730616733398</c:v>
                </c:pt>
                <c:pt idx="85">
                  <c:v>-3.4380040802192573</c:v>
                </c:pt>
                <c:pt idx="86">
                  <c:v>-3.4106182579265236</c:v>
                </c:pt>
                <c:pt idx="87">
                  <c:v>-3.3830353081653008</c:v>
                </c:pt>
                <c:pt idx="88">
                  <c:v>-3.3552742030370557</c:v>
                </c:pt>
                <c:pt idx="89">
                  <c:v>-3.3273531967266385</c:v>
                </c:pt>
                <c:pt idx="90">
                  <c:v>-3.2992898481657149</c:v>
                </c:pt>
                <c:pt idx="91">
                  <c:v>-3.2711010430272927</c:v>
                </c:pt>
                <c:pt idx="92">
                  <c:v>-3.242803015070518</c:v>
                </c:pt>
                <c:pt idx="93">
                  <c:v>-3.2144113668543626</c:v>
                </c:pt>
                <c:pt idx="94">
                  <c:v>-3.1859410898382849</c:v>
                </c:pt>
                <c:pt idx="95">
                  <c:v>-3.1574065838874747</c:v>
                </c:pt>
                <c:pt idx="96">
                  <c:v>-3.1288216761997445</c:v>
                </c:pt>
                <c:pt idx="97">
                  <c:v>-3.1001996396707092</c:v>
                </c:pt>
                <c:pt idx="98">
                  <c:v>-3.071553210713343</c:v>
                </c:pt>
                <c:pt idx="99">
                  <c:v>-3.0428946065476365</c:v>
                </c:pt>
                <c:pt idx="100">
                  <c:v>-3.0142355419755766</c:v>
                </c:pt>
                <c:pt idx="101">
                  <c:v>-2.9855872456562231</c:v>
                </c:pt>
                <c:pt idx="102">
                  <c:v>-2.9569604758953392</c:v>
                </c:pt>
                <c:pt idx="103">
                  <c:v>-2.9283655359634624</c:v>
                </c:pt>
                <c:pt idx="104">
                  <c:v>-2.8998122889560873</c:v>
                </c:pt>
                <c:pt idx="105">
                  <c:v>-2.871310172209089</c:v>
                </c:pt>
                <c:pt idx="106">
                  <c:v>-2.8428682112822594</c:v>
                </c:pt>
                <c:pt idx="107">
                  <c:v>-2.8144950335233805</c:v>
                </c:pt>
                <c:pt idx="108">
                  <c:v>-2.7861988812249701</c:v>
                </c:pt>
                <c:pt idx="109">
                  <c:v>-2.7579876243854589</c:v>
                </c:pt>
                <c:pt idx="110">
                  <c:v>-2.7298687730861961</c:v>
                </c:pt>
                <c:pt idx="111">
                  <c:v>-2.7018494894954475</c:v>
                </c:pt>
                <c:pt idx="112">
                  <c:v>-2.6739365995101316</c:v>
                </c:pt>
                <c:pt idx="113">
                  <c:v>-2.646136604045783</c:v>
                </c:pt>
                <c:pt idx="114">
                  <c:v>-2.6184556899849696</c:v>
                </c:pt>
                <c:pt idx="115">
                  <c:v>-2.5908997407939958</c:v>
                </c:pt>
                <c:pt idx="116">
                  <c:v>-2.5634743468175802</c:v>
                </c:pt>
                <c:pt idx="117">
                  <c:v>-2.5361848152607833</c:v>
                </c:pt>
                <c:pt idx="118">
                  <c:v>-2.5090361798673104</c:v>
                </c:pt>
                <c:pt idx="119">
                  <c:v>-2.4820332103030003</c:v>
                </c:pt>
                <c:pt idx="120">
                  <c:v>-2.4551804212530457</c:v>
                </c:pt>
                <c:pt idx="121">
                  <c:v>-2.4284820812413042</c:v>
                </c:pt>
                <c:pt idx="122">
                  <c:v>-2.4019422211797568</c:v>
                </c:pt>
                <c:pt idx="123">
                  <c:v>-2.3755646426559922</c:v>
                </c:pt>
                <c:pt idx="124">
                  <c:v>-2.3493529259663477</c:v>
                </c:pt>
                <c:pt idx="125">
                  <c:v>-2.3233104379021059</c:v>
                </c:pt>
                <c:pt idx="126">
                  <c:v>-2.2974403392959957</c:v>
                </c:pt>
                <c:pt idx="127">
                  <c:v>-2.2717455923359382</c:v>
                </c:pt>
                <c:pt idx="128">
                  <c:v>-2.2462289676528897</c:v>
                </c:pt>
                <c:pt idx="129">
                  <c:v>-2.2208930511893592</c:v>
                </c:pt>
                <c:pt idx="130">
                  <c:v>-2.1957402508550317</c:v>
                </c:pt>
                <c:pt idx="131">
                  <c:v>-2.1707728029757263</c:v>
                </c:pt>
                <c:pt idx="132">
                  <c:v>-2.1459927785417361</c:v>
                </c:pt>
                <c:pt idx="133">
                  <c:v>-2.1214020892614744</c:v>
                </c:pt>
                <c:pt idx="134">
                  <c:v>-2.0970024934260829</c:v>
                </c:pt>
                <c:pt idx="135">
                  <c:v>-2.0727956015905966</c:v>
                </c:pt>
                <c:pt idx="136">
                  <c:v>-2.0487828820770595</c:v>
                </c:pt>
                <c:pt idx="137">
                  <c:v>-2.024965666304801</c:v>
                </c:pt>
                <c:pt idx="138">
                  <c:v>-2.0013451539529905</c:v>
                </c:pt>
                <c:pt idx="139">
                  <c:v>-1.9779224179604027</c:v>
                </c:pt>
                <c:pt idx="140">
                  <c:v>-1.954698409367198</c:v>
                </c:pt>
                <c:pt idx="141">
                  <c:v>-1.931673962003378</c:v>
                </c:pt>
                <c:pt idx="142">
                  <c:v>-1.9088497970284606</c:v>
                </c:pt>
                <c:pt idx="143">
                  <c:v>-1.8862265273267511</c:v>
                </c:pt>
                <c:pt idx="144">
                  <c:v>-1.8638046617625237</c:v>
                </c:pt>
                <c:pt idx="145">
                  <c:v>-1.8415846092992096</c:v>
                </c:pt>
                <c:pt idx="146">
                  <c:v>-1.8195666829866903</c:v>
                </c:pt>
                <c:pt idx="147">
                  <c:v>-1.7977511038205529</c:v>
                </c:pt>
                <c:pt idx="148">
                  <c:v>-1.77613800447716</c:v>
                </c:pt>
                <c:pt idx="149">
                  <c:v>-1.7547274329281892</c:v>
                </c:pt>
                <c:pt idx="150">
                  <c:v>-1.73351935593827</c:v>
                </c:pt>
                <c:pt idx="151">
                  <c:v>-1.7125136624491704</c:v>
                </c:pt>
                <c:pt idx="152">
                  <c:v>-1.6917101668539376</c:v>
                </c:pt>
                <c:pt idx="153">
                  <c:v>-1.6711086121642802</c:v>
                </c:pt>
                <c:pt idx="154">
                  <c:v>-1.650708673074373</c:v>
                </c:pt>
                <c:pt idx="155">
                  <c:v>-1.6305099589241965</c:v>
                </c:pt>
                <c:pt idx="156">
                  <c:v>-1.6105120165654314</c:v>
                </c:pt>
                <c:pt idx="157">
                  <c:v>-1.5907143331327951</c:v>
                </c:pt>
                <c:pt idx="158">
                  <c:v>-1.5711163387237159</c:v>
                </c:pt>
                <c:pt idx="159">
                  <c:v>-1.551717408989058</c:v>
                </c:pt>
                <c:pt idx="160">
                  <c:v>-1.5325168676375909</c:v>
                </c:pt>
                <c:pt idx="161">
                  <c:v>-1.5135139888568159</c:v>
                </c:pt>
                <c:pt idx="162">
                  <c:v>-1.494707999652654</c:v>
                </c:pt>
                <c:pt idx="163">
                  <c:v>-1.4760980821104688</c:v>
                </c:pt>
                <c:pt idx="164">
                  <c:v>-1.45768337557979</c:v>
                </c:pt>
                <c:pt idx="165">
                  <c:v>-1.4394629787850608</c:v>
                </c:pt>
                <c:pt idx="166">
                  <c:v>-1.4214359518646447</c:v>
                </c:pt>
                <c:pt idx="167">
                  <c:v>-1.403601318340288</c:v>
                </c:pt>
                <c:pt idx="168">
                  <c:v>-1.385958067019134</c:v>
                </c:pt>
                <c:pt idx="169">
                  <c:v>-1.3685051538303619</c:v>
                </c:pt>
                <c:pt idx="170">
                  <c:v>-1.3512415035984424</c:v>
                </c:pt>
                <c:pt idx="171">
                  <c:v>-1.3341660117549401</c:v>
                </c:pt>
                <c:pt idx="172">
                  <c:v>-1.3172775459907482</c:v>
                </c:pt>
                <c:pt idx="173">
                  <c:v>-1.3005749478505966</c:v>
                </c:pt>
                <c:pt idx="174">
                  <c:v>-1.2840570342715694</c:v>
                </c:pt>
                <c:pt idx="175">
                  <c:v>-1.2677225990674033</c:v>
                </c:pt>
                <c:pt idx="176">
                  <c:v>-1.2515704143601944</c:v>
                </c:pt>
                <c:pt idx="177">
                  <c:v>-1.2355992319611602</c:v>
                </c:pt>
                <c:pt idx="178">
                  <c:v>-1.219807784702029</c:v>
                </c:pt>
                <c:pt idx="179">
                  <c:v>-1.2041947877185752</c:v>
                </c:pt>
                <c:pt idx="180">
                  <c:v>-1.1887589396877953</c:v>
                </c:pt>
                <c:pt idx="181">
                  <c:v>-1.1734989240201648</c:v>
                </c:pt>
                <c:pt idx="182">
                  <c:v>-1.1584134100083654</c:v>
                </c:pt>
                <c:pt idx="183">
                  <c:v>-1.1435010539338526</c:v>
                </c:pt>
                <c:pt idx="184">
                  <c:v>-1.1287605001325691</c:v>
                </c:pt>
                <c:pt idx="185">
                  <c:v>-1.114190382021095</c:v>
                </c:pt>
                <c:pt idx="186">
                  <c:v>-1.0997893230844635</c:v>
                </c:pt>
                <c:pt idx="187">
                  <c:v>-1.0855559378268624</c:v>
                </c:pt>
                <c:pt idx="188">
                  <c:v>-1.0714888326863676</c:v>
                </c:pt>
                <c:pt idx="189">
                  <c:v>-1.0575866069148714</c:v>
                </c:pt>
                <c:pt idx="190">
                  <c:v>-1.0438478534242877</c:v>
                </c:pt>
                <c:pt idx="191">
                  <c:v>-1.030271159600102</c:v>
                </c:pt>
                <c:pt idx="192">
                  <c:v>-1.0168551080833192</c:v>
                </c:pt>
                <c:pt idx="193">
                  <c:v>-1.0035982775218018</c:v>
                </c:pt>
                <c:pt idx="194">
                  <c:v>-0.99049924329197592</c:v>
                </c:pt>
                <c:pt idx="195">
                  <c:v>-0.97755657819186248</c:v>
                </c:pt>
                <c:pt idx="196">
                  <c:v>-0.96476885310634053</c:v>
                </c:pt>
                <c:pt idx="197">
                  <c:v>-0.95213463764554629</c:v>
                </c:pt>
                <c:pt idx="198">
                  <c:v>-0.9396525007572667</c:v>
                </c:pt>
                <c:pt idx="199">
                  <c:v>-0.92732101131416911</c:v>
                </c:pt>
                <c:pt idx="200">
                  <c:v>-0.91513873867668394</c:v>
                </c:pt>
                <c:pt idx="201">
                  <c:v>-0.90310425323232557</c:v>
                </c:pt>
                <c:pt idx="202">
                  <c:v>-0.89121612691222718</c:v>
                </c:pt>
                <c:pt idx="203">
                  <c:v>-0.87947293368562607</c:v>
                </c:pt>
                <c:pt idx="204">
                  <c:v>-0.86787325003302385</c:v>
                </c:pt>
                <c:pt idx="205">
                  <c:v>-0.85641565539872078</c:v>
                </c:pt>
                <c:pt idx="206">
                  <c:v>-0.84509873262340929</c:v>
                </c:pt>
                <c:pt idx="207">
                  <c:v>-0.83392106835747759</c:v>
                </c:pt>
                <c:pt idx="208">
                  <c:v>-0.82288125345565866</c:v>
                </c:pt>
                <c:pt idx="209">
                  <c:v>-0.81197788335366938</c:v>
                </c:pt>
                <c:pt idx="210">
                  <c:v>-0.80120955842739816</c:v>
                </c:pt>
                <c:pt idx="211">
                  <c:v>-0.79057488433527312</c:v>
                </c:pt>
                <c:pt idx="212">
                  <c:v>-0.7800724723443343</c:v>
                </c:pt>
                <c:pt idx="213">
                  <c:v>-0.76970093964058073</c:v>
                </c:pt>
                <c:pt idx="214">
                  <c:v>-0.75945890962412299</c:v>
                </c:pt>
                <c:pt idx="215">
                  <c:v>-0.749345012189648</c:v>
                </c:pt>
                <c:pt idx="216">
                  <c:v>-0.73935788399269986</c:v>
                </c:pt>
                <c:pt idx="217">
                  <c:v>-0.72949616870226452</c:v>
                </c:pt>
                <c:pt idx="218">
                  <c:v>-0.71975851724012596</c:v>
                </c:pt>
                <c:pt idx="219">
                  <c:v>-0.71014358800744526</c:v>
                </c:pt>
                <c:pt idx="220">
                  <c:v>-0.70065004709901213</c:v>
                </c:pt>
                <c:pt idx="221">
                  <c:v>-0.69127656850559194</c:v>
                </c:pt>
                <c:pt idx="222">
                  <c:v>-0.68202183430478125</c:v>
                </c:pt>
                <c:pt idx="223">
                  <c:v>-0.67288453484078292</c:v>
                </c:pt>
                <c:pt idx="224">
                  <c:v>-0.66386336889347908</c:v>
                </c:pt>
                <c:pt idx="225">
                  <c:v>-0.65495704383718756</c:v>
                </c:pt>
                <c:pt idx="226">
                  <c:v>-0.64616427578947055</c:v>
                </c:pt>
                <c:pt idx="227">
                  <c:v>-0.63748378975033682</c:v>
                </c:pt>
                <c:pt idx="228">
                  <c:v>-0.62891431973220091</c:v>
                </c:pt>
                <c:pt idx="229">
                  <c:v>-0.62045460888091564</c:v>
                </c:pt>
                <c:pt idx="230">
                  <c:v>-0.61210340958820852</c:v>
                </c:pt>
                <c:pt idx="231">
                  <c:v>-0.60385948359583819</c:v>
                </c:pt>
                <c:pt idx="232">
                  <c:v>-0.59572160209176495</c:v>
                </c:pt>
                <c:pt idx="233">
                  <c:v>-0.58768854579863505</c:v>
                </c:pt>
                <c:pt idx="234">
                  <c:v>-0.57975910505486783</c:v>
                </c:pt>
                <c:pt idx="235">
                  <c:v>-0.57193207988860451</c:v>
                </c:pt>
                <c:pt idx="236">
                  <c:v>-0.56420628008481122</c:v>
                </c:pt>
                <c:pt idx="237">
                  <c:v>-0.55658052524576773</c:v>
                </c:pt>
                <c:pt idx="238">
                  <c:v>-0.5490536448452118</c:v>
                </c:pt>
                <c:pt idx="239">
                  <c:v>-0.54162447827637183</c:v>
                </c:pt>
                <c:pt idx="240">
                  <c:v>-0.53429187489413044</c:v>
                </c:pt>
                <c:pt idx="241">
                  <c:v>-0.52705469405153438</c:v>
                </c:pt>
                <c:pt idx="242">
                  <c:v>-0.51991180513088153</c:v>
                </c:pt>
                <c:pt idx="243">
                  <c:v>-0.5128620875695995</c:v>
                </c:pt>
                <c:pt idx="244">
                  <c:v>-0.50590443088110471</c:v>
                </c:pt>
                <c:pt idx="245">
                  <c:v>-0.49903773467086898</c:v>
                </c:pt>
                <c:pt idx="246">
                  <c:v>-0.49226090864786132</c:v>
                </c:pt>
                <c:pt idx="247">
                  <c:v>-0.48557287263156484</c:v>
                </c:pt>
                <c:pt idx="248">
                  <c:v>-0.47897255655475368</c:v>
                </c:pt>
                <c:pt idx="249">
                  <c:v>-0.4724589004621923</c:v>
                </c:pt>
                <c:pt idx="250">
                  <c:v>-0.46603085450543486</c:v>
                </c:pt>
                <c:pt idx="251">
                  <c:v>-0.45968737893388978</c:v>
                </c:pt>
                <c:pt idx="252">
                  <c:v>-0.4534274440823054</c:v>
                </c:pt>
                <c:pt idx="253">
                  <c:v>-0.44725003035482708</c:v>
                </c:pt>
                <c:pt idx="254">
                  <c:v>-0.44115412820578148</c:v>
                </c:pt>
                <c:pt idx="255">
                  <c:v>-0.43513873811732584</c:v>
                </c:pt>
                <c:pt idx="256">
                  <c:v>-0.42920287057410367</c:v>
                </c:pt>
                <c:pt idx="257">
                  <c:v>-0.42334554603503788</c:v>
                </c:pt>
                <c:pt idx="258">
                  <c:v>-0.41756579490239693</c:v>
                </c:pt>
                <c:pt idx="259">
                  <c:v>-0.41186265748825052</c:v>
                </c:pt>
                <c:pt idx="260">
                  <c:v>-0.40623518397846226</c:v>
                </c:pt>
                <c:pt idx="261">
                  <c:v>-0.40068243439426787</c:v>
                </c:pt>
                <c:pt idx="262">
                  <c:v>-0.39520347855166077</c:v>
                </c:pt>
                <c:pt idx="263">
                  <c:v>-0.38979739601858759</c:v>
                </c:pt>
                <c:pt idx="264">
                  <c:v>-0.38446327607013925</c:v>
                </c:pt>
                <c:pt idx="265">
                  <c:v>-0.37920021764176226</c:v>
                </c:pt>
                <c:pt idx="266">
                  <c:v>-0.37400732928068614</c:v>
                </c:pt>
                <c:pt idx="267">
                  <c:v>-0.36888372909556905</c:v>
                </c:pt>
                <c:pt idx="268">
                  <c:v>-0.36382854470451881</c:v>
                </c:pt>
                <c:pt idx="269">
                  <c:v>-0.35884091318151812</c:v>
                </c:pt>
                <c:pt idx="270">
                  <c:v>-0.35391998100142086</c:v>
                </c:pt>
                <c:pt idx="271">
                  <c:v>-0.34906490398352014</c:v>
                </c:pt>
                <c:pt idx="272">
                  <c:v>-0.34427484723382612</c:v>
                </c:pt>
                <c:pt idx="273">
                  <c:v>-0.33954898508607717</c:v>
                </c:pt>
                <c:pt idx="274">
                  <c:v>-0.33488650104163192</c:v>
                </c:pt>
                <c:pt idx="275">
                  <c:v>-0.33028658770823577</c:v>
                </c:pt>
                <c:pt idx="276">
                  <c:v>-0.32574844673779657</c:v>
                </c:pt>
                <c:pt idx="277">
                  <c:v>-0.32127128876316863</c:v>
                </c:pt>
                <c:pt idx="278">
                  <c:v>-0.3168543333340913</c:v>
                </c:pt>
                <c:pt idx="279">
                  <c:v>-0.31249680885226544</c:v>
                </c:pt>
                <c:pt idx="280">
                  <c:v>-0.30819795250568943</c:v>
                </c:pt>
                <c:pt idx="281">
                  <c:v>-0.30395701020224947</c:v>
                </c:pt>
                <c:pt idx="282">
                  <c:v>-0.29977323650269772</c:v>
                </c:pt>
                <c:pt idx="283">
                  <c:v>-0.29564589455300383</c:v>
                </c:pt>
                <c:pt idx="284">
                  <c:v>-0.29157425601615244</c:v>
                </c:pt>
                <c:pt idx="285">
                  <c:v>-0.28755760100345962</c:v>
                </c:pt>
                <c:pt idx="286">
                  <c:v>-0.28359521800541332</c:v>
                </c:pt>
                <c:pt idx="287">
                  <c:v>-0.27968640382214027</c:v>
                </c:pt>
                <c:pt idx="288">
                  <c:v>-0.27583046349346962</c:v>
                </c:pt>
                <c:pt idx="289">
                  <c:v>-0.27202671022870911</c:v>
                </c:pt>
                <c:pt idx="290">
                  <c:v>-0.26827446533611543</c:v>
                </c:pt>
                <c:pt idx="291">
                  <c:v>-0.2645730581521587</c:v>
                </c:pt>
                <c:pt idx="292">
                  <c:v>-0.26092182597054209</c:v>
                </c:pt>
                <c:pt idx="293">
                  <c:v>-0.25732011397108778</c:v>
                </c:pt>
                <c:pt idx="294">
                  <c:v>-0.25376727514847008</c:v>
                </c:pt>
                <c:pt idx="295">
                  <c:v>-0.25026267024087334</c:v>
                </c:pt>
                <c:pt idx="296">
                  <c:v>-0.24680566765855558</c:v>
                </c:pt>
                <c:pt idx="297">
                  <c:v>-0.24339564341239669</c:v>
                </c:pt>
                <c:pt idx="298">
                  <c:v>-0.24003198104242651</c:v>
                </c:pt>
                <c:pt idx="299">
                  <c:v>-0.23671407154639434</c:v>
                </c:pt>
                <c:pt idx="300">
                  <c:v>-0.23344131330836315</c:v>
                </c:pt>
                <c:pt idx="301">
                  <c:v>-0.230213112027396</c:v>
                </c:pt>
                <c:pt idx="302">
                  <c:v>-0.22702888064632831</c:v>
                </c:pt>
                <c:pt idx="303">
                  <c:v>-0.22388803928068732</c:v>
                </c:pt>
                <c:pt idx="304">
                  <c:v>-0.22079001514772401</c:v>
                </c:pt>
                <c:pt idx="305">
                  <c:v>-0.21773424249564183</c:v>
                </c:pt>
                <c:pt idx="306">
                  <c:v>-0.21472016253299142</c:v>
                </c:pt>
                <c:pt idx="307">
                  <c:v>-0.21174722335830071</c:v>
                </c:pt>
                <c:pt idx="308">
                  <c:v>-0.20881487988989891</c:v>
                </c:pt>
                <c:pt idx="309">
                  <c:v>-0.20592259379601069</c:v>
                </c:pt>
                <c:pt idx="310">
                  <c:v>-0.20306983342510443</c:v>
                </c:pt>
                <c:pt idx="311">
                  <c:v>-0.20025607373651572</c:v>
                </c:pt>
                <c:pt idx="312">
                  <c:v>-0.19748079623137146</c:v>
                </c:pt>
                <c:pt idx="313">
                  <c:v>-0.19474348888381773</c:v>
                </c:pt>
                <c:pt idx="314">
                  <c:v>-0.19204364607257343</c:v>
                </c:pt>
                <c:pt idx="315">
                  <c:v>-0.18938076851281996</c:v>
                </c:pt>
                <c:pt idx="316">
                  <c:v>-0.18675436318843941</c:v>
                </c:pt>
                <c:pt idx="317">
                  <c:v>-0.18416394328461447</c:v>
                </c:pt>
                <c:pt idx="318">
                  <c:v>-0.1816090281208009</c:v>
                </c:pt>
                <c:pt idx="319">
                  <c:v>-0.17908914308408128</c:v>
                </c:pt>
                <c:pt idx="320">
                  <c:v>-0.1766038195629161</c:v>
                </c:pt>
                <c:pt idx="321">
                  <c:v>-0.17415259488129356</c:v>
                </c:pt>
                <c:pt idx="322">
                  <c:v>-0.17173501223329418</c:v>
                </c:pt>
                <c:pt idx="323">
                  <c:v>-0.16935062061807543</c:v>
                </c:pt>
                <c:pt idx="324">
                  <c:v>-0.16699897477528347</c:v>
                </c:pt>
                <c:pt idx="325">
                  <c:v>-0.1646796351209025</c:v>
                </c:pt>
                <c:pt idx="326">
                  <c:v>-0.16239216768354578</c:v>
                </c:pt>
                <c:pt idx="327">
                  <c:v>-0.16013614404119791</c:v>
                </c:pt>
                <c:pt idx="328">
                  <c:v>-0.1579111412584093</c:v>
                </c:pt>
                <c:pt idx="329">
                  <c:v>-0.15571674182395653</c:v>
                </c:pt>
                <c:pt idx="330">
                  <c:v>-0.15355253358896453</c:v>
                </c:pt>
                <c:pt idx="331">
                  <c:v>-0.15141810970550304</c:v>
                </c:pt>
                <c:pt idx="332">
                  <c:v>-0.14931306856565796</c:v>
                </c:pt>
                <c:pt idx="333">
                  <c:v>-0.14723701374108208</c:v>
                </c:pt>
                <c:pt idx="334">
                  <c:v>-0.14518955392303018</c:v>
                </c:pt>
                <c:pt idx="335">
                  <c:v>-0.1431703028628801</c:v>
                </c:pt>
                <c:pt idx="336">
                  <c:v>-0.14117887931314418</c:v>
                </c:pt>
                <c:pt idx="337">
                  <c:v>-0.13921490696897404</c:v>
                </c:pt>
                <c:pt idx="338">
                  <c:v>-0.13727801441015955</c:v>
                </c:pt>
                <c:pt idx="339">
                  <c:v>-0.13536783504362515</c:v>
                </c:pt>
                <c:pt idx="340">
                  <c:v>-0.13348400704642724</c:v>
                </c:pt>
                <c:pt idx="341">
                  <c:v>-0.13162617330924806</c:v>
                </c:pt>
                <c:pt idx="342">
                  <c:v>-0.12979398138039563</c:v>
                </c:pt>
                <c:pt idx="343">
                  <c:v>-0.12798708341030515</c:v>
                </c:pt>
                <c:pt idx="344">
                  <c:v>-0.12620513609654427</c:v>
                </c:pt>
                <c:pt idx="345">
                  <c:v>-0.12444780062932254</c:v>
                </c:pt>
                <c:pt idx="346">
                  <c:v>-0.12271474263750699</c:v>
                </c:pt>
                <c:pt idx="347">
                  <c:v>-0.12100563213514054</c:v>
                </c:pt>
                <c:pt idx="348">
                  <c:v>-0.11932014346846803</c:v>
                </c:pt>
                <c:pt idx="349">
                  <c:v>-0.11765795526346452</c:v>
                </c:pt>
                <c:pt idx="350">
                  <c:v>-0.11601875037386992</c:v>
                </c:pt>
                <c:pt idx="351">
                  <c:v>-0.11440221582972554</c:v>
                </c:pt>
                <c:pt idx="352">
                  <c:v>-0.11280804278641497</c:v>
                </c:pt>
                <c:pt idx="353">
                  <c:v>-0.11123592647420563</c:v>
                </c:pt>
                <c:pt idx="354">
                  <c:v>-0.10968556614829257</c:v>
                </c:pt>
                <c:pt idx="355">
                  <c:v>-0.10815666503934053</c:v>
                </c:pt>
                <c:pt idx="356">
                  <c:v>-0.10664893030452567</c:v>
                </c:pt>
                <c:pt idx="357">
                  <c:v>-0.10516207297907201</c:v>
                </c:pt>
                <c:pt idx="358">
                  <c:v>-0.10369580792828455</c:v>
                </c:pt>
                <c:pt idx="359">
                  <c:v>-0.1022498538000753</c:v>
                </c:pt>
                <c:pt idx="360">
                  <c:v>-0.10082393297797955</c:v>
                </c:pt>
                <c:pt idx="361">
                  <c:v>-9.9417771534663676E-2</c:v>
                </c:pt>
                <c:pt idx="362">
                  <c:v>-9.8031099185917167E-2</c:v>
                </c:pt>
                <c:pt idx="363">
                  <c:v>-9.6663649245132183E-2</c:v>
                </c:pt>
                <c:pt idx="364">
                  <c:v>-9.5315158578263906E-2</c:v>
                </c:pt>
                <c:pt idx="365">
                  <c:v>-9.3985367559272476E-2</c:v>
                </c:pt>
                <c:pt idx="366">
                  <c:v>-9.267402002604154E-2</c:v>
                </c:pt>
                <c:pt idx="367">
                  <c:v>-9.1380863236772567E-2</c:v>
                </c:pt>
                <c:pt idx="368">
                  <c:v>-9.0105647826851404E-2</c:v>
                </c:pt>
                <c:pt idx="369">
                  <c:v>-8.8848127766184365E-2</c:v>
                </c:pt>
                <c:pt idx="370">
                  <c:v>-8.7608060317001288E-2</c:v>
                </c:pt>
                <c:pt idx="371">
                  <c:v>-8.6385205992122793E-2</c:v>
                </c:pt>
                <c:pt idx="372">
                  <c:v>-8.5179328513687744E-2</c:v>
                </c:pt>
                <c:pt idx="373">
                  <c:v>-8.3990194772341167E-2</c:v>
                </c:pt>
                <c:pt idx="374">
                  <c:v>-8.2817574786873446E-2</c:v>
                </c:pt>
                <c:pt idx="375">
                  <c:v>-8.166124166431464E-2</c:v>
                </c:pt>
                <c:pt idx="376">
                  <c:v>-8.0520971560476218E-2</c:v>
                </c:pt>
                <c:pt idx="377">
                  <c:v>-7.9396543640938261E-2</c:v>
                </c:pt>
                <c:pt idx="378">
                  <c:v>-7.8287740042479514E-2</c:v>
                </c:pt>
                <c:pt idx="379">
                  <c:v>-7.7194345834946221E-2</c:v>
                </c:pt>
                <c:pt idx="380">
                  <c:v>-7.6116148983556273E-2</c:v>
                </c:pt>
                <c:pt idx="381">
                  <c:v>-7.5052940311636701E-2</c:v>
                </c:pt>
                <c:pt idx="382">
                  <c:v>-7.4004513463789098E-2</c:v>
                </c:pt>
                <c:pt idx="383">
                  <c:v>-7.2970664869482116E-2</c:v>
                </c:pt>
                <c:pt idx="384">
                  <c:v>-7.195119370706396E-2</c:v>
                </c:pt>
                <c:pt idx="385">
                  <c:v>-7.0945901868196173E-2</c:v>
                </c:pt>
                <c:pt idx="386">
                  <c:v>-6.9954593922700453E-2</c:v>
                </c:pt>
                <c:pt idx="387">
                  <c:v>-6.8977077083818505E-2</c:v>
                </c:pt>
                <c:pt idx="388">
                  <c:v>-6.8013161173880121E-2</c:v>
                </c:pt>
                <c:pt idx="389">
                  <c:v>-6.7062658590375149E-2</c:v>
                </c:pt>
                <c:pt idx="390">
                  <c:v>-6.61253842724282E-2</c:v>
                </c:pt>
                <c:pt idx="391">
                  <c:v>-6.5201155667669083E-2</c:v>
                </c:pt>
                <c:pt idx="392">
                  <c:v>-6.4289792699498735E-2</c:v>
                </c:pt>
                <c:pt idx="393">
                  <c:v>-6.3391117734745359E-2</c:v>
                </c:pt>
                <c:pt idx="394">
                  <c:v>-6.250495555170793E-2</c:v>
                </c:pt>
                <c:pt idx="395">
                  <c:v>-6.1631133308582019E-2</c:v>
                </c:pt>
                <c:pt idx="396">
                  <c:v>-6.0769480512266688E-2</c:v>
                </c:pt>
                <c:pt idx="397">
                  <c:v>-5.9919828987547268E-2</c:v>
                </c:pt>
                <c:pt idx="398">
                  <c:v>-5.9082012846650392E-2</c:v>
                </c:pt>
                <c:pt idx="399">
                  <c:v>-5.8255868459168934E-2</c:v>
                </c:pt>
                <c:pt idx="400">
                  <c:v>-5.7441234422352383E-2</c:v>
                </c:pt>
                <c:pt idx="401">
                  <c:v>-5.6637951531758449E-2</c:v>
                </c:pt>
                <c:pt idx="402">
                  <c:v>-5.5845862752264629E-2</c:v>
                </c:pt>
                <c:pt idx="403">
                  <c:v>-5.50648131894333E-2</c:v>
                </c:pt>
                <c:pt idx="404">
                  <c:v>-5.4294650061228918E-2</c:v>
                </c:pt>
                <c:pt idx="405">
                  <c:v>-5.3535222670083552E-2</c:v>
                </c:pt>
                <c:pt idx="406">
                  <c:v>-5.2786382375305488E-2</c:v>
                </c:pt>
                <c:pt idx="407">
                  <c:v>-5.204798256583016E-2</c:v>
                </c:pt>
                <c:pt idx="408">
                  <c:v>-5.1319878633307198E-2</c:v>
                </c:pt>
                <c:pt idx="409">
                  <c:v>-5.0601927945522374E-2</c:v>
                </c:pt>
                <c:pt idx="410">
                  <c:v>-4.9893989820149386E-2</c:v>
                </c:pt>
                <c:pt idx="411">
                  <c:v>-4.9195925498828737E-2</c:v>
                </c:pt>
                <c:pt idx="412">
                  <c:v>-4.850759812157053E-2</c:v>
                </c:pt>
                <c:pt idx="413">
                  <c:v>-4.7828872701476649E-2</c:v>
                </c:pt>
                <c:pt idx="414">
                  <c:v>-4.7159616099780262E-2</c:v>
                </c:pt>
                <c:pt idx="415">
                  <c:v>-4.6499697001198659E-2</c:v>
                </c:pt>
                <c:pt idx="416">
                  <c:v>-4.5848985889595482E-2</c:v>
                </c:pt>
                <c:pt idx="417">
                  <c:v>-4.5207355023950548E-2</c:v>
                </c:pt>
                <c:pt idx="418">
                  <c:v>-4.4574678414631835E-2</c:v>
                </c:pt>
                <c:pt idx="419">
                  <c:v>-4.3950831799968462E-2</c:v>
                </c:pt>
                <c:pt idx="420">
                  <c:v>-4.3335692623119752E-2</c:v>
                </c:pt>
                <c:pt idx="421">
                  <c:v>-4.2729140009237582E-2</c:v>
                </c:pt>
                <c:pt idx="422">
                  <c:v>-4.2131054742919692E-2</c:v>
                </c:pt>
                <c:pt idx="423">
                  <c:v>-4.1541319245949206E-2</c:v>
                </c:pt>
                <c:pt idx="424">
                  <c:v>-4.0959817555318231E-2</c:v>
                </c:pt>
                <c:pt idx="425">
                  <c:v>-4.0386435301531812E-2</c:v>
                </c:pt>
                <c:pt idx="426">
                  <c:v>-3.9821059687189367E-2</c:v>
                </c:pt>
                <c:pt idx="427">
                  <c:v>-3.9263579465840616E-2</c:v>
                </c:pt>
                <c:pt idx="428">
                  <c:v>-3.8713884921112295E-2</c:v>
                </c:pt>
                <c:pt idx="429">
                  <c:v>-3.81718678461032E-2</c:v>
                </c:pt>
                <c:pt idx="430">
                  <c:v>-3.7637421523043849E-2</c:v>
                </c:pt>
                <c:pt idx="431">
                  <c:v>-3.7110440703218547E-2</c:v>
                </c:pt>
                <c:pt idx="432">
                  <c:v>-3.659082158714605E-2</c:v>
                </c:pt>
                <c:pt idx="433">
                  <c:v>-3.6078461805016296E-2</c:v>
                </c:pt>
                <c:pt idx="434">
                  <c:v>-3.5573260397380069E-2</c:v>
                </c:pt>
                <c:pt idx="435">
                  <c:v>-3.5075117796088483E-2</c:v>
                </c:pt>
                <c:pt idx="436">
                  <c:v>-3.4583935805479783E-2</c:v>
                </c:pt>
                <c:pt idx="437">
                  <c:v>-3.4099617583810228E-2</c:v>
                </c:pt>
                <c:pt idx="438">
                  <c:v>-3.3622067624926297E-2</c:v>
                </c:pt>
                <c:pt idx="439">
                  <c:v>-3.3151191740175286E-2</c:v>
                </c:pt>
                <c:pt idx="440">
                  <c:v>-3.2686897040551693E-2</c:v>
                </c:pt>
                <c:pt idx="441">
                  <c:v>-3.2229091919076212E-2</c:v>
                </c:pt>
                <c:pt idx="442">
                  <c:v>-3.1777686033405042E-2</c:v>
                </c:pt>
                <c:pt idx="443">
                  <c:v>-3.1332590288666189E-2</c:v>
                </c:pt>
                <c:pt idx="444">
                  <c:v>-3.089371682052084E-2</c:v>
                </c:pt>
                <c:pt idx="445">
                  <c:v>-3.0460978978445918E-2</c:v>
                </c:pt>
                <c:pt idx="446">
                  <c:v>-3.0034291309236624E-2</c:v>
                </c:pt>
                <c:pt idx="447">
                  <c:v>-2.9613569540725103E-2</c:v>
                </c:pt>
                <c:pt idx="448">
                  <c:v>-2.9198730565713139E-2</c:v>
                </c:pt>
                <c:pt idx="449">
                  <c:v>-2.878969242611611E-2</c:v>
                </c:pt>
                <c:pt idx="450">
                  <c:v>-2.8386374297315914E-2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fit_1NN_HCP!$M$18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fit_1NN_HCP!$G$19:$G$469</c:f>
              <c:numCache>
                <c:formatCode>General</c:formatCode>
                <c:ptCount val="451"/>
                <c:pt idx="0">
                  <c:v>2.9715229240237844</c:v>
                </c:pt>
                <c:pt idx="1">
                  <c:v>2.992036507389249</c:v>
                </c:pt>
                <c:pt idx="2">
                  <c:v>3.0125500907547136</c:v>
                </c:pt>
                <c:pt idx="3">
                  <c:v>3.0330636741201782</c:v>
                </c:pt>
                <c:pt idx="4">
                  <c:v>3.0535772574856423</c:v>
                </c:pt>
                <c:pt idx="5">
                  <c:v>3.074090840851107</c:v>
                </c:pt>
                <c:pt idx="6">
                  <c:v>3.0946044242165716</c:v>
                </c:pt>
                <c:pt idx="7">
                  <c:v>3.1151180075820357</c:v>
                </c:pt>
                <c:pt idx="8">
                  <c:v>3.1356315909475003</c:v>
                </c:pt>
                <c:pt idx="9">
                  <c:v>3.1561451743129649</c:v>
                </c:pt>
                <c:pt idx="10">
                  <c:v>3.1766587576784291</c:v>
                </c:pt>
                <c:pt idx="11">
                  <c:v>3.1971723410438937</c:v>
                </c:pt>
                <c:pt idx="12">
                  <c:v>3.2176859244093583</c:v>
                </c:pt>
                <c:pt idx="13">
                  <c:v>3.2381995077748229</c:v>
                </c:pt>
                <c:pt idx="14">
                  <c:v>3.2587130911402871</c:v>
                </c:pt>
                <c:pt idx="15">
                  <c:v>3.2792266745057517</c:v>
                </c:pt>
                <c:pt idx="16">
                  <c:v>3.2997402578712158</c:v>
                </c:pt>
                <c:pt idx="17">
                  <c:v>3.3202538412366804</c:v>
                </c:pt>
                <c:pt idx="18">
                  <c:v>3.340767424602145</c:v>
                </c:pt>
                <c:pt idx="19">
                  <c:v>3.3612810079676096</c:v>
                </c:pt>
                <c:pt idx="20">
                  <c:v>3.3817945913330743</c:v>
                </c:pt>
                <c:pt idx="21">
                  <c:v>3.4023081746985384</c:v>
                </c:pt>
                <c:pt idx="22">
                  <c:v>3.422821758064003</c:v>
                </c:pt>
                <c:pt idx="23">
                  <c:v>3.4433353414294672</c:v>
                </c:pt>
                <c:pt idx="24">
                  <c:v>3.4638489247949322</c:v>
                </c:pt>
                <c:pt idx="25">
                  <c:v>3.4843625081603964</c:v>
                </c:pt>
                <c:pt idx="26">
                  <c:v>3.504876091525861</c:v>
                </c:pt>
                <c:pt idx="27">
                  <c:v>3.5253896748913256</c:v>
                </c:pt>
                <c:pt idx="28">
                  <c:v>3.5459032582567898</c:v>
                </c:pt>
                <c:pt idx="29">
                  <c:v>3.5664168416222553</c:v>
                </c:pt>
                <c:pt idx="30">
                  <c:v>3.5869304249877199</c:v>
                </c:pt>
                <c:pt idx="31">
                  <c:v>3.6074440083531845</c:v>
                </c:pt>
                <c:pt idx="32">
                  <c:v>3.6279575917186486</c:v>
                </c:pt>
                <c:pt idx="33">
                  <c:v>3.6484711750841132</c:v>
                </c:pt>
                <c:pt idx="34">
                  <c:v>3.6689847584495778</c:v>
                </c:pt>
                <c:pt idx="35">
                  <c:v>3.6894983418150424</c:v>
                </c:pt>
                <c:pt idx="36">
                  <c:v>3.7100119251805066</c:v>
                </c:pt>
                <c:pt idx="37">
                  <c:v>3.7305255085459712</c:v>
                </c:pt>
                <c:pt idx="38">
                  <c:v>3.7510390919114358</c:v>
                </c:pt>
                <c:pt idx="39">
                  <c:v>3.7715526752769004</c:v>
                </c:pt>
                <c:pt idx="40">
                  <c:v>3.7920662586423646</c:v>
                </c:pt>
                <c:pt idx="41">
                  <c:v>3.8125798420078287</c:v>
                </c:pt>
                <c:pt idx="42">
                  <c:v>3.8330934253732938</c:v>
                </c:pt>
                <c:pt idx="43">
                  <c:v>3.8536070087387579</c:v>
                </c:pt>
                <c:pt idx="44">
                  <c:v>3.8741205921042225</c:v>
                </c:pt>
                <c:pt idx="45">
                  <c:v>3.8946341754696872</c:v>
                </c:pt>
                <c:pt idx="46">
                  <c:v>3.9151477588351518</c:v>
                </c:pt>
                <c:pt idx="47">
                  <c:v>3.9356613422006159</c:v>
                </c:pt>
                <c:pt idx="48">
                  <c:v>3.9561749255660801</c:v>
                </c:pt>
                <c:pt idx="49">
                  <c:v>3.9766885089315451</c:v>
                </c:pt>
                <c:pt idx="50">
                  <c:v>3.9972020922970084</c:v>
                </c:pt>
                <c:pt idx="51">
                  <c:v>4.0177156756624735</c:v>
                </c:pt>
                <c:pt idx="52">
                  <c:v>4.0382292590279372</c:v>
                </c:pt>
                <c:pt idx="53">
                  <c:v>4.0587428423934018</c:v>
                </c:pt>
                <c:pt idx="54">
                  <c:v>4.0792564257588664</c:v>
                </c:pt>
                <c:pt idx="55">
                  <c:v>4.099770009124331</c:v>
                </c:pt>
                <c:pt idx="56">
                  <c:v>4.1202835924897947</c:v>
                </c:pt>
                <c:pt idx="57">
                  <c:v>4.1407971758552593</c:v>
                </c:pt>
                <c:pt idx="58">
                  <c:v>4.1613107592207248</c:v>
                </c:pt>
                <c:pt idx="59">
                  <c:v>4.1818243425861885</c:v>
                </c:pt>
                <c:pt idx="60">
                  <c:v>4.2023379259516531</c:v>
                </c:pt>
                <c:pt idx="61">
                  <c:v>4.2228515093171177</c:v>
                </c:pt>
                <c:pt idx="62">
                  <c:v>4.2433650926825823</c:v>
                </c:pt>
                <c:pt idx="63">
                  <c:v>4.263878676048046</c:v>
                </c:pt>
                <c:pt idx="64">
                  <c:v>4.2843922594135107</c:v>
                </c:pt>
                <c:pt idx="65">
                  <c:v>4.3049058427789761</c:v>
                </c:pt>
                <c:pt idx="66">
                  <c:v>4.3254194261444407</c:v>
                </c:pt>
                <c:pt idx="67">
                  <c:v>4.3459330095099045</c:v>
                </c:pt>
                <c:pt idx="68">
                  <c:v>4.3664465928753691</c:v>
                </c:pt>
                <c:pt idx="69">
                  <c:v>4.3869601762408337</c:v>
                </c:pt>
                <c:pt idx="70">
                  <c:v>4.4074737596062974</c:v>
                </c:pt>
                <c:pt idx="71">
                  <c:v>4.427987342971762</c:v>
                </c:pt>
                <c:pt idx="72">
                  <c:v>4.4485009263372275</c:v>
                </c:pt>
                <c:pt idx="73">
                  <c:v>4.4690145097026912</c:v>
                </c:pt>
                <c:pt idx="74">
                  <c:v>4.4895280930681558</c:v>
                </c:pt>
                <c:pt idx="75">
                  <c:v>4.5100416764336204</c:v>
                </c:pt>
                <c:pt idx="76">
                  <c:v>4.530555259799085</c:v>
                </c:pt>
                <c:pt idx="77">
                  <c:v>4.5510688431645487</c:v>
                </c:pt>
                <c:pt idx="78">
                  <c:v>4.5715824265300133</c:v>
                </c:pt>
                <c:pt idx="79">
                  <c:v>4.5920960098954788</c:v>
                </c:pt>
                <c:pt idx="80">
                  <c:v>4.6126095932609434</c:v>
                </c:pt>
                <c:pt idx="81">
                  <c:v>4.6331231766264072</c:v>
                </c:pt>
                <c:pt idx="82">
                  <c:v>4.6536367599918718</c:v>
                </c:pt>
                <c:pt idx="83">
                  <c:v>4.6741503433573364</c:v>
                </c:pt>
                <c:pt idx="84">
                  <c:v>4.6946639267228001</c:v>
                </c:pt>
                <c:pt idx="85">
                  <c:v>4.7151775100882647</c:v>
                </c:pt>
                <c:pt idx="86">
                  <c:v>4.7356910934537302</c:v>
                </c:pt>
                <c:pt idx="87">
                  <c:v>4.7562046768191939</c:v>
                </c:pt>
                <c:pt idx="88">
                  <c:v>4.7767182601846585</c:v>
                </c:pt>
                <c:pt idx="89">
                  <c:v>4.7972318435501231</c:v>
                </c:pt>
                <c:pt idx="90">
                  <c:v>4.8177454269155877</c:v>
                </c:pt>
                <c:pt idx="91">
                  <c:v>4.8382590102810514</c:v>
                </c:pt>
                <c:pt idx="92">
                  <c:v>4.858772593646516</c:v>
                </c:pt>
                <c:pt idx="93">
                  <c:v>4.8792861770119815</c:v>
                </c:pt>
                <c:pt idx="94">
                  <c:v>4.8997997603774461</c:v>
                </c:pt>
                <c:pt idx="95">
                  <c:v>4.9203133437429099</c:v>
                </c:pt>
                <c:pt idx="96">
                  <c:v>4.9408269271083745</c:v>
                </c:pt>
                <c:pt idx="97">
                  <c:v>4.9613405104738391</c:v>
                </c:pt>
                <c:pt idx="98">
                  <c:v>4.9818540938393028</c:v>
                </c:pt>
                <c:pt idx="99">
                  <c:v>5.0023676772047674</c:v>
                </c:pt>
                <c:pt idx="100">
                  <c:v>5.022881260570232</c:v>
                </c:pt>
                <c:pt idx="101">
                  <c:v>5.0433948439356966</c:v>
                </c:pt>
                <c:pt idx="102">
                  <c:v>5.0639084273011612</c:v>
                </c:pt>
                <c:pt idx="103">
                  <c:v>5.0844220106666258</c:v>
                </c:pt>
                <c:pt idx="104">
                  <c:v>5.1049355940320904</c:v>
                </c:pt>
                <c:pt idx="105">
                  <c:v>5.125449177397555</c:v>
                </c:pt>
                <c:pt idx="106">
                  <c:v>5.1459627607630187</c:v>
                </c:pt>
                <c:pt idx="107">
                  <c:v>5.1664763441284833</c:v>
                </c:pt>
                <c:pt idx="108">
                  <c:v>5.1869899274939488</c:v>
                </c:pt>
                <c:pt idx="109">
                  <c:v>5.2075035108594125</c:v>
                </c:pt>
                <c:pt idx="110">
                  <c:v>5.2280170942248771</c:v>
                </c:pt>
                <c:pt idx="111">
                  <c:v>5.2485306775903418</c:v>
                </c:pt>
                <c:pt idx="112">
                  <c:v>5.2690442609558055</c:v>
                </c:pt>
                <c:pt idx="113">
                  <c:v>5.2895578443212701</c:v>
                </c:pt>
                <c:pt idx="114">
                  <c:v>5.3100714276867347</c:v>
                </c:pt>
                <c:pt idx="115">
                  <c:v>5.3305850110522002</c:v>
                </c:pt>
                <c:pt idx="116">
                  <c:v>5.3510985944176648</c:v>
                </c:pt>
                <c:pt idx="117">
                  <c:v>5.3716121777831285</c:v>
                </c:pt>
                <c:pt idx="118">
                  <c:v>5.3921257611485931</c:v>
                </c:pt>
                <c:pt idx="119">
                  <c:v>5.4126393445140568</c:v>
                </c:pt>
                <c:pt idx="120">
                  <c:v>5.4331529278795214</c:v>
                </c:pt>
                <c:pt idx="121">
                  <c:v>5.453666511244986</c:v>
                </c:pt>
                <c:pt idx="122">
                  <c:v>5.4741800946104515</c:v>
                </c:pt>
                <c:pt idx="123">
                  <c:v>5.4946936779759152</c:v>
                </c:pt>
                <c:pt idx="124">
                  <c:v>5.5152072613413798</c:v>
                </c:pt>
                <c:pt idx="125">
                  <c:v>5.5357208447068444</c:v>
                </c:pt>
                <c:pt idx="126">
                  <c:v>5.5562344280723082</c:v>
                </c:pt>
                <c:pt idx="127">
                  <c:v>5.5767480114377728</c:v>
                </c:pt>
                <c:pt idx="128">
                  <c:v>5.5972615948032374</c:v>
                </c:pt>
                <c:pt idx="129">
                  <c:v>5.6177751781687029</c:v>
                </c:pt>
                <c:pt idx="130">
                  <c:v>5.6382887615341675</c:v>
                </c:pt>
                <c:pt idx="131">
                  <c:v>5.6588023448996312</c:v>
                </c:pt>
                <c:pt idx="132">
                  <c:v>5.6793159282650958</c:v>
                </c:pt>
                <c:pt idx="133">
                  <c:v>5.6998295116305604</c:v>
                </c:pt>
                <c:pt idx="134">
                  <c:v>5.7203430949960241</c:v>
                </c:pt>
                <c:pt idx="135">
                  <c:v>5.7408566783614887</c:v>
                </c:pt>
                <c:pt idx="136">
                  <c:v>5.7613702617269542</c:v>
                </c:pt>
                <c:pt idx="137">
                  <c:v>5.7818838450924179</c:v>
                </c:pt>
                <c:pt idx="138">
                  <c:v>5.8023974284578825</c:v>
                </c:pt>
                <c:pt idx="139">
                  <c:v>5.8229110118233471</c:v>
                </c:pt>
                <c:pt idx="140">
                  <c:v>5.8434245951888109</c:v>
                </c:pt>
                <c:pt idx="141">
                  <c:v>5.8639381785542755</c:v>
                </c:pt>
                <c:pt idx="142">
                  <c:v>5.8844517619197401</c:v>
                </c:pt>
                <c:pt idx="143">
                  <c:v>5.9049653452852056</c:v>
                </c:pt>
                <c:pt idx="144">
                  <c:v>5.9254789286506693</c:v>
                </c:pt>
                <c:pt idx="145">
                  <c:v>5.9459925120161339</c:v>
                </c:pt>
                <c:pt idx="146">
                  <c:v>5.9665060953815985</c:v>
                </c:pt>
                <c:pt idx="147">
                  <c:v>5.9870196787470631</c:v>
                </c:pt>
                <c:pt idx="148">
                  <c:v>6.0075332621125268</c:v>
                </c:pt>
                <c:pt idx="149">
                  <c:v>6.0280468454779914</c:v>
                </c:pt>
                <c:pt idx="150">
                  <c:v>6.048560428843456</c:v>
                </c:pt>
                <c:pt idx="151">
                  <c:v>6.0690740122089206</c:v>
                </c:pt>
                <c:pt idx="152">
                  <c:v>6.0895875955743852</c:v>
                </c:pt>
                <c:pt idx="153">
                  <c:v>6.1101011789398498</c:v>
                </c:pt>
                <c:pt idx="154">
                  <c:v>6.1306147623053135</c:v>
                </c:pt>
                <c:pt idx="155">
                  <c:v>6.151128345670779</c:v>
                </c:pt>
                <c:pt idx="156">
                  <c:v>6.1716419290362428</c:v>
                </c:pt>
                <c:pt idx="157">
                  <c:v>6.1921555124017074</c:v>
                </c:pt>
                <c:pt idx="158">
                  <c:v>6.2126690957671729</c:v>
                </c:pt>
                <c:pt idx="159">
                  <c:v>6.2331826791326366</c:v>
                </c:pt>
                <c:pt idx="160">
                  <c:v>6.2536962624981012</c:v>
                </c:pt>
                <c:pt idx="161">
                  <c:v>6.2742098458635658</c:v>
                </c:pt>
                <c:pt idx="162">
                  <c:v>6.2947234292290295</c:v>
                </c:pt>
                <c:pt idx="163">
                  <c:v>6.3152370125944941</c:v>
                </c:pt>
                <c:pt idx="164">
                  <c:v>6.3357505959599587</c:v>
                </c:pt>
                <c:pt idx="165">
                  <c:v>6.3562641793254233</c:v>
                </c:pt>
                <c:pt idx="166">
                  <c:v>6.3767777626908879</c:v>
                </c:pt>
                <c:pt idx="167">
                  <c:v>6.3972913460563525</c:v>
                </c:pt>
                <c:pt idx="168">
                  <c:v>6.4178049294218162</c:v>
                </c:pt>
                <c:pt idx="169">
                  <c:v>6.4383185127872808</c:v>
                </c:pt>
                <c:pt idx="170">
                  <c:v>6.4588320961527455</c:v>
                </c:pt>
                <c:pt idx="171">
                  <c:v>6.4793456795182092</c:v>
                </c:pt>
                <c:pt idx="172">
                  <c:v>6.4998592628836755</c:v>
                </c:pt>
                <c:pt idx="173">
                  <c:v>6.5203728462491393</c:v>
                </c:pt>
                <c:pt idx="174">
                  <c:v>6.5408864296146039</c:v>
                </c:pt>
                <c:pt idx="175">
                  <c:v>6.5614000129800685</c:v>
                </c:pt>
                <c:pt idx="176">
                  <c:v>6.5819135963455322</c:v>
                </c:pt>
                <c:pt idx="177">
                  <c:v>6.6024271797109968</c:v>
                </c:pt>
                <c:pt idx="178">
                  <c:v>6.6229407630764614</c:v>
                </c:pt>
                <c:pt idx="179">
                  <c:v>6.643454346441926</c:v>
                </c:pt>
                <c:pt idx="180">
                  <c:v>6.6639679298073915</c:v>
                </c:pt>
                <c:pt idx="181">
                  <c:v>6.6844815131728552</c:v>
                </c:pt>
                <c:pt idx="182">
                  <c:v>6.7049950965383198</c:v>
                </c:pt>
                <c:pt idx="183">
                  <c:v>6.7255086799037844</c:v>
                </c:pt>
                <c:pt idx="184">
                  <c:v>6.7460222632692481</c:v>
                </c:pt>
                <c:pt idx="185">
                  <c:v>6.7665358466347127</c:v>
                </c:pt>
                <c:pt idx="186">
                  <c:v>6.7870494300001782</c:v>
                </c:pt>
                <c:pt idx="187">
                  <c:v>6.807563013365642</c:v>
                </c:pt>
                <c:pt idx="188">
                  <c:v>6.8280765967311057</c:v>
                </c:pt>
                <c:pt idx="189">
                  <c:v>6.8485901800965712</c:v>
                </c:pt>
                <c:pt idx="190">
                  <c:v>6.8691037634620349</c:v>
                </c:pt>
                <c:pt idx="191">
                  <c:v>6.8896173468274995</c:v>
                </c:pt>
                <c:pt idx="192">
                  <c:v>6.9101309301929641</c:v>
                </c:pt>
                <c:pt idx="193">
                  <c:v>6.9306445135584287</c:v>
                </c:pt>
                <c:pt idx="194">
                  <c:v>6.9511580969238933</c:v>
                </c:pt>
                <c:pt idx="195">
                  <c:v>6.9716716802893579</c:v>
                </c:pt>
                <c:pt idx="196">
                  <c:v>6.9921852636548216</c:v>
                </c:pt>
                <c:pt idx="197">
                  <c:v>7.0126988470202871</c:v>
                </c:pt>
                <c:pt idx="198">
                  <c:v>7.0332124303857508</c:v>
                </c:pt>
                <c:pt idx="199">
                  <c:v>7.0537260137512154</c:v>
                </c:pt>
                <c:pt idx="200">
                  <c:v>7.07423959711668</c:v>
                </c:pt>
                <c:pt idx="201">
                  <c:v>7.0947531804821446</c:v>
                </c:pt>
                <c:pt idx="202">
                  <c:v>7.1152667638476093</c:v>
                </c:pt>
                <c:pt idx="203">
                  <c:v>7.1357803472130739</c:v>
                </c:pt>
                <c:pt idx="204">
                  <c:v>7.1562939305785376</c:v>
                </c:pt>
                <c:pt idx="205">
                  <c:v>7.1768075139440022</c:v>
                </c:pt>
                <c:pt idx="206">
                  <c:v>7.1973210973094668</c:v>
                </c:pt>
                <c:pt idx="207">
                  <c:v>7.2178346806749305</c:v>
                </c:pt>
                <c:pt idx="208">
                  <c:v>7.2383482640403969</c:v>
                </c:pt>
                <c:pt idx="209">
                  <c:v>7.2588618474058606</c:v>
                </c:pt>
                <c:pt idx="210">
                  <c:v>7.2793754307713252</c:v>
                </c:pt>
                <c:pt idx="211">
                  <c:v>7.2998890141367898</c:v>
                </c:pt>
                <c:pt idx="212">
                  <c:v>7.3204025975022535</c:v>
                </c:pt>
                <c:pt idx="213">
                  <c:v>7.3409161808677172</c:v>
                </c:pt>
                <c:pt idx="214">
                  <c:v>7.3614297642331827</c:v>
                </c:pt>
                <c:pt idx="215">
                  <c:v>7.3819433475986473</c:v>
                </c:pt>
                <c:pt idx="216">
                  <c:v>7.4024569309641119</c:v>
                </c:pt>
                <c:pt idx="217">
                  <c:v>7.4229705143295766</c:v>
                </c:pt>
                <c:pt idx="218">
                  <c:v>7.4434840976950403</c:v>
                </c:pt>
                <c:pt idx="219">
                  <c:v>7.4639976810605049</c:v>
                </c:pt>
                <c:pt idx="220">
                  <c:v>7.4845112644259695</c:v>
                </c:pt>
                <c:pt idx="221">
                  <c:v>7.5050248477914332</c:v>
                </c:pt>
                <c:pt idx="222">
                  <c:v>7.5255384311568987</c:v>
                </c:pt>
                <c:pt idx="223">
                  <c:v>7.5460520145223633</c:v>
                </c:pt>
                <c:pt idx="224">
                  <c:v>7.566565597887827</c:v>
                </c:pt>
                <c:pt idx="225">
                  <c:v>7.5870791812532925</c:v>
                </c:pt>
                <c:pt idx="226">
                  <c:v>7.6075927646187562</c:v>
                </c:pt>
                <c:pt idx="227">
                  <c:v>7.6281063479842208</c:v>
                </c:pt>
                <c:pt idx="228">
                  <c:v>7.6486199313496854</c:v>
                </c:pt>
                <c:pt idx="229">
                  <c:v>7.66913351471515</c:v>
                </c:pt>
                <c:pt idx="230">
                  <c:v>7.6896470980806146</c:v>
                </c:pt>
                <c:pt idx="231">
                  <c:v>7.7101606814460792</c:v>
                </c:pt>
                <c:pt idx="232">
                  <c:v>7.730674264811543</c:v>
                </c:pt>
                <c:pt idx="233">
                  <c:v>7.7511878481770085</c:v>
                </c:pt>
                <c:pt idx="234">
                  <c:v>7.7717014315424722</c:v>
                </c:pt>
                <c:pt idx="235">
                  <c:v>7.7922150149079368</c:v>
                </c:pt>
                <c:pt idx="236">
                  <c:v>7.8127285982734023</c:v>
                </c:pt>
                <c:pt idx="237">
                  <c:v>7.833242181638866</c:v>
                </c:pt>
                <c:pt idx="238">
                  <c:v>7.8537557650043297</c:v>
                </c:pt>
                <c:pt idx="239">
                  <c:v>7.8742693483697943</c:v>
                </c:pt>
                <c:pt idx="240">
                  <c:v>7.8947829317352589</c:v>
                </c:pt>
                <c:pt idx="241">
                  <c:v>7.9152965151007226</c:v>
                </c:pt>
                <c:pt idx="242">
                  <c:v>7.9358100984661881</c:v>
                </c:pt>
                <c:pt idx="243">
                  <c:v>7.9563236818316518</c:v>
                </c:pt>
                <c:pt idx="244">
                  <c:v>7.9768372651971173</c:v>
                </c:pt>
                <c:pt idx="245">
                  <c:v>7.9973508485625819</c:v>
                </c:pt>
                <c:pt idx="246">
                  <c:v>8.0178644319280448</c:v>
                </c:pt>
                <c:pt idx="247">
                  <c:v>8.0383780152935103</c:v>
                </c:pt>
                <c:pt idx="248">
                  <c:v>8.0588915986589758</c:v>
                </c:pt>
                <c:pt idx="249">
                  <c:v>8.0794051820244412</c:v>
                </c:pt>
                <c:pt idx="250">
                  <c:v>8.099918765389905</c:v>
                </c:pt>
                <c:pt idx="251">
                  <c:v>8.1204323487553687</c:v>
                </c:pt>
                <c:pt idx="252">
                  <c:v>8.1409459321208324</c:v>
                </c:pt>
                <c:pt idx="253">
                  <c:v>8.1614595154862961</c:v>
                </c:pt>
                <c:pt idx="254">
                  <c:v>8.1819730988517616</c:v>
                </c:pt>
                <c:pt idx="255">
                  <c:v>8.2024866822172271</c:v>
                </c:pt>
                <c:pt idx="256">
                  <c:v>8.2230002655826908</c:v>
                </c:pt>
                <c:pt idx="257">
                  <c:v>8.2435138489481545</c:v>
                </c:pt>
                <c:pt idx="258">
                  <c:v>8.2640274323136182</c:v>
                </c:pt>
                <c:pt idx="259">
                  <c:v>8.2845410156790944</c:v>
                </c:pt>
                <c:pt idx="260">
                  <c:v>8.3050545990445492</c:v>
                </c:pt>
                <c:pt idx="261">
                  <c:v>8.3255681824100147</c:v>
                </c:pt>
                <c:pt idx="262">
                  <c:v>8.3460817657754784</c:v>
                </c:pt>
                <c:pt idx="263">
                  <c:v>8.3665953491409528</c:v>
                </c:pt>
                <c:pt idx="264">
                  <c:v>8.3871089325064077</c:v>
                </c:pt>
                <c:pt idx="265">
                  <c:v>8.4076225158718714</c:v>
                </c:pt>
                <c:pt idx="266">
                  <c:v>8.4281360992373369</c:v>
                </c:pt>
                <c:pt idx="267">
                  <c:v>8.4486496826028112</c:v>
                </c:pt>
                <c:pt idx="268">
                  <c:v>8.4691632659682643</c:v>
                </c:pt>
                <c:pt idx="269">
                  <c:v>8.489676849333728</c:v>
                </c:pt>
                <c:pt idx="270">
                  <c:v>8.5101904326991935</c:v>
                </c:pt>
                <c:pt idx="271">
                  <c:v>8.5307040160646679</c:v>
                </c:pt>
                <c:pt idx="272">
                  <c:v>8.5512175994301227</c:v>
                </c:pt>
                <c:pt idx="273">
                  <c:v>8.5717311827955864</c:v>
                </c:pt>
                <c:pt idx="274">
                  <c:v>8.5922447661610502</c:v>
                </c:pt>
                <c:pt idx="275">
                  <c:v>8.6127583495265245</c:v>
                </c:pt>
                <c:pt idx="276">
                  <c:v>8.6332719328919811</c:v>
                </c:pt>
                <c:pt idx="277">
                  <c:v>8.6537855162574466</c:v>
                </c:pt>
                <c:pt idx="278">
                  <c:v>8.6742990996229103</c:v>
                </c:pt>
                <c:pt idx="279">
                  <c:v>8.6948126829883847</c:v>
                </c:pt>
                <c:pt idx="280">
                  <c:v>8.7153262663538378</c:v>
                </c:pt>
                <c:pt idx="281">
                  <c:v>8.7358398497193033</c:v>
                </c:pt>
                <c:pt idx="282">
                  <c:v>8.7563534330847776</c:v>
                </c:pt>
                <c:pt idx="283">
                  <c:v>8.7768670164502414</c:v>
                </c:pt>
                <c:pt idx="284">
                  <c:v>8.7973805998157069</c:v>
                </c:pt>
                <c:pt idx="285">
                  <c:v>8.8178941831811599</c:v>
                </c:pt>
                <c:pt idx="286">
                  <c:v>8.8384077665466343</c:v>
                </c:pt>
                <c:pt idx="287">
                  <c:v>8.858921349912098</c:v>
                </c:pt>
                <c:pt idx="288">
                  <c:v>8.8794349332775635</c:v>
                </c:pt>
                <c:pt idx="289">
                  <c:v>8.8999485166430183</c:v>
                </c:pt>
                <c:pt idx="290">
                  <c:v>8.9204621000084945</c:v>
                </c:pt>
                <c:pt idx="291">
                  <c:v>8.9409756833739582</c:v>
                </c:pt>
                <c:pt idx="292">
                  <c:v>8.9614892667394219</c:v>
                </c:pt>
                <c:pt idx="293">
                  <c:v>8.9820028501048785</c:v>
                </c:pt>
                <c:pt idx="294">
                  <c:v>9.0025164334703511</c:v>
                </c:pt>
                <c:pt idx="295">
                  <c:v>9.0230300168358166</c:v>
                </c:pt>
                <c:pt idx="296">
                  <c:v>9.0435436002012803</c:v>
                </c:pt>
                <c:pt idx="297">
                  <c:v>9.0640571835667352</c:v>
                </c:pt>
                <c:pt idx="298">
                  <c:v>9.0845707669322078</c:v>
                </c:pt>
                <c:pt idx="299">
                  <c:v>9.1050843502976733</c:v>
                </c:pt>
                <c:pt idx="300">
                  <c:v>9.125597933663137</c:v>
                </c:pt>
                <c:pt idx="301">
                  <c:v>9.1461115170285918</c:v>
                </c:pt>
                <c:pt idx="302">
                  <c:v>9.1666251003940662</c:v>
                </c:pt>
                <c:pt idx="303">
                  <c:v>9.1871386837595299</c:v>
                </c:pt>
                <c:pt idx="304">
                  <c:v>9.2076522671249954</c:v>
                </c:pt>
                <c:pt idx="305">
                  <c:v>9.2281658504904502</c:v>
                </c:pt>
                <c:pt idx="306">
                  <c:v>9.2486794338559264</c:v>
                </c:pt>
                <c:pt idx="307">
                  <c:v>9.2691930172213901</c:v>
                </c:pt>
                <c:pt idx="308">
                  <c:v>9.2897066005868538</c:v>
                </c:pt>
                <c:pt idx="309">
                  <c:v>9.3102201839523193</c:v>
                </c:pt>
                <c:pt idx="310">
                  <c:v>9.330733767317783</c:v>
                </c:pt>
                <c:pt idx="311">
                  <c:v>9.3512473506832485</c:v>
                </c:pt>
                <c:pt idx="312">
                  <c:v>9.3717609340487122</c:v>
                </c:pt>
                <c:pt idx="313">
                  <c:v>9.392274517414176</c:v>
                </c:pt>
                <c:pt idx="314">
                  <c:v>9.4127881007796397</c:v>
                </c:pt>
                <c:pt idx="315">
                  <c:v>9.4333016841451034</c:v>
                </c:pt>
                <c:pt idx="316">
                  <c:v>9.4538152675105689</c:v>
                </c:pt>
                <c:pt idx="317">
                  <c:v>9.4743288508760344</c:v>
                </c:pt>
                <c:pt idx="318">
                  <c:v>9.4948424342414981</c:v>
                </c:pt>
                <c:pt idx="319">
                  <c:v>9.5153560176069636</c:v>
                </c:pt>
                <c:pt idx="320">
                  <c:v>9.5358696009724273</c:v>
                </c:pt>
                <c:pt idx="321">
                  <c:v>9.556383184337891</c:v>
                </c:pt>
                <c:pt idx="322">
                  <c:v>9.5768967677033583</c:v>
                </c:pt>
                <c:pt idx="323">
                  <c:v>9.597410351068822</c:v>
                </c:pt>
                <c:pt idx="324">
                  <c:v>9.6179239344342857</c:v>
                </c:pt>
                <c:pt idx="325">
                  <c:v>9.6384375177997494</c:v>
                </c:pt>
                <c:pt idx="326">
                  <c:v>9.6589511011652149</c:v>
                </c:pt>
                <c:pt idx="327">
                  <c:v>9.6794646845306787</c:v>
                </c:pt>
                <c:pt idx="328">
                  <c:v>9.6999782678961441</c:v>
                </c:pt>
                <c:pt idx="329">
                  <c:v>9.7204918512616079</c:v>
                </c:pt>
                <c:pt idx="330">
                  <c:v>9.7410054346270716</c:v>
                </c:pt>
                <c:pt idx="331">
                  <c:v>9.7615190179925353</c:v>
                </c:pt>
                <c:pt idx="332">
                  <c:v>9.7820326013580008</c:v>
                </c:pt>
                <c:pt idx="333">
                  <c:v>9.8025461847234663</c:v>
                </c:pt>
                <c:pt idx="334">
                  <c:v>9.8230597680889318</c:v>
                </c:pt>
                <c:pt idx="335">
                  <c:v>9.8435733514543955</c:v>
                </c:pt>
                <c:pt idx="336">
                  <c:v>9.8640869348198592</c:v>
                </c:pt>
                <c:pt idx="337">
                  <c:v>9.8846005181853229</c:v>
                </c:pt>
                <c:pt idx="338">
                  <c:v>9.9051141015507866</c:v>
                </c:pt>
                <c:pt idx="339">
                  <c:v>9.9256276849162539</c:v>
                </c:pt>
                <c:pt idx="340">
                  <c:v>9.9461412682817176</c:v>
                </c:pt>
                <c:pt idx="341">
                  <c:v>9.9666548516471813</c:v>
                </c:pt>
                <c:pt idx="342">
                  <c:v>9.9871684350126451</c:v>
                </c:pt>
                <c:pt idx="343">
                  <c:v>10.007682018378111</c:v>
                </c:pt>
                <c:pt idx="344">
                  <c:v>10.028195601743574</c:v>
                </c:pt>
                <c:pt idx="345">
                  <c:v>10.04870918510904</c:v>
                </c:pt>
                <c:pt idx="346">
                  <c:v>10.069222768474503</c:v>
                </c:pt>
                <c:pt idx="347">
                  <c:v>10.089736351839969</c:v>
                </c:pt>
                <c:pt idx="348">
                  <c:v>10.110249935205433</c:v>
                </c:pt>
                <c:pt idx="349">
                  <c:v>10.130763518570898</c:v>
                </c:pt>
                <c:pt idx="350">
                  <c:v>10.151277101936362</c:v>
                </c:pt>
                <c:pt idx="351">
                  <c:v>10.171790685301827</c:v>
                </c:pt>
                <c:pt idx="352">
                  <c:v>10.192304268667291</c:v>
                </c:pt>
                <c:pt idx="353">
                  <c:v>10.212817852032755</c:v>
                </c:pt>
                <c:pt idx="354">
                  <c:v>10.233331435398219</c:v>
                </c:pt>
                <c:pt idx="355">
                  <c:v>10.253845018763686</c:v>
                </c:pt>
                <c:pt idx="356">
                  <c:v>10.27435860212915</c:v>
                </c:pt>
                <c:pt idx="357">
                  <c:v>10.294872185494613</c:v>
                </c:pt>
                <c:pt idx="358">
                  <c:v>10.315385768860077</c:v>
                </c:pt>
                <c:pt idx="359">
                  <c:v>10.335899352225541</c:v>
                </c:pt>
                <c:pt idx="360">
                  <c:v>10.356412935591006</c:v>
                </c:pt>
                <c:pt idx="361">
                  <c:v>10.376926518956472</c:v>
                </c:pt>
                <c:pt idx="362">
                  <c:v>10.397440102321937</c:v>
                </c:pt>
                <c:pt idx="363">
                  <c:v>10.417953685687401</c:v>
                </c:pt>
                <c:pt idx="364">
                  <c:v>10.438467269052865</c:v>
                </c:pt>
                <c:pt idx="365">
                  <c:v>10.458980852418328</c:v>
                </c:pt>
                <c:pt idx="366">
                  <c:v>10.479494435783794</c:v>
                </c:pt>
                <c:pt idx="367">
                  <c:v>10.500008019149258</c:v>
                </c:pt>
                <c:pt idx="368">
                  <c:v>10.520521602514723</c:v>
                </c:pt>
                <c:pt idx="369">
                  <c:v>10.541035185880187</c:v>
                </c:pt>
                <c:pt idx="370">
                  <c:v>10.56154876924565</c:v>
                </c:pt>
                <c:pt idx="371">
                  <c:v>10.582062352611114</c:v>
                </c:pt>
                <c:pt idx="372">
                  <c:v>10.602575935976581</c:v>
                </c:pt>
                <c:pt idx="373">
                  <c:v>10.623089519342045</c:v>
                </c:pt>
                <c:pt idx="374">
                  <c:v>10.643603102707509</c:v>
                </c:pt>
                <c:pt idx="375">
                  <c:v>10.664116686072973</c:v>
                </c:pt>
                <c:pt idx="376">
                  <c:v>10.684630269438438</c:v>
                </c:pt>
                <c:pt idx="377">
                  <c:v>10.705143852803904</c:v>
                </c:pt>
                <c:pt idx="378">
                  <c:v>10.725657436169369</c:v>
                </c:pt>
                <c:pt idx="379">
                  <c:v>10.746171019534833</c:v>
                </c:pt>
                <c:pt idx="380">
                  <c:v>10.766684602900296</c:v>
                </c:pt>
                <c:pt idx="381">
                  <c:v>10.78719818626576</c:v>
                </c:pt>
                <c:pt idx="382">
                  <c:v>10.807711769631226</c:v>
                </c:pt>
                <c:pt idx="383">
                  <c:v>10.828225352996689</c:v>
                </c:pt>
                <c:pt idx="384">
                  <c:v>10.848738936362155</c:v>
                </c:pt>
                <c:pt idx="385">
                  <c:v>10.869252519727619</c:v>
                </c:pt>
                <c:pt idx="386">
                  <c:v>10.889766103093082</c:v>
                </c:pt>
                <c:pt idx="387">
                  <c:v>10.910279686458546</c:v>
                </c:pt>
                <c:pt idx="388">
                  <c:v>10.93079326982401</c:v>
                </c:pt>
                <c:pt idx="389">
                  <c:v>10.951306853189477</c:v>
                </c:pt>
                <c:pt idx="390">
                  <c:v>10.971820436554943</c:v>
                </c:pt>
                <c:pt idx="391">
                  <c:v>10.992334019920406</c:v>
                </c:pt>
                <c:pt idx="392">
                  <c:v>11.01284760328587</c:v>
                </c:pt>
                <c:pt idx="393">
                  <c:v>11.033361186651335</c:v>
                </c:pt>
                <c:pt idx="394">
                  <c:v>11.053874770016799</c:v>
                </c:pt>
                <c:pt idx="395">
                  <c:v>11.074388353382265</c:v>
                </c:pt>
                <c:pt idx="396">
                  <c:v>11.094901936747728</c:v>
                </c:pt>
                <c:pt idx="397">
                  <c:v>11.115415520113192</c:v>
                </c:pt>
                <c:pt idx="398">
                  <c:v>11.135929103478656</c:v>
                </c:pt>
                <c:pt idx="399">
                  <c:v>11.156442686844121</c:v>
                </c:pt>
                <c:pt idx="400">
                  <c:v>11.176956270209585</c:v>
                </c:pt>
                <c:pt idx="401">
                  <c:v>11.197469853575051</c:v>
                </c:pt>
                <c:pt idx="402">
                  <c:v>11.217983436940514</c:v>
                </c:pt>
                <c:pt idx="403">
                  <c:v>11.238497020305978</c:v>
                </c:pt>
                <c:pt idx="404">
                  <c:v>11.259010603671443</c:v>
                </c:pt>
                <c:pt idx="405">
                  <c:v>11.279524187036909</c:v>
                </c:pt>
                <c:pt idx="406">
                  <c:v>11.300037770402374</c:v>
                </c:pt>
                <c:pt idx="407">
                  <c:v>11.320551353767838</c:v>
                </c:pt>
                <c:pt idx="408">
                  <c:v>11.341064937133302</c:v>
                </c:pt>
                <c:pt idx="409">
                  <c:v>11.361578520498766</c:v>
                </c:pt>
                <c:pt idx="410">
                  <c:v>11.382092103864231</c:v>
                </c:pt>
                <c:pt idx="411">
                  <c:v>11.402605687229697</c:v>
                </c:pt>
                <c:pt idx="412">
                  <c:v>11.42311927059516</c:v>
                </c:pt>
                <c:pt idx="413">
                  <c:v>11.443632853960624</c:v>
                </c:pt>
                <c:pt idx="414">
                  <c:v>11.464146437326088</c:v>
                </c:pt>
                <c:pt idx="415">
                  <c:v>11.484660020691551</c:v>
                </c:pt>
                <c:pt idx="416">
                  <c:v>11.505173604057017</c:v>
                </c:pt>
                <c:pt idx="417">
                  <c:v>11.525687187422481</c:v>
                </c:pt>
                <c:pt idx="418">
                  <c:v>11.546200770787946</c:v>
                </c:pt>
                <c:pt idx="419">
                  <c:v>11.566714354153412</c:v>
                </c:pt>
                <c:pt idx="420">
                  <c:v>11.587227937518875</c:v>
                </c:pt>
                <c:pt idx="421">
                  <c:v>11.607741520884339</c:v>
                </c:pt>
                <c:pt idx="422">
                  <c:v>11.628255104249805</c:v>
                </c:pt>
                <c:pt idx="423">
                  <c:v>11.64876868761527</c:v>
                </c:pt>
                <c:pt idx="424">
                  <c:v>11.669282270980734</c:v>
                </c:pt>
                <c:pt idx="425">
                  <c:v>11.689795854346198</c:v>
                </c:pt>
                <c:pt idx="426">
                  <c:v>11.710309437711661</c:v>
                </c:pt>
                <c:pt idx="427">
                  <c:v>11.730823021077127</c:v>
                </c:pt>
                <c:pt idx="428">
                  <c:v>11.751336604442592</c:v>
                </c:pt>
                <c:pt idx="429">
                  <c:v>11.771850187808056</c:v>
                </c:pt>
                <c:pt idx="430">
                  <c:v>11.79236377117352</c:v>
                </c:pt>
                <c:pt idx="431">
                  <c:v>11.812877354538983</c:v>
                </c:pt>
                <c:pt idx="432">
                  <c:v>11.833390937904449</c:v>
                </c:pt>
                <c:pt idx="433">
                  <c:v>11.853904521269914</c:v>
                </c:pt>
                <c:pt idx="434">
                  <c:v>11.87441810463538</c:v>
                </c:pt>
                <c:pt idx="435">
                  <c:v>11.894931688000844</c:v>
                </c:pt>
                <c:pt idx="436">
                  <c:v>11.915445271366307</c:v>
                </c:pt>
                <c:pt idx="437">
                  <c:v>11.935958854731771</c:v>
                </c:pt>
                <c:pt idx="438">
                  <c:v>11.956472438097235</c:v>
                </c:pt>
                <c:pt idx="439">
                  <c:v>11.9769860214627</c:v>
                </c:pt>
                <c:pt idx="440">
                  <c:v>11.997499604828164</c:v>
                </c:pt>
                <c:pt idx="441">
                  <c:v>12.018013188193629</c:v>
                </c:pt>
                <c:pt idx="442">
                  <c:v>12.038526771559093</c:v>
                </c:pt>
                <c:pt idx="443">
                  <c:v>12.059040354924559</c:v>
                </c:pt>
                <c:pt idx="444">
                  <c:v>12.079553938290022</c:v>
                </c:pt>
                <c:pt idx="445">
                  <c:v>12.100067521655486</c:v>
                </c:pt>
                <c:pt idx="446">
                  <c:v>12.120581105020952</c:v>
                </c:pt>
                <c:pt idx="447">
                  <c:v>12.141094688386417</c:v>
                </c:pt>
                <c:pt idx="448">
                  <c:v>12.161608271751881</c:v>
                </c:pt>
                <c:pt idx="449">
                  <c:v>12.182121855117346</c:v>
                </c:pt>
                <c:pt idx="450">
                  <c:v>12.202635438482812</c:v>
                </c:pt>
              </c:numCache>
            </c:numRef>
          </c:xVal>
          <c:yVal>
            <c:numRef>
              <c:f>fit_1NN_HCP!$M$19:$M$469</c:f>
              <c:numCache>
                <c:formatCode>General</c:formatCode>
                <c:ptCount val="451"/>
                <c:pt idx="0">
                  <c:v>0.2221013823914646</c:v>
                </c:pt>
                <c:pt idx="1">
                  <c:v>-1.1599706514637376E-2</c:v>
                </c:pt>
                <c:pt idx="2">
                  <c:v>-0.23559449255800224</c:v>
                </c:pt>
                <c:pt idx="3">
                  <c:v>-0.45019830697155783</c:v>
                </c:pt>
                <c:pt idx="4">
                  <c:v>-0.65571706359142823</c:v>
                </c:pt>
                <c:pt idx="5">
                  <c:v>-0.85244753015354391</c:v>
                </c:pt>
                <c:pt idx="6">
                  <c:v>-1.0406775919050215</c:v>
                </c:pt>
                <c:pt idx="7">
                  <c:v>-1.2206865077463878</c:v>
                </c:pt>
                <c:pt idx="8">
                  <c:v>-1.3927451591145061</c:v>
                </c:pt>
                <c:pt idx="9">
                  <c:v>-1.5571162918100665</c:v>
                </c:pt>
                <c:pt idx="10">
                  <c:v>-1.7140547509682023</c:v>
                </c:pt>
                <c:pt idx="11">
                  <c:v>-1.8638077093648029</c:v>
                </c:pt>
                <c:pt idx="12">
                  <c:v>-2.0066148892458866</c:v>
                </c:pt>
                <c:pt idx="13">
                  <c:v>-2.1427087778622642</c:v>
                </c:pt>
                <c:pt idx="14">
                  <c:v>-2.2723148368863981</c:v>
                </c:pt>
                <c:pt idx="15">
                  <c:v>-2.3956517058835765</c:v>
                </c:pt>
                <c:pt idx="16">
                  <c:v>-2.5129314000045966</c:v>
                </c:pt>
                <c:pt idx="17">
                  <c:v>-2.6243595020625925</c:v>
                </c:pt>
                <c:pt idx="18">
                  <c:v>-2.7301353491519134</c:v>
                </c:pt>
                <c:pt idx="19">
                  <c:v>-2.830452213962765</c:v>
                </c:pt>
                <c:pt idx="20">
                  <c:v>-2.9254974809407592</c:v>
                </c:pt>
                <c:pt idx="21">
                  <c:v>-3.015452817436584</c:v>
                </c:pt>
                <c:pt idx="22">
                  <c:v>-3.1004943399867582</c:v>
                </c:pt>
                <c:pt idx="23">
                  <c:v>-3.1807927758626136</c:v>
                </c:pt>
                <c:pt idx="24">
                  <c:v>-3.2565136200206979</c:v>
                </c:pt>
                <c:pt idx="25">
                  <c:v>-3.3278172875841552</c:v>
                </c:pt>
                <c:pt idx="26">
                  <c:v>-3.3948592619809634</c:v>
                </c:pt>
                <c:pt idx="27">
                  <c:v>-3.4577902388613424</c:v>
                </c:pt>
                <c:pt idx="28">
                  <c:v>-3.5167562659133287</c:v>
                </c:pt>
                <c:pt idx="29">
                  <c:v>-3.5718988786920676</c:v>
                </c:pt>
                <c:pt idx="30">
                  <c:v>-3.6233552325751894</c:v>
                </c:pt>
                <c:pt idx="31">
                  <c:v>-3.6712582309534927</c:v>
                </c:pt>
                <c:pt idx="32">
                  <c:v>-3.7157366497630573</c:v>
                </c:pt>
                <c:pt idx="33">
                  <c:v>-3.7569152584619783</c:v>
                </c:pt>
                <c:pt idx="34">
                  <c:v>-3.7949149375519928</c:v>
                </c:pt>
                <c:pt idx="35">
                  <c:v>-3.8298527927424564</c:v>
                </c:pt>
                <c:pt idx="36">
                  <c:v>-3.8618422658514291</c:v>
                </c:pt>
                <c:pt idx="37">
                  <c:v>-3.8909932425359131</c:v>
                </c:pt>
                <c:pt idx="38">
                  <c:v>-3.9174121569407792</c:v>
                </c:pt>
                <c:pt idx="39">
                  <c:v>-3.9412020933533309</c:v>
                </c:pt>
                <c:pt idx="40">
                  <c:v>-3.9624628849480645</c:v>
                </c:pt>
                <c:pt idx="41">
                  <c:v>-3.9812912097038193</c:v>
                </c:pt>
                <c:pt idx="42">
                  <c:v>-3.9977806835731506</c:v>
                </c:pt>
                <c:pt idx="43">
                  <c:v>-4.012021950981568</c:v>
                </c:pt>
                <c:pt idx="44">
                  <c:v>-4.0241027727321157</c:v>
                </c:pt>
                <c:pt idx="45">
                  <c:v>-4.0341081113885746</c:v>
                </c:pt>
                <c:pt idx="46">
                  <c:v>-4.0421202142086088</c:v>
                </c:pt>
                <c:pt idx="47">
                  <c:v>-4.0482186936960973</c:v>
                </c:pt>
                <c:pt idx="48">
                  <c:v>-4.052480605839996</c:v>
                </c:pt>
                <c:pt idx="49">
                  <c:v>-4.0549805261051617</c:v>
                </c:pt>
                <c:pt idx="50">
                  <c:v>-4.0557906232387522</c:v>
                </c:pt>
                <c:pt idx="51">
                  <c:v>-4.0549807309539938</c:v>
                </c:pt>
                <c:pt idx="52">
                  <c:v>-4.0526184175514226</c:v>
                </c:pt>
                <c:pt idx="53">
                  <c:v>-4.0487690535359722</c:v>
                </c:pt>
                <c:pt idx="54">
                  <c:v>-4.0434958772866683</c:v>
                </c:pt>
                <c:pt idx="55">
                  <c:v>-4.0368600588340895</c:v>
                </c:pt>
                <c:pt idx="56">
                  <c:v>-4.0289207617991973</c:v>
                </c:pt>
                <c:pt idx="57">
                  <c:v>-4.0197352035456344</c:v>
                </c:pt>
                <c:pt idx="58">
                  <c:v>-4.0093587135961428</c:v>
                </c:pt>
                <c:pt idx="59">
                  <c:v>-3.9978447903622998</c:v>
                </c:pt>
                <c:pt idx="60">
                  <c:v>-3.985245156235413</c:v>
                </c:pt>
                <c:pt idx="61">
                  <c:v>-3.9716098110850524</c:v>
                </c:pt>
                <c:pt idx="62">
                  <c:v>-3.9569870842104109</c:v>
                </c:pt>
                <c:pt idx="63">
                  <c:v>-3.941423684788397</c:v>
                </c:pt>
                <c:pt idx="64">
                  <c:v>-3.9249647508611143</c:v>
                </c:pt>
                <c:pt idx="65">
                  <c:v>-3.9076538969042476</c:v>
                </c:pt>
                <c:pt idx="66">
                  <c:v>-3.8895332600166119</c:v>
                </c:pt>
                <c:pt idx="67">
                  <c:v>-3.8706435447700711</c:v>
                </c:pt>
                <c:pt idx="68">
                  <c:v>-3.8510240667578781</c:v>
                </c:pt>
                <c:pt idx="69">
                  <c:v>-3.8307127948784641</c:v>
                </c:pt>
                <c:pt idx="70">
                  <c:v>-3.8097463923905854</c:v>
                </c:pt>
                <c:pt idx="71">
                  <c:v>-3.7881602567748334</c:v>
                </c:pt>
                <c:pt idx="72">
                  <c:v>-3.7659885584354171</c:v>
                </c:pt>
                <c:pt idx="73">
                  <c:v>-3.7432642782752765</c:v>
                </c:pt>
                <c:pt idx="74">
                  <c:v>-3.7200192441765303</c:v>
                </c:pt>
                <c:pt idx="75">
                  <c:v>-3.6962841664175201</c:v>
                </c:pt>
                <c:pt idx="76">
                  <c:v>-3.6720886720566721</c:v>
                </c:pt>
                <c:pt idx="77">
                  <c:v>-3.6474613383126586</c:v>
                </c:pt>
                <c:pt idx="78">
                  <c:v>-3.622429724969451</c:v>
                </c:pt>
                <c:pt idx="79">
                  <c:v>-3.5970204058340793</c:v>
                </c:pt>
                <c:pt idx="80">
                  <c:v>-3.571258999274125</c:v>
                </c:pt>
                <c:pt idx="81">
                  <c:v>-3.5451701978611858</c:v>
                </c:pt>
                <c:pt idx="82">
                  <c:v>-3.5187777971458436</c:v>
                </c:pt>
                <c:pt idx="83">
                  <c:v>-3.4921047235889571</c:v>
                </c:pt>
                <c:pt idx="84">
                  <c:v>-3.4651730616733398</c:v>
                </c:pt>
                <c:pt idx="85">
                  <c:v>-3.4380040802192573</c:v>
                </c:pt>
                <c:pt idx="86">
                  <c:v>-3.4106182579265236</c:v>
                </c:pt>
                <c:pt idx="87">
                  <c:v>-3.3830353081653008</c:v>
                </c:pt>
                <c:pt idx="88">
                  <c:v>-3.3552742030370557</c:v>
                </c:pt>
                <c:pt idx="89">
                  <c:v>-3.3273531967266385</c:v>
                </c:pt>
                <c:pt idx="90">
                  <c:v>-3.2992898481657149</c:v>
                </c:pt>
                <c:pt idx="91">
                  <c:v>-3.2711010430272927</c:v>
                </c:pt>
                <c:pt idx="92">
                  <c:v>-3.242803015070518</c:v>
                </c:pt>
                <c:pt idx="93">
                  <c:v>-3.2144113668543626</c:v>
                </c:pt>
                <c:pt idx="94">
                  <c:v>-3.1859410898382849</c:v>
                </c:pt>
                <c:pt idx="95">
                  <c:v>-3.1574065838874747</c:v>
                </c:pt>
                <c:pt idx="96">
                  <c:v>-3.1288216761997445</c:v>
                </c:pt>
                <c:pt idx="97">
                  <c:v>-3.1001996396707092</c:v>
                </c:pt>
                <c:pt idx="98">
                  <c:v>-3.071553210713343</c:v>
                </c:pt>
                <c:pt idx="99">
                  <c:v>-3.0428946065476365</c:v>
                </c:pt>
                <c:pt idx="100">
                  <c:v>-3.0142355419755766</c:v>
                </c:pt>
                <c:pt idx="101">
                  <c:v>-2.9855872456562231</c:v>
                </c:pt>
                <c:pt idx="102">
                  <c:v>-2.9569604758953392</c:v>
                </c:pt>
                <c:pt idx="103">
                  <c:v>-2.9283655359634624</c:v>
                </c:pt>
                <c:pt idx="104">
                  <c:v>-2.8998122889560873</c:v>
                </c:pt>
                <c:pt idx="105">
                  <c:v>-2.871310172209089</c:v>
                </c:pt>
                <c:pt idx="106">
                  <c:v>-2.8428682112822594</c:v>
                </c:pt>
                <c:pt idx="107">
                  <c:v>-2.8144950335233805</c:v>
                </c:pt>
                <c:pt idx="108">
                  <c:v>-2.7861988812249701</c:v>
                </c:pt>
                <c:pt idx="109">
                  <c:v>-2.7579876243854589</c:v>
                </c:pt>
                <c:pt idx="110">
                  <c:v>-2.7298687730861961</c:v>
                </c:pt>
                <c:pt idx="111">
                  <c:v>-2.7018494894954475</c:v>
                </c:pt>
                <c:pt idx="112">
                  <c:v>-2.6739365995101316</c:v>
                </c:pt>
                <c:pt idx="113">
                  <c:v>-2.646136604045783</c:v>
                </c:pt>
                <c:pt idx="114">
                  <c:v>-2.6184556899849696</c:v>
                </c:pt>
                <c:pt idx="115">
                  <c:v>-2.5908997407939958</c:v>
                </c:pt>
                <c:pt idx="116">
                  <c:v>-2.5634743468175802</c:v>
                </c:pt>
                <c:pt idx="117">
                  <c:v>-2.5361848152607833</c:v>
                </c:pt>
                <c:pt idx="118">
                  <c:v>-2.5090361798673104</c:v>
                </c:pt>
                <c:pt idx="119">
                  <c:v>-2.4820332103030003</c:v>
                </c:pt>
                <c:pt idx="120">
                  <c:v>-2.4551804212530457</c:v>
                </c:pt>
                <c:pt idx="121">
                  <c:v>-2.4284820812413042</c:v>
                </c:pt>
                <c:pt idx="122">
                  <c:v>-2.4019422211797568</c:v>
                </c:pt>
                <c:pt idx="123">
                  <c:v>-2.3755646426559922</c:v>
                </c:pt>
                <c:pt idx="124">
                  <c:v>-2.3493529259663477</c:v>
                </c:pt>
                <c:pt idx="125">
                  <c:v>-2.3233104379021059</c:v>
                </c:pt>
                <c:pt idx="126">
                  <c:v>-2.2974403392959957</c:v>
                </c:pt>
                <c:pt idx="127">
                  <c:v>-2.2717455923359382</c:v>
                </c:pt>
                <c:pt idx="128">
                  <c:v>-2.2462289676528897</c:v>
                </c:pt>
                <c:pt idx="129">
                  <c:v>-2.2208930511893592</c:v>
                </c:pt>
                <c:pt idx="130">
                  <c:v>-2.1957402508550317</c:v>
                </c:pt>
                <c:pt idx="131">
                  <c:v>-2.1707728029757263</c:v>
                </c:pt>
                <c:pt idx="132">
                  <c:v>-2.1459927785417361</c:v>
                </c:pt>
                <c:pt idx="133">
                  <c:v>-2.1214020892614744</c:v>
                </c:pt>
                <c:pt idx="134">
                  <c:v>-2.0970024934260829</c:v>
                </c:pt>
                <c:pt idx="135">
                  <c:v>-2.0727956015905966</c:v>
                </c:pt>
                <c:pt idx="136">
                  <c:v>-2.0487828820770595</c:v>
                </c:pt>
                <c:pt idx="137">
                  <c:v>-2.024965666304801</c:v>
                </c:pt>
                <c:pt idx="138">
                  <c:v>-2.0013451539529905</c:v>
                </c:pt>
                <c:pt idx="139">
                  <c:v>-1.9779224179604027</c:v>
                </c:pt>
                <c:pt idx="140">
                  <c:v>-1.954698409367198</c:v>
                </c:pt>
                <c:pt idx="141">
                  <c:v>-1.931673962003378</c:v>
                </c:pt>
                <c:pt idx="142">
                  <c:v>-1.9088497970284606</c:v>
                </c:pt>
                <c:pt idx="143">
                  <c:v>-1.8862265273267511</c:v>
                </c:pt>
                <c:pt idx="144">
                  <c:v>-1.8638046617625237</c:v>
                </c:pt>
                <c:pt idx="145">
                  <c:v>-1.8415846092992096</c:v>
                </c:pt>
                <c:pt idx="146">
                  <c:v>-1.8195666829866903</c:v>
                </c:pt>
                <c:pt idx="147">
                  <c:v>-1.7977511038205529</c:v>
                </c:pt>
                <c:pt idx="148">
                  <c:v>-1.77613800447716</c:v>
                </c:pt>
                <c:pt idx="149">
                  <c:v>-1.7547274329281892</c:v>
                </c:pt>
                <c:pt idx="150">
                  <c:v>-1.73351935593827</c:v>
                </c:pt>
                <c:pt idx="151">
                  <c:v>-1.7125136624491704</c:v>
                </c:pt>
                <c:pt idx="152">
                  <c:v>-1.6917101668539376</c:v>
                </c:pt>
                <c:pt idx="153">
                  <c:v>-1.6711086121642802</c:v>
                </c:pt>
                <c:pt idx="154">
                  <c:v>-1.650708673074373</c:v>
                </c:pt>
                <c:pt idx="155">
                  <c:v>-1.6305099589241965</c:v>
                </c:pt>
                <c:pt idx="156">
                  <c:v>-1.6105120165654314</c:v>
                </c:pt>
                <c:pt idx="157">
                  <c:v>-1.5907143331327951</c:v>
                </c:pt>
                <c:pt idx="158">
                  <c:v>-1.5711163387237159</c:v>
                </c:pt>
                <c:pt idx="159">
                  <c:v>-1.551717408989058</c:v>
                </c:pt>
                <c:pt idx="160">
                  <c:v>-1.5325168676375909</c:v>
                </c:pt>
                <c:pt idx="161">
                  <c:v>-1.5135139888568159</c:v>
                </c:pt>
                <c:pt idx="162">
                  <c:v>-1.494707999652654</c:v>
                </c:pt>
                <c:pt idx="163">
                  <c:v>-1.4760980821104688</c:v>
                </c:pt>
                <c:pt idx="164">
                  <c:v>-1.45768337557979</c:v>
                </c:pt>
                <c:pt idx="165">
                  <c:v>-1.4394629787850608</c:v>
                </c:pt>
                <c:pt idx="166">
                  <c:v>-1.4214359518646447</c:v>
                </c:pt>
                <c:pt idx="167">
                  <c:v>-1.403601318340288</c:v>
                </c:pt>
                <c:pt idx="168">
                  <c:v>-1.385958067019134</c:v>
                </c:pt>
                <c:pt idx="169">
                  <c:v>-1.3685051538303619</c:v>
                </c:pt>
                <c:pt idx="170">
                  <c:v>-1.3512415035984424</c:v>
                </c:pt>
                <c:pt idx="171">
                  <c:v>-1.3341660117549401</c:v>
                </c:pt>
                <c:pt idx="172">
                  <c:v>-1.3172775459907482</c:v>
                </c:pt>
                <c:pt idx="173">
                  <c:v>-1.3005749478505966</c:v>
                </c:pt>
                <c:pt idx="174">
                  <c:v>-1.2840570342715694</c:v>
                </c:pt>
                <c:pt idx="175">
                  <c:v>-1.2677225990674033</c:v>
                </c:pt>
                <c:pt idx="176">
                  <c:v>-1.2515704143601944</c:v>
                </c:pt>
                <c:pt idx="177">
                  <c:v>-1.2355992319611602</c:v>
                </c:pt>
                <c:pt idx="178">
                  <c:v>-1.219807784702029</c:v>
                </c:pt>
                <c:pt idx="179">
                  <c:v>-1.2041947877185752</c:v>
                </c:pt>
                <c:pt idx="180">
                  <c:v>-1.1887589396877953</c:v>
                </c:pt>
                <c:pt idx="181">
                  <c:v>-1.1734989240201648</c:v>
                </c:pt>
                <c:pt idx="182">
                  <c:v>-1.1584134100083654</c:v>
                </c:pt>
                <c:pt idx="183">
                  <c:v>-1.1435010539338526</c:v>
                </c:pt>
                <c:pt idx="184">
                  <c:v>-1.1287605001325691</c:v>
                </c:pt>
                <c:pt idx="185">
                  <c:v>-1.114190382021095</c:v>
                </c:pt>
                <c:pt idx="186">
                  <c:v>-1.0997893230844635</c:v>
                </c:pt>
                <c:pt idx="187">
                  <c:v>-1.0855559378268624</c:v>
                </c:pt>
                <c:pt idx="188">
                  <c:v>-1.0714888326863676</c:v>
                </c:pt>
                <c:pt idx="189">
                  <c:v>-1.0575866069148714</c:v>
                </c:pt>
                <c:pt idx="190">
                  <c:v>-1.0438478534242877</c:v>
                </c:pt>
                <c:pt idx="191">
                  <c:v>-1.030271159600102</c:v>
                </c:pt>
                <c:pt idx="192">
                  <c:v>-1.0168551080833192</c:v>
                </c:pt>
                <c:pt idx="193">
                  <c:v>-1.0035982775218018</c:v>
                </c:pt>
                <c:pt idx="194">
                  <c:v>-0.99049924329197592</c:v>
                </c:pt>
                <c:pt idx="195">
                  <c:v>-0.97755657819186248</c:v>
                </c:pt>
                <c:pt idx="196">
                  <c:v>-0.96476885310634053</c:v>
                </c:pt>
                <c:pt idx="197">
                  <c:v>-0.95213463764554629</c:v>
                </c:pt>
                <c:pt idx="198">
                  <c:v>-0.9396525007572667</c:v>
                </c:pt>
                <c:pt idx="199">
                  <c:v>-0.92732101131416911</c:v>
                </c:pt>
                <c:pt idx="200">
                  <c:v>-0.91513873867668394</c:v>
                </c:pt>
                <c:pt idx="201">
                  <c:v>-0.90310425323232557</c:v>
                </c:pt>
                <c:pt idx="202">
                  <c:v>-0.89121612691222718</c:v>
                </c:pt>
                <c:pt idx="203">
                  <c:v>-0.87947293368562607</c:v>
                </c:pt>
                <c:pt idx="204">
                  <c:v>-0.86787325003302385</c:v>
                </c:pt>
                <c:pt idx="205">
                  <c:v>-0.85641565539872078</c:v>
                </c:pt>
                <c:pt idx="206">
                  <c:v>-0.84509873262340929</c:v>
                </c:pt>
                <c:pt idx="207">
                  <c:v>-0.83392106835747759</c:v>
                </c:pt>
                <c:pt idx="208">
                  <c:v>-0.82288125345565866</c:v>
                </c:pt>
                <c:pt idx="209">
                  <c:v>-0.81197788335366938</c:v>
                </c:pt>
                <c:pt idx="210">
                  <c:v>-0.80120955842739816</c:v>
                </c:pt>
                <c:pt idx="211">
                  <c:v>-0.79057488433527312</c:v>
                </c:pt>
                <c:pt idx="212">
                  <c:v>-0.7800724723443343</c:v>
                </c:pt>
                <c:pt idx="213">
                  <c:v>-0.76970093964058073</c:v>
                </c:pt>
                <c:pt idx="214">
                  <c:v>-0.75945890962412299</c:v>
                </c:pt>
                <c:pt idx="215">
                  <c:v>-0.749345012189648</c:v>
                </c:pt>
                <c:pt idx="216">
                  <c:v>-0.73935788399269986</c:v>
                </c:pt>
                <c:pt idx="217">
                  <c:v>-0.72949616870226452</c:v>
                </c:pt>
                <c:pt idx="218">
                  <c:v>-0.71975851724012596</c:v>
                </c:pt>
                <c:pt idx="219">
                  <c:v>-0.71014358800744526</c:v>
                </c:pt>
                <c:pt idx="220">
                  <c:v>-0.70065004709901213</c:v>
                </c:pt>
                <c:pt idx="221">
                  <c:v>-0.69127656850559194</c:v>
                </c:pt>
                <c:pt idx="222">
                  <c:v>-0.68202183430478125</c:v>
                </c:pt>
                <c:pt idx="223">
                  <c:v>-0.67288453484078292</c:v>
                </c:pt>
                <c:pt idx="224">
                  <c:v>-0.66386336889347908</c:v>
                </c:pt>
                <c:pt idx="225">
                  <c:v>-0.65495704383718756</c:v>
                </c:pt>
                <c:pt idx="226">
                  <c:v>-0.64616427578947055</c:v>
                </c:pt>
                <c:pt idx="227">
                  <c:v>-0.63748378975033682</c:v>
                </c:pt>
                <c:pt idx="228">
                  <c:v>-0.62891431973220091</c:v>
                </c:pt>
                <c:pt idx="229">
                  <c:v>-0.62045460888091564</c:v>
                </c:pt>
                <c:pt idx="230">
                  <c:v>-0.61210340958820852</c:v>
                </c:pt>
                <c:pt idx="231">
                  <c:v>-0.60385948359583819</c:v>
                </c:pt>
                <c:pt idx="232">
                  <c:v>-0.59572160209176495</c:v>
                </c:pt>
                <c:pt idx="233">
                  <c:v>-0.58768854579863505</c:v>
                </c:pt>
                <c:pt idx="234">
                  <c:v>-0.57975910505486783</c:v>
                </c:pt>
                <c:pt idx="235">
                  <c:v>-0.57193207988860451</c:v>
                </c:pt>
                <c:pt idx="236">
                  <c:v>-0.56420628008481122</c:v>
                </c:pt>
                <c:pt idx="237">
                  <c:v>-0.55658052524576773</c:v>
                </c:pt>
                <c:pt idx="238">
                  <c:v>-0.5490536448452118</c:v>
                </c:pt>
                <c:pt idx="239">
                  <c:v>-0.54162447827637183</c:v>
                </c:pt>
                <c:pt idx="240">
                  <c:v>-0.53429187489413044</c:v>
                </c:pt>
                <c:pt idx="241">
                  <c:v>-0.52705469405153438</c:v>
                </c:pt>
                <c:pt idx="242">
                  <c:v>-0.51991180513088153</c:v>
                </c:pt>
                <c:pt idx="243">
                  <c:v>-0.5128620875695995</c:v>
                </c:pt>
                <c:pt idx="244">
                  <c:v>-0.50590443088110471</c:v>
                </c:pt>
                <c:pt idx="245">
                  <c:v>-0.49903773467086898</c:v>
                </c:pt>
                <c:pt idx="246">
                  <c:v>-0.49226090864786132</c:v>
                </c:pt>
                <c:pt idx="247">
                  <c:v>-0.48557287263156484</c:v>
                </c:pt>
                <c:pt idx="248">
                  <c:v>-0.47897255655475368</c:v>
                </c:pt>
                <c:pt idx="249">
                  <c:v>-0.4724589004621923</c:v>
                </c:pt>
                <c:pt idx="250">
                  <c:v>-0.46603085450543486</c:v>
                </c:pt>
                <c:pt idx="251">
                  <c:v>-0.45968737893388978</c:v>
                </c:pt>
                <c:pt idx="252">
                  <c:v>-0.4534274440823054</c:v>
                </c:pt>
                <c:pt idx="253">
                  <c:v>-0.44725003035482708</c:v>
                </c:pt>
                <c:pt idx="254">
                  <c:v>-0.44115412820578148</c:v>
                </c:pt>
                <c:pt idx="255">
                  <c:v>-0.43513873811732584</c:v>
                </c:pt>
                <c:pt idx="256">
                  <c:v>-0.42920287057410367</c:v>
                </c:pt>
                <c:pt idx="257">
                  <c:v>-0.42334554603503788</c:v>
                </c:pt>
                <c:pt idx="258">
                  <c:v>-0.41756579490239693</c:v>
                </c:pt>
                <c:pt idx="259">
                  <c:v>-0.41186265748825052</c:v>
                </c:pt>
                <c:pt idx="260">
                  <c:v>-0.40623518397846226</c:v>
                </c:pt>
                <c:pt idx="261">
                  <c:v>-0.40068243439426787</c:v>
                </c:pt>
                <c:pt idx="262">
                  <c:v>-0.39520347855166077</c:v>
                </c:pt>
                <c:pt idx="263">
                  <c:v>-0.38979739601858759</c:v>
                </c:pt>
                <c:pt idx="264">
                  <c:v>-0.38446327607013925</c:v>
                </c:pt>
                <c:pt idx="265">
                  <c:v>-0.37920021764176226</c:v>
                </c:pt>
                <c:pt idx="266">
                  <c:v>-0.37400732928068614</c:v>
                </c:pt>
                <c:pt idx="267">
                  <c:v>-0.36888372909556905</c:v>
                </c:pt>
                <c:pt idx="268">
                  <c:v>-0.36382854470451881</c:v>
                </c:pt>
                <c:pt idx="269">
                  <c:v>-0.35884091318151812</c:v>
                </c:pt>
                <c:pt idx="270">
                  <c:v>-0.35391998100142086</c:v>
                </c:pt>
                <c:pt idx="271">
                  <c:v>-0.34906490398352014</c:v>
                </c:pt>
                <c:pt idx="272">
                  <c:v>-0.34427484723382612</c:v>
                </c:pt>
                <c:pt idx="273">
                  <c:v>-0.33954898508607717</c:v>
                </c:pt>
                <c:pt idx="274">
                  <c:v>-0.33488650104163192</c:v>
                </c:pt>
                <c:pt idx="275">
                  <c:v>-0.33028658770823577</c:v>
                </c:pt>
                <c:pt idx="276">
                  <c:v>-0.32574844673779657</c:v>
                </c:pt>
                <c:pt idx="277">
                  <c:v>-0.32127128876316863</c:v>
                </c:pt>
                <c:pt idx="278">
                  <c:v>-0.3168543333340913</c:v>
                </c:pt>
                <c:pt idx="279">
                  <c:v>-0.31249680885226544</c:v>
                </c:pt>
                <c:pt idx="280">
                  <c:v>-0.30819795250568943</c:v>
                </c:pt>
                <c:pt idx="281">
                  <c:v>-0.30395701020224947</c:v>
                </c:pt>
                <c:pt idx="282">
                  <c:v>-0.29977323650269772</c:v>
                </c:pt>
                <c:pt idx="283">
                  <c:v>-0.29564589455300383</c:v>
                </c:pt>
                <c:pt idx="284">
                  <c:v>-0.29157425601615244</c:v>
                </c:pt>
                <c:pt idx="285">
                  <c:v>-0.28755760100345962</c:v>
                </c:pt>
                <c:pt idx="286">
                  <c:v>-0.28359521800541332</c:v>
                </c:pt>
                <c:pt idx="287">
                  <c:v>-0.27968640382214027</c:v>
                </c:pt>
                <c:pt idx="288">
                  <c:v>-0.27583046349346962</c:v>
                </c:pt>
                <c:pt idx="289">
                  <c:v>-0.27202671022870911</c:v>
                </c:pt>
                <c:pt idx="290">
                  <c:v>-0.26827446533611543</c:v>
                </c:pt>
                <c:pt idx="291">
                  <c:v>-0.2645730581521587</c:v>
                </c:pt>
                <c:pt idx="292">
                  <c:v>-0.26092182597054209</c:v>
                </c:pt>
                <c:pt idx="293">
                  <c:v>-0.25732011397108778</c:v>
                </c:pt>
                <c:pt idx="294">
                  <c:v>-0.25376727514847008</c:v>
                </c:pt>
                <c:pt idx="295">
                  <c:v>-0.25026267024087334</c:v>
                </c:pt>
                <c:pt idx="296">
                  <c:v>-0.24680566765855558</c:v>
                </c:pt>
                <c:pt idx="297">
                  <c:v>-0.24339564341239669</c:v>
                </c:pt>
                <c:pt idx="298">
                  <c:v>-0.24003198104242651</c:v>
                </c:pt>
                <c:pt idx="299">
                  <c:v>-0.23671407154639434</c:v>
                </c:pt>
                <c:pt idx="300">
                  <c:v>-0.23344131330836315</c:v>
                </c:pt>
                <c:pt idx="301">
                  <c:v>-0.230213112027396</c:v>
                </c:pt>
                <c:pt idx="302">
                  <c:v>-0.22702888064632831</c:v>
                </c:pt>
                <c:pt idx="303">
                  <c:v>-0.22388803928068732</c:v>
                </c:pt>
                <c:pt idx="304">
                  <c:v>-0.22079001514772401</c:v>
                </c:pt>
                <c:pt idx="305">
                  <c:v>-0.21773424249564183</c:v>
                </c:pt>
                <c:pt idx="306">
                  <c:v>-0.21472016253299142</c:v>
                </c:pt>
                <c:pt idx="307">
                  <c:v>-0.21174722335830071</c:v>
                </c:pt>
                <c:pt idx="308">
                  <c:v>-0.20881487988989891</c:v>
                </c:pt>
                <c:pt idx="309">
                  <c:v>-0.20592259379601069</c:v>
                </c:pt>
                <c:pt idx="310">
                  <c:v>-0.20306983342510443</c:v>
                </c:pt>
                <c:pt idx="311">
                  <c:v>-0.20025607373651572</c:v>
                </c:pt>
                <c:pt idx="312">
                  <c:v>-0.19748079623137146</c:v>
                </c:pt>
                <c:pt idx="313">
                  <c:v>-0.19474348888381773</c:v>
                </c:pt>
                <c:pt idx="314">
                  <c:v>-0.19204364607257343</c:v>
                </c:pt>
                <c:pt idx="315">
                  <c:v>-0.18938076851281996</c:v>
                </c:pt>
                <c:pt idx="316">
                  <c:v>-0.18675436318843941</c:v>
                </c:pt>
                <c:pt idx="317">
                  <c:v>-0.18416394328461447</c:v>
                </c:pt>
                <c:pt idx="318">
                  <c:v>-0.1816090281208009</c:v>
                </c:pt>
                <c:pt idx="319">
                  <c:v>-0.17908914308408128</c:v>
                </c:pt>
                <c:pt idx="320">
                  <c:v>-0.1766038195629161</c:v>
                </c:pt>
                <c:pt idx="321">
                  <c:v>-0.17415259488129356</c:v>
                </c:pt>
                <c:pt idx="322">
                  <c:v>-0.17173501223329418</c:v>
                </c:pt>
                <c:pt idx="323">
                  <c:v>-0.16935062061807543</c:v>
                </c:pt>
                <c:pt idx="324">
                  <c:v>-0.16699897477528347</c:v>
                </c:pt>
                <c:pt idx="325">
                  <c:v>-0.1646796351209025</c:v>
                </c:pt>
                <c:pt idx="326">
                  <c:v>-0.16239216768354578</c:v>
                </c:pt>
                <c:pt idx="327">
                  <c:v>-0.16013614404119791</c:v>
                </c:pt>
                <c:pt idx="328">
                  <c:v>-0.1579111412584093</c:v>
                </c:pt>
                <c:pt idx="329">
                  <c:v>-0.15571674182395653</c:v>
                </c:pt>
                <c:pt idx="330">
                  <c:v>-0.15355253358896453</c:v>
                </c:pt>
                <c:pt idx="331">
                  <c:v>-0.15141810970550304</c:v>
                </c:pt>
                <c:pt idx="332">
                  <c:v>-0.14931306856565796</c:v>
                </c:pt>
                <c:pt idx="333">
                  <c:v>-0.14723701374108208</c:v>
                </c:pt>
                <c:pt idx="334">
                  <c:v>-0.14518955392303018</c:v>
                </c:pt>
                <c:pt idx="335">
                  <c:v>-0.1431703028628801</c:v>
                </c:pt>
                <c:pt idx="336">
                  <c:v>-0.14117887931314418</c:v>
                </c:pt>
                <c:pt idx="337">
                  <c:v>-0.13921490696897404</c:v>
                </c:pt>
                <c:pt idx="338">
                  <c:v>-0.13727801441015955</c:v>
                </c:pt>
                <c:pt idx="339">
                  <c:v>-0.13536783504362515</c:v>
                </c:pt>
                <c:pt idx="340">
                  <c:v>-0.13348400704642724</c:v>
                </c:pt>
                <c:pt idx="341">
                  <c:v>-0.13162617330924806</c:v>
                </c:pt>
                <c:pt idx="342">
                  <c:v>-0.12979398138039563</c:v>
                </c:pt>
                <c:pt idx="343">
                  <c:v>-0.12798708341030515</c:v>
                </c:pt>
                <c:pt idx="344">
                  <c:v>-0.12620513609654427</c:v>
                </c:pt>
                <c:pt idx="345">
                  <c:v>-0.12444780062932254</c:v>
                </c:pt>
                <c:pt idx="346">
                  <c:v>-0.12271474263750699</c:v>
                </c:pt>
                <c:pt idx="347">
                  <c:v>-0.12100563213514054</c:v>
                </c:pt>
                <c:pt idx="348">
                  <c:v>-0.11932014346846803</c:v>
                </c:pt>
                <c:pt idx="349">
                  <c:v>-0.11765795526346452</c:v>
                </c:pt>
                <c:pt idx="350">
                  <c:v>-0.11601875037386992</c:v>
                </c:pt>
                <c:pt idx="351">
                  <c:v>-0.11440221582972554</c:v>
                </c:pt>
                <c:pt idx="352">
                  <c:v>-0.11280804278641497</c:v>
                </c:pt>
                <c:pt idx="353">
                  <c:v>-0.11123592647420563</c:v>
                </c:pt>
                <c:pt idx="354">
                  <c:v>-0.10968556614829257</c:v>
                </c:pt>
                <c:pt idx="355">
                  <c:v>-0.10815666503934053</c:v>
                </c:pt>
                <c:pt idx="356">
                  <c:v>-0.10664893030452567</c:v>
                </c:pt>
                <c:pt idx="357">
                  <c:v>-0.10516207297907201</c:v>
                </c:pt>
                <c:pt idx="358">
                  <c:v>-0.10369580792828455</c:v>
                </c:pt>
                <c:pt idx="359">
                  <c:v>-0.1022498538000753</c:v>
                </c:pt>
                <c:pt idx="360">
                  <c:v>-0.10082393297797955</c:v>
                </c:pt>
                <c:pt idx="361">
                  <c:v>-9.9417771534663676E-2</c:v>
                </c:pt>
                <c:pt idx="362">
                  <c:v>-9.8031099185917167E-2</c:v>
                </c:pt>
                <c:pt idx="363">
                  <c:v>-9.6663649245132183E-2</c:v>
                </c:pt>
                <c:pt idx="364">
                  <c:v>-9.5315158578263906E-2</c:v>
                </c:pt>
                <c:pt idx="365">
                  <c:v>-9.3985367559272476E-2</c:v>
                </c:pt>
                <c:pt idx="366">
                  <c:v>-9.267402002604154E-2</c:v>
                </c:pt>
                <c:pt idx="367">
                  <c:v>-9.1380863236772567E-2</c:v>
                </c:pt>
                <c:pt idx="368">
                  <c:v>-9.0105647826851404E-2</c:v>
                </c:pt>
                <c:pt idx="369">
                  <c:v>-8.8848127766184365E-2</c:v>
                </c:pt>
                <c:pt idx="370">
                  <c:v>-8.7608060317001288E-2</c:v>
                </c:pt>
                <c:pt idx="371">
                  <c:v>-8.6385205992122793E-2</c:v>
                </c:pt>
                <c:pt idx="372">
                  <c:v>-8.5179328513687744E-2</c:v>
                </c:pt>
                <c:pt idx="373">
                  <c:v>-8.3990194772341167E-2</c:v>
                </c:pt>
                <c:pt idx="374">
                  <c:v>-8.2817574786873446E-2</c:v>
                </c:pt>
                <c:pt idx="375">
                  <c:v>-8.166124166431464E-2</c:v>
                </c:pt>
                <c:pt idx="376">
                  <c:v>-8.0520971560476218E-2</c:v>
                </c:pt>
                <c:pt idx="377">
                  <c:v>-7.9396543640938261E-2</c:v>
                </c:pt>
                <c:pt idx="378">
                  <c:v>-7.8287740042479514E-2</c:v>
                </c:pt>
                <c:pt idx="379">
                  <c:v>-7.7194345834946221E-2</c:v>
                </c:pt>
                <c:pt idx="380">
                  <c:v>-7.6116148983556273E-2</c:v>
                </c:pt>
                <c:pt idx="381">
                  <c:v>-7.5052940311636701E-2</c:v>
                </c:pt>
                <c:pt idx="382">
                  <c:v>-7.4004513463789098E-2</c:v>
                </c:pt>
                <c:pt idx="383">
                  <c:v>-7.2970664869482116E-2</c:v>
                </c:pt>
                <c:pt idx="384">
                  <c:v>-7.195119370706396E-2</c:v>
                </c:pt>
                <c:pt idx="385">
                  <c:v>-7.0945901868196173E-2</c:v>
                </c:pt>
                <c:pt idx="386">
                  <c:v>-6.9954593922700453E-2</c:v>
                </c:pt>
                <c:pt idx="387">
                  <c:v>-6.8977077083818505E-2</c:v>
                </c:pt>
                <c:pt idx="388">
                  <c:v>-6.8013161173880121E-2</c:v>
                </c:pt>
                <c:pt idx="389">
                  <c:v>-6.7062658590375149E-2</c:v>
                </c:pt>
                <c:pt idx="390">
                  <c:v>-6.61253842724282E-2</c:v>
                </c:pt>
                <c:pt idx="391">
                  <c:v>-6.5201155667669083E-2</c:v>
                </c:pt>
                <c:pt idx="392">
                  <c:v>-6.4289792699498735E-2</c:v>
                </c:pt>
                <c:pt idx="393">
                  <c:v>-6.3391117734745359E-2</c:v>
                </c:pt>
                <c:pt idx="394">
                  <c:v>-6.250495555170793E-2</c:v>
                </c:pt>
                <c:pt idx="395">
                  <c:v>-6.1631133308582019E-2</c:v>
                </c:pt>
                <c:pt idx="396">
                  <c:v>-6.0769480512266688E-2</c:v>
                </c:pt>
                <c:pt idx="397">
                  <c:v>-5.9919828987547268E-2</c:v>
                </c:pt>
                <c:pt idx="398">
                  <c:v>-5.9082012846650392E-2</c:v>
                </c:pt>
                <c:pt idx="399">
                  <c:v>-5.8255868459168934E-2</c:v>
                </c:pt>
                <c:pt idx="400">
                  <c:v>-5.7441234422352383E-2</c:v>
                </c:pt>
                <c:pt idx="401">
                  <c:v>-5.6637951531758449E-2</c:v>
                </c:pt>
                <c:pt idx="402">
                  <c:v>-5.5845862752264629E-2</c:v>
                </c:pt>
                <c:pt idx="403">
                  <c:v>-5.50648131894333E-2</c:v>
                </c:pt>
                <c:pt idx="404">
                  <c:v>-5.4294650061228918E-2</c:v>
                </c:pt>
                <c:pt idx="405">
                  <c:v>-5.3535222670083552E-2</c:v>
                </c:pt>
                <c:pt idx="406">
                  <c:v>-5.2786382375305488E-2</c:v>
                </c:pt>
                <c:pt idx="407">
                  <c:v>-5.204798256583016E-2</c:v>
                </c:pt>
                <c:pt idx="408">
                  <c:v>-5.1319878633307198E-2</c:v>
                </c:pt>
                <c:pt idx="409">
                  <c:v>-5.0601927945522374E-2</c:v>
                </c:pt>
                <c:pt idx="410">
                  <c:v>-4.9893989820149386E-2</c:v>
                </c:pt>
                <c:pt idx="411">
                  <c:v>-4.9195925498828737E-2</c:v>
                </c:pt>
                <c:pt idx="412">
                  <c:v>-4.850759812157053E-2</c:v>
                </c:pt>
                <c:pt idx="413">
                  <c:v>-4.7828872701476649E-2</c:v>
                </c:pt>
                <c:pt idx="414">
                  <c:v>-4.7159616099780262E-2</c:v>
                </c:pt>
                <c:pt idx="415">
                  <c:v>-4.6499697001198659E-2</c:v>
                </c:pt>
                <c:pt idx="416">
                  <c:v>-4.5848985889595482E-2</c:v>
                </c:pt>
                <c:pt idx="417">
                  <c:v>-4.5207355023950548E-2</c:v>
                </c:pt>
                <c:pt idx="418">
                  <c:v>-4.4574678414631835E-2</c:v>
                </c:pt>
                <c:pt idx="419">
                  <c:v>-4.3950831799968462E-2</c:v>
                </c:pt>
                <c:pt idx="420">
                  <c:v>-4.3335692623119752E-2</c:v>
                </c:pt>
                <c:pt idx="421">
                  <c:v>-4.2729140009237582E-2</c:v>
                </c:pt>
                <c:pt idx="422">
                  <c:v>-4.2131054742919692E-2</c:v>
                </c:pt>
                <c:pt idx="423">
                  <c:v>-4.1541319245949206E-2</c:v>
                </c:pt>
                <c:pt idx="424">
                  <c:v>-4.0959817555318231E-2</c:v>
                </c:pt>
                <c:pt idx="425">
                  <c:v>-4.0386435301531812E-2</c:v>
                </c:pt>
                <c:pt idx="426">
                  <c:v>-3.9821059687189367E-2</c:v>
                </c:pt>
                <c:pt idx="427">
                  <c:v>-3.9263579465840616E-2</c:v>
                </c:pt>
                <c:pt idx="428">
                  <c:v>-3.8713884921112295E-2</c:v>
                </c:pt>
                <c:pt idx="429">
                  <c:v>-3.81718678461032E-2</c:v>
                </c:pt>
                <c:pt idx="430">
                  <c:v>-3.7637421523043849E-2</c:v>
                </c:pt>
                <c:pt idx="431">
                  <c:v>-3.7110440703218547E-2</c:v>
                </c:pt>
                <c:pt idx="432">
                  <c:v>-3.659082158714605E-2</c:v>
                </c:pt>
                <c:pt idx="433">
                  <c:v>-3.6078461805016296E-2</c:v>
                </c:pt>
                <c:pt idx="434">
                  <c:v>-3.5573260397380069E-2</c:v>
                </c:pt>
                <c:pt idx="435">
                  <c:v>-3.5075117796088483E-2</c:v>
                </c:pt>
                <c:pt idx="436">
                  <c:v>-3.4583935805479783E-2</c:v>
                </c:pt>
                <c:pt idx="437">
                  <c:v>-3.4099617583810228E-2</c:v>
                </c:pt>
                <c:pt idx="438">
                  <c:v>-3.3622067624926297E-2</c:v>
                </c:pt>
                <c:pt idx="439">
                  <c:v>-3.3151191740175286E-2</c:v>
                </c:pt>
                <c:pt idx="440">
                  <c:v>-3.2686897040551693E-2</c:v>
                </c:pt>
                <c:pt idx="441">
                  <c:v>-3.2229091919076212E-2</c:v>
                </c:pt>
                <c:pt idx="442">
                  <c:v>-3.1777686033405042E-2</c:v>
                </c:pt>
                <c:pt idx="443">
                  <c:v>-3.1332590288666189E-2</c:v>
                </c:pt>
                <c:pt idx="444">
                  <c:v>-3.089371682052084E-2</c:v>
                </c:pt>
                <c:pt idx="445">
                  <c:v>-3.0460978978445918E-2</c:v>
                </c:pt>
                <c:pt idx="446">
                  <c:v>-3.0034291309236624E-2</c:v>
                </c:pt>
                <c:pt idx="447">
                  <c:v>-2.9613569540725103E-2</c:v>
                </c:pt>
                <c:pt idx="448">
                  <c:v>-2.9198730565713139E-2</c:v>
                </c:pt>
                <c:pt idx="449">
                  <c:v>-2.878969242611611E-2</c:v>
                </c:pt>
                <c:pt idx="450">
                  <c:v>-2.8386374297315914E-2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fit_1NN_SC!$D$19:$D$469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fit_1NN_SC!$E$19:$E$469</c:f>
              <c:numCache>
                <c:formatCode>0.0000E+00</c:formatCode>
                <c:ptCount val="451"/>
                <c:pt idx="0">
                  <c:v>5.4963814220097572E-2</c:v>
                </c:pt>
                <c:pt idx="1">
                  <c:v>-2.5819749812030237E-3</c:v>
                </c:pt>
                <c:pt idx="2">
                  <c:v>-5.7746143190308664E-2</c:v>
                </c:pt>
                <c:pt idx="3">
                  <c:v>-0.11060538970848119</c:v>
                </c:pt>
                <c:pt idx="4">
                  <c:v>-0.16123416305908669</c:v>
                </c:pt>
                <c:pt idx="5">
                  <c:v>-0.20970472393808473</c:v>
                </c:pt>
                <c:pt idx="6">
                  <c:v>-0.25608720645776456</c:v>
                </c:pt>
                <c:pt idx="7">
                  <c:v>-0.30044967772893172</c:v>
                </c:pt>
                <c:pt idx="8">
                  <c:v>-0.34285819582556426</c:v>
                </c:pt>
                <c:pt idx="9">
                  <c:v>-0.38337686617482036</c:v>
                </c:pt>
                <c:pt idx="10">
                  <c:v>-0.42206789641416254</c:v>
                </c:pt>
                <c:pt idx="11">
                  <c:v>-0.45899164975628043</c:v>
                </c:pt>
                <c:pt idx="12">
                  <c:v>-0.49420669690142871</c:v>
                </c:pt>
                <c:pt idx="13">
                  <c:v>-0.52776986653577607</c:v>
                </c:pt>
                <c:pt idx="14">
                  <c:v>-0.55973629445334727</c:v>
                </c:pt>
                <c:pt idx="15">
                  <c:v>-0.59015947133816538</c:v>
                </c:pt>
                <c:pt idx="16">
                  <c:v>-0.61909128924224677</c:v>
                </c:pt>
                <c:pt idx="17">
                  <c:v>-0.64658208679417328</c:v>
                </c:pt>
                <c:pt idx="18">
                  <c:v>-0.67268069317205326</c:v>
                </c:pt>
                <c:pt idx="19">
                  <c:v>-0.69743447087381338</c:v>
                </c:pt>
                <c:pt idx="20">
                  <c:v>-0.72088935731688863</c:v>
                </c:pt>
                <c:pt idx="21">
                  <c:v>-0.7430899052985519</c:v>
                </c:pt>
                <c:pt idx="22">
                  <c:v>-0.76407932234730025</c:v>
                </c:pt>
                <c:pt idx="23">
                  <c:v>-0.78389950899492433</c:v>
                </c:pt>
                <c:pt idx="24">
                  <c:v>-0.80259109599810841</c:v>
                </c:pt>
                <c:pt idx="25">
                  <c:v>-0.82019348053765928</c:v>
                </c:pt>
                <c:pt idx="26">
                  <c:v>-0.83674486142271798</c:v>
                </c:pt>
                <c:pt idx="27">
                  <c:v>-0.85228227332660023</c:v>
                </c:pt>
                <c:pt idx="28">
                  <c:v>-0.86684162008020793</c:v>
                </c:pt>
                <c:pt idx="29">
                  <c:v>-0.88045770704827497</c:v>
                </c:pt>
                <c:pt idx="30">
                  <c:v>-0.89316427261304443</c:v>
                </c:pt>
                <c:pt idx="31">
                  <c:v>-0.90499401878934238</c:v>
                </c:pt>
                <c:pt idx="32">
                  <c:v>-0.91597864099435944</c:v>
                </c:pt>
                <c:pt idx="33">
                  <c:v>-0.92614885699486305</c:v>
                </c:pt>
                <c:pt idx="34">
                  <c:v>-0.93553443505395184</c:v>
                </c:pt>
                <c:pt idx="35">
                  <c:v>-0.94416422129888811</c:v>
                </c:pt>
                <c:pt idx="36">
                  <c:v>-0.95206616633097063</c:v>
                </c:pt>
                <c:pt idx="37">
                  <c:v>-0.95926735109787054</c:v>
                </c:pt>
                <c:pt idx="38">
                  <c:v>-0.96579401204829929</c:v>
                </c:pt>
                <c:pt idx="39">
                  <c:v>-0.97167156558836776</c:v>
                </c:pt>
                <c:pt idx="40">
                  <c:v>-0.97692463185847644</c:v>
                </c:pt>
                <c:pt idx="41">
                  <c:v>-0.98157705784908567</c:v>
                </c:pt>
                <c:pt idx="42">
                  <c:v>-0.98565193987322175</c:v>
                </c:pt>
                <c:pt idx="43">
                  <c:v>-0.98917164541311486</c:v>
                </c:pt>
                <c:pt idx="44">
                  <c:v>-0.99215783435789684</c:v>
                </c:pt>
                <c:pt idx="45">
                  <c:v>-0.99463147964883747</c:v>
                </c:pt>
                <c:pt idx="46">
                  <c:v>-0.99661288734817499</c:v>
                </c:pt>
                <c:pt idx="47">
                  <c:v>-0.99812171614715162</c:v>
                </c:pt>
                <c:pt idx="48">
                  <c:v>-0.99917699632847168</c:v>
                </c:pt>
                <c:pt idx="49">
                  <c:v>-0.99979714819798471</c:v>
                </c:pt>
                <c:pt idx="50">
                  <c:v>-1</c:v>
                </c:pt>
                <c:pt idx="51">
                  <c:v>-0.99980280533027688</c:v>
                </c:pt>
                <c:pt idx="52">
                  <c:v>-0.99922226006033454</c:v>
                </c:pt>
                <c:pt idx="53">
                  <c:v>-0.99827451878638729</c:v>
                </c:pt>
                <c:pt idx="54">
                  <c:v>-0.99697521081584195</c:v>
                </c:pt>
                <c:pt idx="55">
                  <c:v>-0.9953394557039591</c:v>
                </c:pt>
                <c:pt idx="56">
                  <c:v>-0.99338187835293923</c:v>
                </c:pt>
                <c:pt idx="57">
                  <c:v>-0.99111662368537157</c:v>
                </c:pt>
                <c:pt idx="58">
                  <c:v>-0.98855737090366735</c:v>
                </c:pt>
                <c:pt idx="59">
                  <c:v>-0.98571734734678207</c:v>
                </c:pt>
                <c:pt idx="60">
                  <c:v>-0.98260934195523975</c:v>
                </c:pt>
                <c:pt idx="61">
                  <c:v>-0.97924571835517205</c:v>
                </c:pt>
                <c:pt idx="62">
                  <c:v>-0.97563842757179953</c:v>
                </c:pt>
                <c:pt idx="63">
                  <c:v>-0.97179902038250987</c:v>
                </c:pt>
                <c:pt idx="64">
                  <c:v>-0.96773865931940739</c:v>
                </c:pt>
                <c:pt idx="65">
                  <c:v>-0.96346813033095091</c:v>
                </c:pt>
                <c:pt idx="66">
                  <c:v>-0.95899785411203986</c:v>
                </c:pt>
                <c:pt idx="67">
                  <c:v>-0.95433789711165373</c:v>
                </c:pt>
                <c:pt idx="68">
                  <c:v>-0.94949798222690884</c:v>
                </c:pt>
                <c:pt idx="69">
                  <c:v>-0.94448749919216157</c:v>
                </c:pt>
                <c:pt idx="70">
                  <c:v>-0.93931551467154795</c:v>
                </c:pt>
                <c:pt idx="71">
                  <c:v>-0.93399078206313568</c:v>
                </c:pt>
                <c:pt idx="72">
                  <c:v>-0.9285217510226349</c:v>
                </c:pt>
                <c:pt idx="73">
                  <c:v>-0.92291657671440541</c:v>
                </c:pt>
                <c:pt idx="74">
                  <c:v>-0.91718312879729214</c:v>
                </c:pt>
                <c:pt idx="75">
                  <c:v>-0.91132900015261253</c:v>
                </c:pt>
                <c:pt idx="76">
                  <c:v>-0.9053615153614285</c:v>
                </c:pt>
                <c:pt idx="77">
                  <c:v>-0.89928773893803826</c:v>
                </c:pt>
                <c:pt idx="78">
                  <c:v>-0.8931144833264415</c:v>
                </c:pt>
                <c:pt idx="79">
                  <c:v>-0.88684831666634423</c:v>
                </c:pt>
                <c:pt idx="80">
                  <c:v>-0.88049557033509873</c:v>
                </c:pt>
                <c:pt idx="81">
                  <c:v>-0.87406234627179491</c:v>
                </c:pt>
                <c:pt idx="82">
                  <c:v>-0.86755452408955613</c:v>
                </c:pt>
                <c:pt idx="83">
                  <c:v>-0.86097776798192727</c:v>
                </c:pt>
                <c:pt idx="84">
                  <c:v>-0.85433753342908558</c:v>
                </c:pt>
                <c:pt idx="85">
                  <c:v>-0.84763907370944391</c:v>
                </c:pt>
                <c:pt idx="86">
                  <c:v>-0.84088744622207556</c:v>
                </c:pt>
                <c:pt idx="87">
                  <c:v>-0.83408751862523134</c:v>
                </c:pt>
                <c:pt idx="88">
                  <c:v>-0.82724397479608569</c:v>
                </c:pt>
                <c:pt idx="89">
                  <c:v>-0.82036132061670475</c:v>
                </c:pt>
                <c:pt idx="90">
                  <c:v>-0.81344388959109482</c:v>
                </c:pt>
                <c:pt idx="91">
                  <c:v>-0.80649584829805732</c:v>
                </c:pt>
                <c:pt idx="92">
                  <c:v>-0.7995212016844504</c:v>
                </c:pt>
                <c:pt idx="93">
                  <c:v>-0.79252379820332819</c:v>
                </c:pt>
                <c:pt idx="94">
                  <c:v>-0.78550733480131119</c:v>
                </c:pt>
                <c:pt idx="95">
                  <c:v>-0.77847536175941812</c:v>
                </c:pt>
                <c:pt idx="96">
                  <c:v>-0.77143128739148048</c:v>
                </c:pt>
                <c:pt idx="97">
                  <c:v>-0.76437838260414381</c:v>
                </c:pt>
                <c:pt idx="98">
                  <c:v>-0.75731978532234878</c:v>
                </c:pt>
                <c:pt idx="99">
                  <c:v>-0.75025850478408929</c:v>
                </c:pt>
                <c:pt idx="100">
                  <c:v>-0.74319742570812608</c:v>
                </c:pt>
                <c:pt idx="101">
                  <c:v>-0.73613931233824748</c:v>
                </c:pt>
                <c:pt idx="102">
                  <c:v>-0.72908681236756079</c:v>
                </c:pt>
                <c:pt idx="103">
                  <c:v>-0.7220424607462087</c:v>
                </c:pt>
                <c:pt idx="104">
                  <c:v>-0.71500868337581081</c:v>
                </c:pt>
                <c:pt idx="105">
                  <c:v>-0.70798780069383604</c:v>
                </c:pt>
                <c:pt idx="106">
                  <c:v>-0.70098203115102786</c:v>
                </c:pt>
                <c:pt idx="107">
                  <c:v>-0.69399349458492121</c:v>
                </c:pt>
                <c:pt idx="108">
                  <c:v>-0.68702421549239667</c:v>
                </c:pt>
                <c:pt idx="109">
                  <c:v>-0.68007612620414637</c:v>
                </c:pt>
                <c:pt idx="110">
                  <c:v>-0.67315106996384566</c:v>
                </c:pt>
                <c:pt idx="111">
                  <c:v>-0.66625080391473634</c:v>
                </c:pt>
                <c:pt idx="112">
                  <c:v>-0.65937700199627591</c:v>
                </c:pt>
                <c:pt idx="113">
                  <c:v>-0.65253125775340437</c:v>
                </c:pt>
                <c:pt idx="114">
                  <c:v>-0.64571508706093861</c:v>
                </c:pt>
                <c:pt idx="115">
                  <c:v>-0.63892993076551241</c:v>
                </c:pt>
                <c:pt idx="116">
                  <c:v>-0.63217715724742984</c:v>
                </c:pt>
                <c:pt idx="117">
                  <c:v>-0.62545806490472122</c:v>
                </c:pt>
                <c:pt idx="118">
                  <c:v>-0.61877388456163851</c:v>
                </c:pt>
                <c:pt idx="119">
                  <c:v>-0.61212578180375643</c:v>
                </c:pt>
                <c:pt idx="120">
                  <c:v>-0.60551485924179294</c:v>
                </c:pt>
                <c:pt idx="121">
                  <c:v>-0.59894215870619683</c:v>
                </c:pt>
                <c:pt idx="122">
                  <c:v>-0.59240866337449882</c:v>
                </c:pt>
                <c:pt idx="123">
                  <c:v>-0.58591529983336632</c:v>
                </c:pt>
                <c:pt idx="124">
                  <c:v>-0.57946294007724475</c:v>
                </c:pt>
                <c:pt idx="125">
                  <c:v>-0.5730524034454203</c:v>
                </c:pt>
                <c:pt idx="126">
                  <c:v>-0.56668445849928384</c:v>
                </c:pt>
                <c:pt idx="127">
                  <c:v>-0.56035982484153168</c:v>
                </c:pt>
                <c:pt idx="128">
                  <c:v>-0.55407917487898251</c:v>
                </c:pt>
                <c:pt idx="129">
                  <c:v>-0.54784313553065089</c:v>
                </c:pt>
                <c:pt idx="130">
                  <c:v>-0.54165228988266778</c:v>
                </c:pt>
                <c:pt idx="131">
                  <c:v>-0.53550717879159415</c:v>
                </c:pt>
                <c:pt idx="132">
                  <c:v>-0.5294083024376306</c:v>
                </c:pt>
                <c:pt idx="133">
                  <c:v>-0.52335612182918734</c:v>
                </c:pt>
                <c:pt idx="134">
                  <c:v>-0.5173510602602307</c:v>
                </c:pt>
                <c:pt idx="135">
                  <c:v>-0.51139350472179257</c:v>
                </c:pt>
                <c:pt idx="136">
                  <c:v>-0.50548380726897635</c:v>
                </c:pt>
                <c:pt idx="137">
                  <c:v>-0.49962228634477407</c:v>
                </c:pt>
                <c:pt idx="138">
                  <c:v>-0.4938092280619526</c:v>
                </c:pt>
                <c:pt idx="139">
                  <c:v>-0.48804488744424745</c:v>
                </c:pt>
                <c:pt idx="140">
                  <c:v>-0.48232948962805822</c:v>
                </c:pt>
                <c:pt idx="141">
                  <c:v>-0.47666323102581049</c:v>
                </c:pt>
                <c:pt idx="142">
                  <c:v>-0.47104628045211383</c:v>
                </c:pt>
                <c:pt idx="143">
                  <c:v>-0.46547878021381628</c:v>
                </c:pt>
                <c:pt idx="144">
                  <c:v>-0.45996084716502078</c:v>
                </c:pt>
                <c:pt idx="145">
                  <c:v>-0.45449257372810403</c:v>
                </c:pt>
                <c:pt idx="146">
                  <c:v>-0.4490740288817433</c:v>
                </c:pt>
                <c:pt idx="147">
                  <c:v>-0.44370525911693209</c:v>
                </c:pt>
                <c:pt idx="148">
                  <c:v>-0.43838628936193652</c:v>
                </c:pt>
                <c:pt idx="149">
                  <c:v>-0.43311712387711726</c:v>
                </c:pt>
                <c:pt idx="150">
                  <c:v>-0.42789774712051465</c:v>
                </c:pt>
                <c:pt idx="151">
                  <c:v>-0.42272812458507192</c:v>
                </c:pt>
                <c:pt idx="152">
                  <c:v>-0.41760820360834283</c:v>
                </c:pt>
                <c:pt idx="153">
                  <c:v>-0.41253791415550856</c:v>
                </c:pt>
                <c:pt idx="154">
                  <c:v>-0.40751716957650441</c:v>
                </c:pt>
                <c:pt idx="155">
                  <c:v>-0.40254586733803482</c:v>
                </c:pt>
                <c:pt idx="156">
                  <c:v>-0.39762388973122936</c:v>
                </c:pt>
                <c:pt idx="157">
                  <c:v>-0.39275110455567758</c:v>
                </c:pt>
                <c:pt idx="158">
                  <c:v>-0.38792736578055215</c:v>
                </c:pt>
                <c:pt idx="159">
                  <c:v>-0.38315251418351465</c:v>
                </c:pt>
                <c:pt idx="160">
                  <c:v>-0.3784263779680761</c:v>
                </c:pt>
                <c:pt idx="161">
                  <c:v>-0.37374877336006507</c:v>
                </c:pt>
                <c:pt idx="162">
                  <c:v>-0.36911950518383851</c:v>
                </c:pt>
                <c:pt idx="163">
                  <c:v>-0.36453836741885182</c:v>
                </c:pt>
                <c:pt idx="164">
                  <c:v>-0.36000514373718456</c:v>
                </c:pt>
                <c:pt idx="165">
                  <c:v>-0.35551960802260724</c:v>
                </c:pt>
                <c:pt idx="166">
                  <c:v>-0.35108152487174837</c:v>
                </c:pt>
                <c:pt idx="167">
                  <c:v>-0.34669065007791477</c:v>
                </c:pt>
                <c:pt idx="168">
                  <c:v>-0.3423467310980941</c:v>
                </c:pt>
                <c:pt idx="169">
                  <c:v>-0.33804950750365864</c:v>
                </c:pt>
                <c:pt idx="170">
                  <c:v>-0.33379871141527095</c:v>
                </c:pt>
                <c:pt idx="171">
                  <c:v>-0.32959406792247981</c:v>
                </c:pt>
                <c:pt idx="172">
                  <c:v>-0.32543529548847833</c:v>
                </c:pt>
                <c:pt idx="173">
                  <c:v>-0.32132210634048547</c:v>
                </c:pt>
                <c:pt idx="174">
                  <c:v>-0.31725420684619554</c:v>
                </c:pt>
                <c:pt idx="175">
                  <c:v>-0.31323129787672965</c:v>
                </c:pt>
                <c:pt idx="176">
                  <c:v>-0.30925307515650918</c:v>
                </c:pt>
                <c:pt idx="177">
                  <c:v>-0.30531922960045949</c:v>
                </c:pt>
                <c:pt idx="178">
                  <c:v>-0.30142944763894031</c:v>
                </c:pt>
                <c:pt idx="179">
                  <c:v>-0.29758341153078766</c:v>
                </c:pt>
                <c:pt idx="180">
                  <c:v>-0.29378079966483966</c:v>
                </c:pt>
                <c:pt idx="181">
                  <c:v>-0.29002128685031009</c:v>
                </c:pt>
                <c:pt idx="182">
                  <c:v>-0.28630454459636029</c:v>
                </c:pt>
                <c:pt idx="183">
                  <c:v>-0.28263024138121168</c:v>
                </c:pt>
                <c:pt idx="184">
                  <c:v>-0.2789980429111294</c:v>
                </c:pt>
                <c:pt idx="185">
                  <c:v>-0.27540761236959937</c:v>
                </c:pt>
                <c:pt idx="186">
                  <c:v>-0.27185861065701111</c:v>
                </c:pt>
                <c:pt idx="187">
                  <c:v>-0.26835069662114791</c:v>
                </c:pt>
                <c:pt idx="188">
                  <c:v>-0.26488352727877984</c:v>
                </c:pt>
                <c:pt idx="189">
                  <c:v>-0.26145675802864349</c:v>
                </c:pt>
                <c:pt idx="190">
                  <c:v>-0.25807004285608615</c:v>
                </c:pt>
                <c:pt idx="191">
                  <c:v>-0.25472303452964257</c:v>
                </c:pt>
                <c:pt idx="192">
                  <c:v>-0.25141538478980435</c:v>
                </c:pt>
                <c:pt idx="193">
                  <c:v>-0.24814674453023602</c:v>
                </c:pt>
                <c:pt idx="194">
                  <c:v>-0.24491676397168102</c:v>
                </c:pt>
                <c:pt idx="195">
                  <c:v>-0.24172509282879773</c:v>
                </c:pt>
                <c:pt idx="196">
                  <c:v>-0.23857138047015461</c:v>
                </c:pt>
                <c:pt idx="197">
                  <c:v>-0.23545527607160929</c:v>
                </c:pt>
                <c:pt idx="198">
                  <c:v>-0.23237642876328826</c:v>
                </c:pt>
                <c:pt idx="199">
                  <c:v>-0.22933448777037779</c:v>
                </c:pt>
                <c:pt idx="200">
                  <c:v>-0.22632910254793082</c:v>
                </c:pt>
                <c:pt idx="201">
                  <c:v>-0.22335992290988751</c:v>
                </c:pt>
                <c:pt idx="202">
                  <c:v>-0.2204265991525016</c:v>
                </c:pt>
                <c:pt idx="203">
                  <c:v>-0.2175287821723591</c:v>
                </c:pt>
                <c:pt idx="204">
                  <c:v>-0.21466612357917014</c:v>
                </c:pt>
                <c:pt idx="205">
                  <c:v>-0.21183827580350886</c:v>
                </c:pt>
                <c:pt idx="206">
                  <c:v>-0.2090448921996714</c:v>
                </c:pt>
                <c:pt idx="207">
                  <c:v>-0.20628562714381649</c:v>
                </c:pt>
                <c:pt idx="208">
                  <c:v>-0.20356013612754911</c:v>
                </c:pt>
                <c:pt idx="209">
                  <c:v>-0.20086807584710117</c:v>
                </c:pt>
                <c:pt idx="210">
                  <c:v>-0.19820910428825977</c:v>
                </c:pt>
                <c:pt idx="211">
                  <c:v>-0.19558288080718811</c:v>
                </c:pt>
                <c:pt idx="212">
                  <c:v>-0.19298906620728126</c:v>
                </c:pt>
                <c:pt idx="213">
                  <c:v>-0.19042732281219193</c:v>
                </c:pt>
                <c:pt idx="214">
                  <c:v>-0.18789731453515968</c:v>
                </c:pt>
                <c:pt idx="215">
                  <c:v>-0.1853987069447724</c:v>
                </c:pt>
                <c:pt idx="216">
                  <c:v>-0.18293116732728304</c:v>
                </c:pt>
                <c:pt idx="217">
                  <c:v>-0.18049436474560387</c:v>
                </c:pt>
                <c:pt idx="218">
                  <c:v>-0.17808797009509417</c:v>
                </c:pt>
                <c:pt idx="219">
                  <c:v>-0.17571165615625459</c:v>
                </c:pt>
                <c:pt idx="220">
                  <c:v>-0.17336509764443828</c:v>
                </c:pt>
                <c:pt idx="221">
                  <c:v>-0.17104797125668511</c:v>
                </c:pt>
                <c:pt idx="222">
                  <c:v>-0.16875995571578153</c:v>
                </c:pt>
                <c:pt idx="223">
                  <c:v>-0.16650073181164643</c:v>
                </c:pt>
                <c:pt idx="224">
                  <c:v>-0.16426998244013863</c:v>
                </c:pt>
                <c:pt idx="225">
                  <c:v>-0.16206739263938108</c:v>
                </c:pt>
                <c:pt idx="226">
                  <c:v>-0.1598926496236911</c:v>
                </c:pt>
                <c:pt idx="227">
                  <c:v>-0.15774544281520517</c:v>
                </c:pt>
                <c:pt idx="228">
                  <c:v>-0.15562546387328283</c:v>
                </c:pt>
                <c:pt idx="229">
                  <c:v>-0.15353240672177246</c:v>
                </c:pt>
                <c:pt idx="230">
                  <c:v>-0.15146596757421865</c:v>
                </c:pt>
                <c:pt idx="231">
                  <c:v>-0.14942584495708761</c:v>
                </c:pt>
                <c:pt idx="232">
                  <c:v>-0.1474117397310864</c:v>
                </c:pt>
                <c:pt idx="233">
                  <c:v>-0.14542335511064736</c:v>
                </c:pt>
                <c:pt idx="234">
                  <c:v>-0.14346039668164859</c:v>
                </c:pt>
                <c:pt idx="235">
                  <c:v>-0.14152257241743729</c:v>
                </c:pt>
                <c:pt idx="236">
                  <c:v>-0.13960959269322271</c:v>
                </c:pt>
                <c:pt idx="237">
                  <c:v>-0.13772117029890094</c:v>
                </c:pt>
                <c:pt idx="238">
                  <c:v>-0.13585702045037409</c:v>
                </c:pt>
                <c:pt idx="239">
                  <c:v>-0.13401686079942216</c:v>
                </c:pt>
                <c:pt idx="240">
                  <c:v>-0.13220041144218647</c:v>
                </c:pt>
                <c:pt idx="241">
                  <c:v>-0.1304073949263187</c:v>
                </c:pt>
                <c:pt idx="242">
                  <c:v>-0.1286375362568507</c:v>
                </c:pt>
                <c:pt idx="243">
                  <c:v>-0.12689056290083636</c:v>
                </c:pt>
                <c:pt idx="244">
                  <c:v>-0.12516620479081594</c:v>
                </c:pt>
                <c:pt idx="245">
                  <c:v>-0.12346419432715192</c:v>
                </c:pt>
                <c:pt idx="246">
                  <c:v>-0.1217842663792829</c:v>
                </c:pt>
                <c:pt idx="247">
                  <c:v>-0.12012615828594167</c:v>
                </c:pt>
                <c:pt idx="248">
                  <c:v>-0.11848960985438077</c:v>
                </c:pt>
                <c:pt idx="249">
                  <c:v>-0.11687436335864863</c:v>
                </c:pt>
                <c:pt idx="250">
                  <c:v>-0.11528016353695714</c:v>
                </c:pt>
                <c:pt idx="251">
                  <c:v>-0.11370675758818057</c:v>
                </c:pt>
                <c:pt idx="252">
                  <c:v>-0.1121538951675236</c:v>
                </c:pt>
                <c:pt idx="253">
                  <c:v>-0.110621328381397</c:v>
                </c:pt>
                <c:pt idx="254">
                  <c:v>-0.10910881178153475</c:v>
                </c:pt>
                <c:pt idx="255">
                  <c:v>-0.10761610235838939</c:v>
                </c:pt>
                <c:pt idx="256">
                  <c:v>-0.10614295953383708</c:v>
                </c:pt>
                <c:pt idx="257">
                  <c:v>-0.10468914515322668</c:v>
                </c:pt>
                <c:pt idx="258">
                  <c:v>-0.10325442347680164</c:v>
                </c:pt>
                <c:pt idx="259">
                  <c:v>-0.10183856117052692</c:v>
                </c:pt>
                <c:pt idx="260">
                  <c:v>-0.10044132729635243</c:v>
                </c:pt>
                <c:pt idx="261">
                  <c:v>-9.906249330192772E-2</c:v>
                </c:pt>
                <c:pt idx="262">
                  <c:v>-9.7701833009819244E-2</c:v>
                </c:pt>
                <c:pt idx="263">
                  <c:v>-9.6359122606231598E-2</c:v>
                </c:pt>
                <c:pt idx="264">
                  <c:v>-9.5034140629275676E-2</c:v>
                </c:pt>
                <c:pt idx="265">
                  <c:v>-9.372666795679202E-2</c:v>
                </c:pt>
                <c:pt idx="266">
                  <c:v>-9.2436487793773739E-2</c:v>
                </c:pt>
                <c:pt idx="267">
                  <c:v>-9.1163385659390458E-2</c:v>
                </c:pt>
                <c:pt idx="268">
                  <c:v>-8.9907149373651227E-2</c:v>
                </c:pt>
                <c:pt idx="269">
                  <c:v>-8.8667569043711758E-2</c:v>
                </c:pt>
                <c:pt idx="270">
                  <c:v>-8.7444437049866736E-2</c:v>
                </c:pt>
                <c:pt idx="271">
                  <c:v>-8.6237548031226297E-2</c:v>
                </c:pt>
                <c:pt idx="272">
                  <c:v>-8.5046698871111076E-2</c:v>
                </c:pt>
                <c:pt idx="273">
                  <c:v>-8.3871688682168682E-2</c:v>
                </c:pt>
                <c:pt idx="274">
                  <c:v>-8.2712318791248976E-2</c:v>
                </c:pt>
                <c:pt idx="275">
                  <c:v>-8.1568392724035432E-2</c:v>
                </c:pt>
                <c:pt idx="276">
                  <c:v>-8.0439716189463148E-2</c:v>
                </c:pt>
                <c:pt idx="277">
                  <c:v>-7.9326097063925224E-2</c:v>
                </c:pt>
                <c:pt idx="278">
                  <c:v>-7.8227345375301516E-2</c:v>
                </c:pt>
                <c:pt idx="279">
                  <c:v>-7.7143273286804065E-2</c:v>
                </c:pt>
                <c:pt idx="280">
                  <c:v>-7.6073695080669662E-2</c:v>
                </c:pt>
                <c:pt idx="281">
                  <c:v>-7.5018427141696473E-2</c:v>
                </c:pt>
                <c:pt idx="282">
                  <c:v>-7.3977287940657596E-2</c:v>
                </c:pt>
                <c:pt idx="283">
                  <c:v>-7.2950098017587311E-2</c:v>
                </c:pt>
                <c:pt idx="284">
                  <c:v>-7.1936679964955882E-2</c:v>
                </c:pt>
                <c:pt idx="285">
                  <c:v>-7.0936858410751827E-2</c:v>
                </c:pt>
                <c:pt idx="286">
                  <c:v>-6.9950460001470927E-2</c:v>
                </c:pt>
                <c:pt idx="287">
                  <c:v>-6.8977313385037098E-2</c:v>
                </c:pt>
                <c:pt idx="288">
                  <c:v>-6.801724919364667E-2</c:v>
                </c:pt>
                <c:pt idx="289">
                  <c:v>-6.7070100026563953E-2</c:v>
                </c:pt>
                <c:pt idx="290">
                  <c:v>-6.6135700432864028E-2</c:v>
                </c:pt>
                <c:pt idx="291">
                  <c:v>-6.5213886894143744E-2</c:v>
                </c:pt>
                <c:pt idx="292">
                  <c:v>-6.4304497807194688E-2</c:v>
                </c:pt>
                <c:pt idx="293">
                  <c:v>-6.3407373466661032E-2</c:v>
                </c:pt>
                <c:pt idx="294">
                  <c:v>-6.2522356047679015E-2</c:v>
                </c:pt>
                <c:pt idx="295">
                  <c:v>-6.1649289588516579E-2</c:v>
                </c:pt>
                <c:pt idx="296">
                  <c:v>-6.0788019973206028E-2</c:v>
                </c:pt>
                <c:pt idx="297">
                  <c:v>-5.9938394914191041E-2</c:v>
                </c:pt>
                <c:pt idx="298">
                  <c:v>-5.9100263934983722E-2</c:v>
                </c:pt>
                <c:pt idx="299">
                  <c:v>-5.8273478352848684E-2</c:v>
                </c:pt>
                <c:pt idx="300">
                  <c:v>-5.7457891261506439E-2</c:v>
                </c:pt>
                <c:pt idx="301">
                  <c:v>-5.6653357513875534E-2</c:v>
                </c:pt>
                <c:pt idx="302">
                  <c:v>-5.5859733704848591E-2</c:v>
                </c:pt>
                <c:pt idx="303">
                  <c:v>-5.5076878154118054E-2</c:v>
                </c:pt>
                <c:pt idx="304">
                  <c:v>-5.4304650889042502E-2</c:v>
                </c:pt>
                <c:pt idx="305">
                  <c:v>-5.3542913627572637E-2</c:v>
                </c:pt>
                <c:pt idx="306">
                  <c:v>-5.2791529761230686E-2</c:v>
                </c:pt>
                <c:pt idx="307">
                  <c:v>-5.2050364338157913E-2</c:v>
                </c:pt>
                <c:pt idx="308">
                  <c:v>-5.1319284046221048E-2</c:v>
                </c:pt>
                <c:pt idx="309">
                  <c:v>-5.059815719619444E-2</c:v>
                </c:pt>
                <c:pt idx="310">
                  <c:v>-4.9886853705014368E-2</c:v>
                </c:pt>
                <c:pt idx="311">
                  <c:v>-4.9185245079110679E-2</c:v>
                </c:pt>
                <c:pt idx="312">
                  <c:v>-4.8493204397819907E-2</c:v>
                </c:pt>
                <c:pt idx="313">
                  <c:v>-4.781060629688192E-2</c:v>
                </c:pt>
                <c:pt idx="314">
                  <c:v>-4.7137326952023925E-2</c:v>
                </c:pt>
                <c:pt idx="315">
                  <c:v>-4.6473244062634353E-2</c:v>
                </c:pt>
                <c:pt idx="316">
                  <c:v>-4.5818236835529026E-2</c:v>
                </c:pt>
                <c:pt idx="317">
                  <c:v>-4.5172185968812867E-2</c:v>
                </c:pt>
                <c:pt idx="318">
                  <c:v>-4.4534973635838533E-2</c:v>
                </c:pt>
                <c:pt idx="319">
                  <c:v>-4.3906483469265296E-2</c:v>
                </c:pt>
                <c:pt idx="320">
                  <c:v>-4.3286600545219225E-2</c:v>
                </c:pt>
                <c:pt idx="321">
                  <c:v>-4.2675211367557551E-2</c:v>
                </c:pt>
                <c:pt idx="322">
                  <c:v>-4.2072203852238262E-2</c:v>
                </c:pt>
                <c:pt idx="323">
                  <c:v>-4.1477467311797397E-2</c:v>
                </c:pt>
                <c:pt idx="324">
                  <c:v>-4.0890892439934809E-2</c:v>
                </c:pt>
                <c:pt idx="325">
                  <c:v>-4.0312371296210847E-2</c:v>
                </c:pt>
                <c:pt idx="326">
                  <c:v>-3.9741797290854315E-2</c:v>
                </c:pt>
                <c:pt idx="327">
                  <c:v>-3.9179065169683912E-2</c:v>
                </c:pt>
                <c:pt idx="328">
                  <c:v>-3.8624070999143549E-2</c:v>
                </c:pt>
                <c:pt idx="329">
                  <c:v>-3.8076712151453286E-2</c:v>
                </c:pt>
                <c:pt idx="330">
                  <c:v>-3.7536887289876197E-2</c:v>
                </c:pt>
                <c:pt idx="331">
                  <c:v>-3.7004496354102835E-2</c:v>
                </c:pt>
                <c:pt idx="332">
                  <c:v>-3.6479440545753195E-2</c:v>
                </c:pt>
                <c:pt idx="333">
                  <c:v>-3.5961622313997847E-2</c:v>
                </c:pt>
                <c:pt idx="334">
                  <c:v>-3.5450945341298008E-2</c:v>
                </c:pt>
                <c:pt idx="335">
                  <c:v>-3.4947314529265902E-2</c:v>
                </c:pt>
                <c:pt idx="336">
                  <c:v>-3.4450635984645116E-2</c:v>
                </c:pt>
                <c:pt idx="337">
                  <c:v>-3.3960817005412258E-2</c:v>
                </c:pt>
                <c:pt idx="338">
                  <c:v>-3.3477766066999329E-2</c:v>
                </c:pt>
                <c:pt idx="339">
                  <c:v>-3.3001392808637939E-2</c:v>
                </c:pt>
                <c:pt idx="340">
                  <c:v>-3.2531608019825117E-2</c:v>
                </c:pt>
                <c:pt idx="341">
                  <c:v>-3.2068323626910832E-2</c:v>
                </c:pt>
                <c:pt idx="342">
                  <c:v>-3.1611452679807875E-2</c:v>
                </c:pt>
                <c:pt idx="343">
                  <c:v>-3.1160909338823355E-2</c:v>
                </c:pt>
                <c:pt idx="344">
                  <c:v>-3.0716608861612715E-2</c:v>
                </c:pt>
                <c:pt idx="345">
                  <c:v>-3.0278467590255341E-2</c:v>
                </c:pt>
                <c:pt idx="346">
                  <c:v>-2.984640293845247E-2</c:v>
                </c:pt>
                <c:pt idx="347">
                  <c:v>-2.9420333378846589E-2</c:v>
                </c:pt>
                <c:pt idx="348">
                  <c:v>-2.9000178430462719E-2</c:v>
                </c:pt>
                <c:pt idx="349">
                  <c:v>-2.8585858646270869E-2</c:v>
                </c:pt>
                <c:pt idx="350">
                  <c:v>-2.817729560086981E-2</c:v>
                </c:pt>
                <c:pt idx="351">
                  <c:v>-2.7774411878291543E-2</c:v>
                </c:pt>
                <c:pt idx="352">
                  <c:v>-2.7377131059926431E-2</c:v>
                </c:pt>
                <c:pt idx="353">
                  <c:v>-2.6985377712568238E-2</c:v>
                </c:pt>
                <c:pt idx="354">
                  <c:v>-2.6599077376579239E-2</c:v>
                </c:pt>
                <c:pt idx="355">
                  <c:v>-2.6218156554174261E-2</c:v>
                </c:pt>
                <c:pt idx="356">
                  <c:v>-2.5842542697823923E-2</c:v>
                </c:pt>
                <c:pt idx="357">
                  <c:v>-2.5472164198775921E-2</c:v>
                </c:pt>
                <c:pt idx="358">
                  <c:v>-2.510695037569443E-2</c:v>
                </c:pt>
                <c:pt idx="359">
                  <c:v>-2.4746831463416559E-2</c:v>
                </c:pt>
                <c:pt idx="360">
                  <c:v>-2.4391738601825759E-2</c:v>
                </c:pt>
                <c:pt idx="361">
                  <c:v>-2.404160382484118E-2</c:v>
                </c:pt>
                <c:pt idx="362">
                  <c:v>-2.369636004952275E-2</c:v>
                </c:pt>
                <c:pt idx="363">
                  <c:v>-2.3355941065290989E-2</c:v>
                </c:pt>
                <c:pt idx="364">
                  <c:v>-2.3020281523261202E-2</c:v>
                </c:pt>
                <c:pt idx="365">
                  <c:v>-2.2689316925691237E-2</c:v>
                </c:pt>
                <c:pt idx="366">
                  <c:v>-2.2362983615542089E-2</c:v>
                </c:pt>
                <c:pt idx="367">
                  <c:v>-2.2041218766150828E-2</c:v>
                </c:pt>
                <c:pt idx="368">
                  <c:v>-2.1723960371014851E-2</c:v>
                </c:pt>
                <c:pt idx="369">
                  <c:v>-2.1411147233687134E-2</c:v>
                </c:pt>
                <c:pt idx="370">
                  <c:v>-2.1102718957781218E-2</c:v>
                </c:pt>
                <c:pt idx="371">
                  <c:v>-2.0798615937085763E-2</c:v>
                </c:pt>
                <c:pt idx="372">
                  <c:v>-2.0498779345787334E-2</c:v>
                </c:pt>
                <c:pt idx="373">
                  <c:v>-2.0203151128801139E-2</c:v>
                </c:pt>
                <c:pt idx="374">
                  <c:v>-1.9911673992208518E-2</c:v>
                </c:pt>
                <c:pt idx="375">
                  <c:v>-1.9624291393800772E-2</c:v>
                </c:pt>
                <c:pt idx="376">
                  <c:v>-1.9340947533728097E-2</c:v>
                </c:pt>
                <c:pt idx="377">
                  <c:v>-1.9061587345253345E-2</c:v>
                </c:pt>
                <c:pt idx="378">
                  <c:v>-1.8786156485609173E-2</c:v>
                </c:pt>
                <c:pt idx="379">
                  <c:v>-1.8514601326958393E-2</c:v>
                </c:pt>
                <c:pt idx="380">
                  <c:v>-1.8246868947456134E-2</c:v>
                </c:pt>
                <c:pt idx="381">
                  <c:v>-1.7982907122413412E-2</c:v>
                </c:pt>
                <c:pt idx="382">
                  <c:v>-1.7722664315560927E-2</c:v>
                </c:pt>
                <c:pt idx="383">
                  <c:v>-1.7466089670412598E-2</c:v>
                </c:pt>
                <c:pt idx="384">
                  <c:v>-1.7213133001727551E-2</c:v>
                </c:pt>
                <c:pt idx="385">
                  <c:v>-1.6963744787070204E-2</c:v>
                </c:pt>
                <c:pt idx="386">
                  <c:v>-1.6717876158467131E-2</c:v>
                </c:pt>
                <c:pt idx="387">
                  <c:v>-1.6475478894160255E-2</c:v>
                </c:pt>
                <c:pt idx="388">
                  <c:v>-1.6236505410455133E-2</c:v>
                </c:pt>
                <c:pt idx="389">
                  <c:v>-1.6000908753663834E-2</c:v>
                </c:pt>
                <c:pt idx="390">
                  <c:v>-1.5768642592141315E-2</c:v>
                </c:pt>
                <c:pt idx="391">
                  <c:v>-1.5539661208414468E-2</c:v>
                </c:pt>
                <c:pt idx="392">
                  <c:v>-1.5313919491403118E-2</c:v>
                </c:pt>
                <c:pt idx="393">
                  <c:v>-1.5091372928731901E-2</c:v>
                </c:pt>
                <c:pt idx="394">
                  <c:v>-1.4871977599132396E-2</c:v>
                </c:pt>
                <c:pt idx="395">
                  <c:v>-1.4655690164934418E-2</c:v>
                </c:pt>
                <c:pt idx="396">
                  <c:v>-1.4442467864645869E-2</c:v>
                </c:pt>
                <c:pt idx="397">
                  <c:v>-1.423226850562E-2</c:v>
                </c:pt>
                <c:pt idx="398">
                  <c:v>-1.4025050456809577E-2</c:v>
                </c:pt>
                <c:pt idx="399">
                  <c:v>-1.3820772641606752E-2</c:v>
                </c:pt>
                <c:pt idx="400">
                  <c:v>-1.3619394530768079E-2</c:v>
                </c:pt>
                <c:pt idx="401">
                  <c:v>-1.342087613542362E-2</c:v>
                </c:pt>
                <c:pt idx="402">
                  <c:v>-1.3225178000169478E-2</c:v>
                </c:pt>
                <c:pt idx="403">
                  <c:v>-1.3032261196242734E-2</c:v>
                </c:pt>
                <c:pt idx="404">
                  <c:v>-1.2842087314778155E-2</c:v>
                </c:pt>
                <c:pt idx="405">
                  <c:v>-1.2654618460145615E-2</c:v>
                </c:pt>
                <c:pt idx="406">
                  <c:v>-1.2469817243367654E-2</c:v>
                </c:pt>
                <c:pt idx="407">
                  <c:v>-1.2287646775616086E-2</c:v>
                </c:pt>
                <c:pt idx="408">
                  <c:v>-1.2108070661787096E-2</c:v>
                </c:pt>
                <c:pt idx="409">
                  <c:v>-1.1931052994153755E-2</c:v>
                </c:pt>
                <c:pt idx="410">
                  <c:v>-1.1756558346095408E-2</c:v>
                </c:pt>
                <c:pt idx="411">
                  <c:v>-1.1584551765902845E-2</c:v>
                </c:pt>
                <c:pt idx="412">
                  <c:v>-1.141499877065873E-2</c:v>
                </c:pt>
                <c:pt idx="413">
                  <c:v>-1.1247865340192254E-2</c:v>
                </c:pt>
                <c:pt idx="414">
                  <c:v>-1.108311791110737E-2</c:v>
                </c:pt>
                <c:pt idx="415">
                  <c:v>-1.0920723370883805E-2</c:v>
                </c:pt>
                <c:pt idx="416">
                  <c:v>-1.0760649052049957E-2</c:v>
                </c:pt>
                <c:pt idx="417">
                  <c:v>-1.0602862726427055E-2</c:v>
                </c:pt>
                <c:pt idx="418">
                  <c:v>-1.0447332599443675E-2</c:v>
                </c:pt>
                <c:pt idx="419">
                  <c:v>-1.0294027304519967E-2</c:v>
                </c:pt>
                <c:pt idx="420">
                  <c:v>-1.0142915897520682E-2</c:v>
                </c:pt>
                <c:pt idx="421">
                  <c:v>-9.9939678512764273E-3</c:v>
                </c:pt>
                <c:pt idx="422">
                  <c:v>-9.847153050172211E-3</c:v>
                </c:pt>
                <c:pt idx="423">
                  <c:v>-9.7024417848027063E-3</c:v>
                </c:pt>
                <c:pt idx="424">
                  <c:v>-9.559804746693306E-3</c:v>
                </c:pt>
                <c:pt idx="425">
                  <c:v>-9.4192130230864746E-3</c:v>
                </c:pt>
                <c:pt idx="426">
                  <c:v>-9.2806380917923922E-3</c:v>
                </c:pt>
                <c:pt idx="427">
                  <c:v>-9.1440518161034403E-3</c:v>
                </c:pt>
                <c:pt idx="428">
                  <c:v>-9.0094264397715691E-3</c:v>
                </c:pt>
                <c:pt idx="429">
                  <c:v>-8.8767345820480546E-3</c:v>
                </c:pt>
                <c:pt idx="430">
                  <c:v>-8.7459492327847492E-3</c:v>
                </c:pt>
                <c:pt idx="431">
                  <c:v>-8.6170437475962952E-3</c:v>
                </c:pt>
                <c:pt idx="432">
                  <c:v>-8.4899918430824568E-3</c:v>
                </c:pt>
                <c:pt idx="433">
                  <c:v>-8.3647675921100367E-3</c:v>
                </c:pt>
                <c:pt idx="434">
                  <c:v>-8.2413454191535302E-3</c:v>
                </c:pt>
                <c:pt idx="435">
                  <c:v>-8.1197000956940227E-3</c:v>
                </c:pt>
                <c:pt idx="436">
                  <c:v>-7.9998067356754909E-3</c:v>
                </c:pt>
                <c:pt idx="437">
                  <c:v>-7.8816407910179843E-3</c:v>
                </c:pt>
                <c:pt idx="438">
                  <c:v>-7.7651780471869368E-3</c:v>
                </c:pt>
                <c:pt idx="439">
                  <c:v>-7.650394618817999E-3</c:v>
                </c:pt>
                <c:pt idx="440">
                  <c:v>-7.5372669453967764E-3</c:v>
                </c:pt>
                <c:pt idx="441">
                  <c:v>-7.4257717869927412E-3</c:v>
                </c:pt>
                <c:pt idx="442">
                  <c:v>-7.3158862200468086E-3</c:v>
                </c:pt>
                <c:pt idx="443">
                  <c:v>-7.2075876332118273E-3</c:v>
                </c:pt>
                <c:pt idx="444">
                  <c:v>-7.1008537232454981E-3</c:v>
                </c:pt>
                <c:pt idx="445">
                  <c:v>-6.9956624909549518E-3</c:v>
                </c:pt>
                <c:pt idx="446">
                  <c:v>-6.8919922371925429E-3</c:v>
                </c:pt>
                <c:pt idx="447">
                  <c:v>-6.7898215589021083E-3</c:v>
                </c:pt>
                <c:pt idx="448">
                  <c:v>-6.6891293452152178E-3</c:v>
                </c:pt>
                <c:pt idx="449">
                  <c:v>-6.5898947735967229E-3</c:v>
                </c:pt>
                <c:pt idx="450">
                  <c:v>-6.4920973060391077E-3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58-41F0-81FF-798343F2D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morse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fit_1NN_SC!$H$18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fit_1NN_SC!$G$19:$G$469</c:f>
              <c:numCache>
                <c:formatCode>General</c:formatCode>
                <c:ptCount val="451"/>
                <c:pt idx="0">
                  <c:v>1.7978314775407993</c:v>
                </c:pt>
                <c:pt idx="1">
                  <c:v>1.7994338829697827</c:v>
                </c:pt>
                <c:pt idx="2">
                  <c:v>1.8010362883987663</c:v>
                </c:pt>
                <c:pt idx="3">
                  <c:v>1.8026386938277499</c:v>
                </c:pt>
                <c:pt idx="4">
                  <c:v>1.8042410992567333</c:v>
                </c:pt>
                <c:pt idx="5">
                  <c:v>1.8058435046857166</c:v>
                </c:pt>
                <c:pt idx="6">
                  <c:v>1.8074459101147002</c:v>
                </c:pt>
                <c:pt idx="7">
                  <c:v>1.8090483155436836</c:v>
                </c:pt>
                <c:pt idx="8">
                  <c:v>1.8106507209726672</c:v>
                </c:pt>
                <c:pt idx="9">
                  <c:v>1.8122531264016506</c:v>
                </c:pt>
                <c:pt idx="10">
                  <c:v>1.8138555318306342</c:v>
                </c:pt>
                <c:pt idx="11">
                  <c:v>1.8154579372596176</c:v>
                </c:pt>
                <c:pt idx="12">
                  <c:v>1.8170603426886009</c:v>
                </c:pt>
                <c:pt idx="13">
                  <c:v>1.8186627481175845</c:v>
                </c:pt>
                <c:pt idx="14">
                  <c:v>1.8202651535465681</c:v>
                </c:pt>
                <c:pt idx="15">
                  <c:v>1.8218675589755515</c:v>
                </c:pt>
                <c:pt idx="16">
                  <c:v>1.8234699644045349</c:v>
                </c:pt>
                <c:pt idx="17">
                  <c:v>1.8250723698335185</c:v>
                </c:pt>
                <c:pt idx="18">
                  <c:v>1.8266747752625019</c:v>
                </c:pt>
                <c:pt idx="19">
                  <c:v>1.8282771806914855</c:v>
                </c:pt>
                <c:pt idx="20">
                  <c:v>1.8298795861204689</c:v>
                </c:pt>
                <c:pt idx="21">
                  <c:v>1.8314819915494525</c:v>
                </c:pt>
                <c:pt idx="22">
                  <c:v>1.8330843969784358</c:v>
                </c:pt>
                <c:pt idx="23">
                  <c:v>1.8346868024074192</c:v>
                </c:pt>
                <c:pt idx="24">
                  <c:v>1.8362892078364028</c:v>
                </c:pt>
                <c:pt idx="25">
                  <c:v>1.8378916132653864</c:v>
                </c:pt>
                <c:pt idx="26">
                  <c:v>1.8394940186943698</c:v>
                </c:pt>
                <c:pt idx="27">
                  <c:v>1.8410964241233532</c:v>
                </c:pt>
                <c:pt idx="28">
                  <c:v>1.8426988295523368</c:v>
                </c:pt>
                <c:pt idx="29">
                  <c:v>1.8443012349813204</c:v>
                </c:pt>
                <c:pt idx="30">
                  <c:v>1.8459036404103037</c:v>
                </c:pt>
                <c:pt idx="31">
                  <c:v>1.8475060458392871</c:v>
                </c:pt>
                <c:pt idx="32">
                  <c:v>1.8491084512682707</c:v>
                </c:pt>
                <c:pt idx="33">
                  <c:v>1.8507108566972543</c:v>
                </c:pt>
                <c:pt idx="34">
                  <c:v>1.8523132621262377</c:v>
                </c:pt>
                <c:pt idx="35">
                  <c:v>1.8539156675552211</c:v>
                </c:pt>
                <c:pt idx="36">
                  <c:v>1.8555180729842047</c:v>
                </c:pt>
                <c:pt idx="37">
                  <c:v>1.8571204784131883</c:v>
                </c:pt>
                <c:pt idx="38">
                  <c:v>1.8587228838421717</c:v>
                </c:pt>
                <c:pt idx="39">
                  <c:v>1.860325289271155</c:v>
                </c:pt>
                <c:pt idx="40">
                  <c:v>1.8619276947001386</c:v>
                </c:pt>
                <c:pt idx="41">
                  <c:v>1.863530100129122</c:v>
                </c:pt>
                <c:pt idx="42">
                  <c:v>1.8651325055581056</c:v>
                </c:pt>
                <c:pt idx="43">
                  <c:v>1.866734910987089</c:v>
                </c:pt>
                <c:pt idx="44">
                  <c:v>1.8683373164160726</c:v>
                </c:pt>
                <c:pt idx="45">
                  <c:v>1.869939721845056</c:v>
                </c:pt>
                <c:pt idx="46">
                  <c:v>1.8715421272740393</c:v>
                </c:pt>
                <c:pt idx="47">
                  <c:v>1.8731445327030229</c:v>
                </c:pt>
                <c:pt idx="48">
                  <c:v>1.8747469381320065</c:v>
                </c:pt>
                <c:pt idx="49">
                  <c:v>1.8763493435609899</c:v>
                </c:pt>
                <c:pt idx="50">
                  <c:v>1.8779517489899733</c:v>
                </c:pt>
                <c:pt idx="51">
                  <c:v>1.8795541544189567</c:v>
                </c:pt>
                <c:pt idx="52">
                  <c:v>1.8811565598479403</c:v>
                </c:pt>
                <c:pt idx="53">
                  <c:v>1.8827589652769237</c:v>
                </c:pt>
                <c:pt idx="54">
                  <c:v>1.884361370705907</c:v>
                </c:pt>
                <c:pt idx="55">
                  <c:v>1.8859637761348909</c:v>
                </c:pt>
                <c:pt idx="56">
                  <c:v>1.887566181563874</c:v>
                </c:pt>
                <c:pt idx="57">
                  <c:v>1.8891685869928578</c:v>
                </c:pt>
                <c:pt idx="58">
                  <c:v>1.8907709924218412</c:v>
                </c:pt>
                <c:pt idx="59">
                  <c:v>1.8923733978508246</c:v>
                </c:pt>
                <c:pt idx="60">
                  <c:v>1.8939758032798082</c:v>
                </c:pt>
                <c:pt idx="61">
                  <c:v>1.8955782087087916</c:v>
                </c:pt>
                <c:pt idx="62">
                  <c:v>1.8971806141377749</c:v>
                </c:pt>
                <c:pt idx="63">
                  <c:v>1.8987830195667585</c:v>
                </c:pt>
                <c:pt idx="64">
                  <c:v>1.9003854249957419</c:v>
                </c:pt>
                <c:pt idx="65">
                  <c:v>1.9019878304247253</c:v>
                </c:pt>
                <c:pt idx="66">
                  <c:v>1.9035902358537091</c:v>
                </c:pt>
                <c:pt idx="67">
                  <c:v>1.9051926412826923</c:v>
                </c:pt>
                <c:pt idx="68">
                  <c:v>1.9067950467116761</c:v>
                </c:pt>
                <c:pt idx="69">
                  <c:v>1.9083974521406595</c:v>
                </c:pt>
                <c:pt idx="70">
                  <c:v>1.9099998575696429</c:v>
                </c:pt>
                <c:pt idx="71">
                  <c:v>1.9116022629986265</c:v>
                </c:pt>
                <c:pt idx="72">
                  <c:v>1.9132046684276098</c:v>
                </c:pt>
                <c:pt idx="73">
                  <c:v>1.9148070738565932</c:v>
                </c:pt>
                <c:pt idx="74">
                  <c:v>1.9164094792855768</c:v>
                </c:pt>
                <c:pt idx="75">
                  <c:v>1.9180118847145602</c:v>
                </c:pt>
                <c:pt idx="76">
                  <c:v>1.919614290143544</c:v>
                </c:pt>
                <c:pt idx="77">
                  <c:v>1.9212166955725274</c:v>
                </c:pt>
                <c:pt idx="78">
                  <c:v>1.9228191010015105</c:v>
                </c:pt>
                <c:pt idx="79">
                  <c:v>1.9244215064304944</c:v>
                </c:pt>
                <c:pt idx="80">
                  <c:v>1.9260239118594777</c:v>
                </c:pt>
                <c:pt idx="81">
                  <c:v>1.9276263172884611</c:v>
                </c:pt>
                <c:pt idx="82">
                  <c:v>1.9292287227174447</c:v>
                </c:pt>
                <c:pt idx="83">
                  <c:v>1.9308311281464281</c:v>
                </c:pt>
                <c:pt idx="84">
                  <c:v>1.9324335335754115</c:v>
                </c:pt>
                <c:pt idx="85">
                  <c:v>1.9340359390043951</c:v>
                </c:pt>
                <c:pt idx="86">
                  <c:v>1.9356383444333785</c:v>
                </c:pt>
                <c:pt idx="87">
                  <c:v>1.9372407498623623</c:v>
                </c:pt>
                <c:pt idx="88">
                  <c:v>1.9388431552913457</c:v>
                </c:pt>
                <c:pt idx="89">
                  <c:v>1.9404455607203288</c:v>
                </c:pt>
                <c:pt idx="90">
                  <c:v>1.9420479661493126</c:v>
                </c:pt>
                <c:pt idx="91">
                  <c:v>1.943650371578296</c:v>
                </c:pt>
                <c:pt idx="92">
                  <c:v>1.9452527770072792</c:v>
                </c:pt>
                <c:pt idx="93">
                  <c:v>1.946855182436263</c:v>
                </c:pt>
                <c:pt idx="94">
                  <c:v>1.9484575878652464</c:v>
                </c:pt>
                <c:pt idx="95">
                  <c:v>1.9500599932942302</c:v>
                </c:pt>
                <c:pt idx="96">
                  <c:v>1.9516623987232133</c:v>
                </c:pt>
                <c:pt idx="97">
                  <c:v>1.9532648041521967</c:v>
                </c:pt>
                <c:pt idx="98">
                  <c:v>1.9548672095811805</c:v>
                </c:pt>
                <c:pt idx="99">
                  <c:v>1.9564696150101639</c:v>
                </c:pt>
                <c:pt idx="100">
                  <c:v>1.9580720204391471</c:v>
                </c:pt>
                <c:pt idx="101">
                  <c:v>1.9596744258681309</c:v>
                </c:pt>
                <c:pt idx="102">
                  <c:v>1.9612768312971143</c:v>
                </c:pt>
                <c:pt idx="103">
                  <c:v>1.9628792367260974</c:v>
                </c:pt>
                <c:pt idx="104">
                  <c:v>1.9644816421550813</c:v>
                </c:pt>
                <c:pt idx="105">
                  <c:v>1.9660840475840646</c:v>
                </c:pt>
                <c:pt idx="106">
                  <c:v>1.9676864530130485</c:v>
                </c:pt>
                <c:pt idx="107">
                  <c:v>1.9692888584420316</c:v>
                </c:pt>
                <c:pt idx="108">
                  <c:v>1.970891263871015</c:v>
                </c:pt>
                <c:pt idx="109">
                  <c:v>1.9724936692999988</c:v>
                </c:pt>
                <c:pt idx="110">
                  <c:v>1.974096074728982</c:v>
                </c:pt>
                <c:pt idx="111">
                  <c:v>1.9756984801579653</c:v>
                </c:pt>
                <c:pt idx="112">
                  <c:v>1.9773008855869492</c:v>
                </c:pt>
                <c:pt idx="113">
                  <c:v>1.9789032910159325</c:v>
                </c:pt>
                <c:pt idx="114">
                  <c:v>1.9805056964449161</c:v>
                </c:pt>
                <c:pt idx="115">
                  <c:v>1.9821081018738995</c:v>
                </c:pt>
                <c:pt idx="116">
                  <c:v>1.9837105073028829</c:v>
                </c:pt>
                <c:pt idx="117">
                  <c:v>1.9853129127318667</c:v>
                </c:pt>
                <c:pt idx="118">
                  <c:v>1.9869153181608499</c:v>
                </c:pt>
                <c:pt idx="119">
                  <c:v>1.9885177235898333</c:v>
                </c:pt>
                <c:pt idx="120">
                  <c:v>1.9901201290188171</c:v>
                </c:pt>
                <c:pt idx="121">
                  <c:v>1.9917225344478002</c:v>
                </c:pt>
                <c:pt idx="122">
                  <c:v>1.9933249398767836</c:v>
                </c:pt>
                <c:pt idx="123">
                  <c:v>1.9949273453057674</c:v>
                </c:pt>
                <c:pt idx="124">
                  <c:v>1.9965297507347508</c:v>
                </c:pt>
                <c:pt idx="125">
                  <c:v>1.998132156163734</c:v>
                </c:pt>
                <c:pt idx="126">
                  <c:v>1.9997345615927178</c:v>
                </c:pt>
                <c:pt idx="127">
                  <c:v>2.0013369670217012</c:v>
                </c:pt>
                <c:pt idx="128">
                  <c:v>2.002939372450685</c:v>
                </c:pt>
                <c:pt idx="129">
                  <c:v>2.0045417778796684</c:v>
                </c:pt>
                <c:pt idx="130">
                  <c:v>2.0061441833086517</c:v>
                </c:pt>
                <c:pt idx="131">
                  <c:v>2.0077465887376351</c:v>
                </c:pt>
                <c:pt idx="132">
                  <c:v>2.0093489941666185</c:v>
                </c:pt>
                <c:pt idx="133">
                  <c:v>2.0109513995956019</c:v>
                </c:pt>
                <c:pt idx="134">
                  <c:v>2.0125538050245857</c:v>
                </c:pt>
                <c:pt idx="135">
                  <c:v>2.0141562104535691</c:v>
                </c:pt>
                <c:pt idx="136">
                  <c:v>2.0157586158825529</c:v>
                </c:pt>
                <c:pt idx="137">
                  <c:v>2.0173610213115363</c:v>
                </c:pt>
                <c:pt idx="138">
                  <c:v>2.0189634267405192</c:v>
                </c:pt>
                <c:pt idx="139">
                  <c:v>2.020565832169503</c:v>
                </c:pt>
                <c:pt idx="140">
                  <c:v>2.0221682375984864</c:v>
                </c:pt>
                <c:pt idx="141">
                  <c:v>2.0237706430274698</c:v>
                </c:pt>
                <c:pt idx="142">
                  <c:v>2.0253730484564536</c:v>
                </c:pt>
                <c:pt idx="143">
                  <c:v>2.026975453885437</c:v>
                </c:pt>
                <c:pt idx="144">
                  <c:v>2.0285778593144204</c:v>
                </c:pt>
                <c:pt idx="145">
                  <c:v>2.0301802647434037</c:v>
                </c:pt>
                <c:pt idx="146">
                  <c:v>2.0317826701723871</c:v>
                </c:pt>
                <c:pt idx="147">
                  <c:v>2.0333850756013709</c:v>
                </c:pt>
                <c:pt idx="148">
                  <c:v>2.0349874810303543</c:v>
                </c:pt>
                <c:pt idx="149">
                  <c:v>2.0365898864593377</c:v>
                </c:pt>
                <c:pt idx="150">
                  <c:v>2.0381922918883215</c:v>
                </c:pt>
                <c:pt idx="151">
                  <c:v>2.0397946973173049</c:v>
                </c:pt>
                <c:pt idx="152">
                  <c:v>2.0413971027462878</c:v>
                </c:pt>
                <c:pt idx="153">
                  <c:v>2.0429995081752717</c:v>
                </c:pt>
                <c:pt idx="154">
                  <c:v>2.044601913604255</c:v>
                </c:pt>
                <c:pt idx="155">
                  <c:v>2.0462043190332388</c:v>
                </c:pt>
                <c:pt idx="156">
                  <c:v>2.0478067244622222</c:v>
                </c:pt>
                <c:pt idx="157">
                  <c:v>2.0494091298912056</c:v>
                </c:pt>
                <c:pt idx="158">
                  <c:v>2.0510115353201894</c:v>
                </c:pt>
                <c:pt idx="159">
                  <c:v>2.0526139407491728</c:v>
                </c:pt>
                <c:pt idx="160">
                  <c:v>2.0542163461781557</c:v>
                </c:pt>
                <c:pt idx="161">
                  <c:v>2.0558187516071396</c:v>
                </c:pt>
                <c:pt idx="162">
                  <c:v>2.0574211570361229</c:v>
                </c:pt>
                <c:pt idx="163">
                  <c:v>2.0590235624651063</c:v>
                </c:pt>
                <c:pt idx="164">
                  <c:v>2.0606259678940901</c:v>
                </c:pt>
                <c:pt idx="165">
                  <c:v>2.0622283733230735</c:v>
                </c:pt>
                <c:pt idx="166">
                  <c:v>2.0638307787520569</c:v>
                </c:pt>
                <c:pt idx="167">
                  <c:v>2.0654331841810403</c:v>
                </c:pt>
                <c:pt idx="168">
                  <c:v>2.0670355896100236</c:v>
                </c:pt>
                <c:pt idx="169">
                  <c:v>2.0686379950390075</c:v>
                </c:pt>
                <c:pt idx="170">
                  <c:v>2.0702404004679908</c:v>
                </c:pt>
                <c:pt idx="171">
                  <c:v>2.0718428058969742</c:v>
                </c:pt>
                <c:pt idx="172">
                  <c:v>2.073445211325958</c:v>
                </c:pt>
                <c:pt idx="173">
                  <c:v>2.0750476167549414</c:v>
                </c:pt>
                <c:pt idx="174">
                  <c:v>2.0766500221839248</c:v>
                </c:pt>
                <c:pt idx="175">
                  <c:v>2.0782524276129082</c:v>
                </c:pt>
                <c:pt idx="176">
                  <c:v>2.0798548330418916</c:v>
                </c:pt>
                <c:pt idx="177">
                  <c:v>2.0814572384708754</c:v>
                </c:pt>
                <c:pt idx="178">
                  <c:v>2.0830596438998588</c:v>
                </c:pt>
                <c:pt idx="179">
                  <c:v>2.0846620493288421</c:v>
                </c:pt>
                <c:pt idx="180">
                  <c:v>2.086264454757826</c:v>
                </c:pt>
                <c:pt idx="181">
                  <c:v>2.0878668601868089</c:v>
                </c:pt>
                <c:pt idx="182">
                  <c:v>2.0894692656157923</c:v>
                </c:pt>
                <c:pt idx="183">
                  <c:v>2.0910716710447761</c:v>
                </c:pt>
                <c:pt idx="184">
                  <c:v>2.0926740764737595</c:v>
                </c:pt>
                <c:pt idx="185">
                  <c:v>2.0942764819027433</c:v>
                </c:pt>
                <c:pt idx="186">
                  <c:v>2.0958788873317267</c:v>
                </c:pt>
                <c:pt idx="187">
                  <c:v>2.09748129276071</c:v>
                </c:pt>
                <c:pt idx="188">
                  <c:v>2.0990836981896934</c:v>
                </c:pt>
                <c:pt idx="189">
                  <c:v>2.1006861036186768</c:v>
                </c:pt>
                <c:pt idx="190">
                  <c:v>2.1022885090476602</c:v>
                </c:pt>
                <c:pt idx="191">
                  <c:v>2.103890914476644</c:v>
                </c:pt>
                <c:pt idx="192">
                  <c:v>2.1054933199056274</c:v>
                </c:pt>
                <c:pt idx="193">
                  <c:v>2.1070957253346108</c:v>
                </c:pt>
                <c:pt idx="194">
                  <c:v>2.1086981307635946</c:v>
                </c:pt>
                <c:pt idx="195">
                  <c:v>2.110300536192578</c:v>
                </c:pt>
                <c:pt idx="196">
                  <c:v>2.1119029416215613</c:v>
                </c:pt>
                <c:pt idx="197">
                  <c:v>2.1135053470505447</c:v>
                </c:pt>
                <c:pt idx="198">
                  <c:v>2.1151077524795281</c:v>
                </c:pt>
                <c:pt idx="199">
                  <c:v>2.1167101579085119</c:v>
                </c:pt>
                <c:pt idx="200">
                  <c:v>2.1183125633374953</c:v>
                </c:pt>
                <c:pt idx="201">
                  <c:v>2.1199149687664787</c:v>
                </c:pt>
                <c:pt idx="202">
                  <c:v>2.1215173741954625</c:v>
                </c:pt>
                <c:pt idx="203">
                  <c:v>2.1231197796244454</c:v>
                </c:pt>
                <c:pt idx="204">
                  <c:v>2.1247221850534288</c:v>
                </c:pt>
                <c:pt idx="205">
                  <c:v>2.1263245904824126</c:v>
                </c:pt>
                <c:pt idx="206">
                  <c:v>2.127926995911396</c:v>
                </c:pt>
                <c:pt idx="207">
                  <c:v>2.1295294013403798</c:v>
                </c:pt>
                <c:pt idx="208">
                  <c:v>2.1311318067693632</c:v>
                </c:pt>
                <c:pt idx="209">
                  <c:v>2.1327342121983466</c:v>
                </c:pt>
                <c:pt idx="210">
                  <c:v>2.13433661762733</c:v>
                </c:pt>
                <c:pt idx="211">
                  <c:v>2.1359390230563133</c:v>
                </c:pt>
                <c:pt idx="212">
                  <c:v>2.1375414284852972</c:v>
                </c:pt>
                <c:pt idx="213">
                  <c:v>2.1391438339142805</c:v>
                </c:pt>
                <c:pt idx="214">
                  <c:v>2.1407462393432639</c:v>
                </c:pt>
                <c:pt idx="215">
                  <c:v>2.1423486447722477</c:v>
                </c:pt>
                <c:pt idx="216">
                  <c:v>2.1439510502012311</c:v>
                </c:pt>
                <c:pt idx="217">
                  <c:v>2.1455534556302145</c:v>
                </c:pt>
                <c:pt idx="218">
                  <c:v>2.1471558610591979</c:v>
                </c:pt>
                <c:pt idx="219">
                  <c:v>2.1487582664881812</c:v>
                </c:pt>
                <c:pt idx="220">
                  <c:v>2.1503606719171646</c:v>
                </c:pt>
                <c:pt idx="221">
                  <c:v>2.1519630773461484</c:v>
                </c:pt>
                <c:pt idx="222">
                  <c:v>2.1535654827751318</c:v>
                </c:pt>
                <c:pt idx="223">
                  <c:v>2.1551678882041152</c:v>
                </c:pt>
                <c:pt idx="224">
                  <c:v>2.156770293633099</c:v>
                </c:pt>
                <c:pt idx="225">
                  <c:v>2.158372699062082</c:v>
                </c:pt>
                <c:pt idx="226">
                  <c:v>2.1599751044910658</c:v>
                </c:pt>
                <c:pt idx="227">
                  <c:v>2.1615775099200492</c:v>
                </c:pt>
                <c:pt idx="228">
                  <c:v>2.1631799153490325</c:v>
                </c:pt>
                <c:pt idx="229">
                  <c:v>2.1647823207780164</c:v>
                </c:pt>
                <c:pt idx="230">
                  <c:v>2.1663847262069997</c:v>
                </c:pt>
                <c:pt idx="231">
                  <c:v>2.1679871316359831</c:v>
                </c:pt>
                <c:pt idx="232">
                  <c:v>2.1695895370649665</c:v>
                </c:pt>
                <c:pt idx="233">
                  <c:v>2.1711919424939499</c:v>
                </c:pt>
                <c:pt idx="234">
                  <c:v>2.1727943479229337</c:v>
                </c:pt>
                <c:pt idx="235">
                  <c:v>2.1743967533519171</c:v>
                </c:pt>
                <c:pt idx="236">
                  <c:v>2.1759991587809004</c:v>
                </c:pt>
                <c:pt idx="237">
                  <c:v>2.1776015642098843</c:v>
                </c:pt>
                <c:pt idx="238">
                  <c:v>2.1792039696388676</c:v>
                </c:pt>
                <c:pt idx="239">
                  <c:v>2.180806375067851</c:v>
                </c:pt>
                <c:pt idx="240">
                  <c:v>2.1824087804968344</c:v>
                </c:pt>
                <c:pt idx="241">
                  <c:v>2.1840111859258178</c:v>
                </c:pt>
                <c:pt idx="242">
                  <c:v>2.1856135913548012</c:v>
                </c:pt>
                <c:pt idx="243">
                  <c:v>2.187215996783785</c:v>
                </c:pt>
                <c:pt idx="244">
                  <c:v>2.1888184022127684</c:v>
                </c:pt>
                <c:pt idx="245">
                  <c:v>2.1904208076417517</c:v>
                </c:pt>
                <c:pt idx="246">
                  <c:v>2.1920232130707356</c:v>
                </c:pt>
                <c:pt idx="247">
                  <c:v>2.1936256184997185</c:v>
                </c:pt>
                <c:pt idx="248">
                  <c:v>2.1952280239287023</c:v>
                </c:pt>
                <c:pt idx="249">
                  <c:v>2.1968304293576857</c:v>
                </c:pt>
                <c:pt idx="250">
                  <c:v>2.1984328347866691</c:v>
                </c:pt>
                <c:pt idx="251">
                  <c:v>2.2000352402156529</c:v>
                </c:pt>
                <c:pt idx="252">
                  <c:v>2.2016376456446363</c:v>
                </c:pt>
                <c:pt idx="253">
                  <c:v>2.2032400510736196</c:v>
                </c:pt>
                <c:pt idx="254">
                  <c:v>2.204842456502603</c:v>
                </c:pt>
                <c:pt idx="255">
                  <c:v>2.2064448619315864</c:v>
                </c:pt>
                <c:pt idx="256">
                  <c:v>2.2080472673605702</c:v>
                </c:pt>
                <c:pt idx="257">
                  <c:v>2.2096496727895536</c:v>
                </c:pt>
                <c:pt idx="258">
                  <c:v>2.211252078218537</c:v>
                </c:pt>
                <c:pt idx="259">
                  <c:v>2.2128544836475217</c:v>
                </c:pt>
                <c:pt idx="260">
                  <c:v>2.2144568890765042</c:v>
                </c:pt>
                <c:pt idx="261">
                  <c:v>2.2160592945054876</c:v>
                </c:pt>
                <c:pt idx="262">
                  <c:v>2.2176616999344709</c:v>
                </c:pt>
                <c:pt idx="263">
                  <c:v>2.2192641053634552</c:v>
                </c:pt>
                <c:pt idx="264">
                  <c:v>2.2208665107924377</c:v>
                </c:pt>
                <c:pt idx="265">
                  <c:v>2.2224689162214215</c:v>
                </c:pt>
                <c:pt idx="266">
                  <c:v>2.2240713216504049</c:v>
                </c:pt>
                <c:pt idx="267">
                  <c:v>2.2256737270793892</c:v>
                </c:pt>
                <c:pt idx="268">
                  <c:v>2.2272761325083721</c:v>
                </c:pt>
                <c:pt idx="269">
                  <c:v>2.228878537937355</c:v>
                </c:pt>
                <c:pt idx="270">
                  <c:v>2.2304809433663388</c:v>
                </c:pt>
                <c:pt idx="271">
                  <c:v>2.2320833487953231</c:v>
                </c:pt>
                <c:pt idx="272">
                  <c:v>2.233685754224306</c:v>
                </c:pt>
                <c:pt idx="273">
                  <c:v>2.2352881596532894</c:v>
                </c:pt>
                <c:pt idx="274">
                  <c:v>2.2368905650822728</c:v>
                </c:pt>
                <c:pt idx="275">
                  <c:v>2.2384929705112566</c:v>
                </c:pt>
                <c:pt idx="276">
                  <c:v>2.2400953759402396</c:v>
                </c:pt>
                <c:pt idx="277">
                  <c:v>2.2416977813692229</c:v>
                </c:pt>
                <c:pt idx="278">
                  <c:v>2.2433001867982068</c:v>
                </c:pt>
                <c:pt idx="279">
                  <c:v>2.244902592227191</c:v>
                </c:pt>
                <c:pt idx="280">
                  <c:v>2.2465049976561735</c:v>
                </c:pt>
                <c:pt idx="281">
                  <c:v>2.2481074030851573</c:v>
                </c:pt>
                <c:pt idx="282">
                  <c:v>2.2497098085141412</c:v>
                </c:pt>
                <c:pt idx="283">
                  <c:v>2.2513122139431245</c:v>
                </c:pt>
                <c:pt idx="284">
                  <c:v>2.2529146193721084</c:v>
                </c:pt>
                <c:pt idx="285">
                  <c:v>2.2545170248010908</c:v>
                </c:pt>
                <c:pt idx="286">
                  <c:v>2.2561194302300756</c:v>
                </c:pt>
                <c:pt idx="287">
                  <c:v>2.2577218356590589</c:v>
                </c:pt>
                <c:pt idx="288">
                  <c:v>2.2593242410880423</c:v>
                </c:pt>
                <c:pt idx="289">
                  <c:v>2.2609266465170252</c:v>
                </c:pt>
                <c:pt idx="290">
                  <c:v>2.2625290519460091</c:v>
                </c:pt>
                <c:pt idx="291">
                  <c:v>2.2641314573749924</c:v>
                </c:pt>
                <c:pt idx="292">
                  <c:v>2.2657338628039763</c:v>
                </c:pt>
                <c:pt idx="293">
                  <c:v>2.2673362682329588</c:v>
                </c:pt>
                <c:pt idx="294">
                  <c:v>2.268938673661943</c:v>
                </c:pt>
                <c:pt idx="295">
                  <c:v>2.2705410790909268</c:v>
                </c:pt>
                <c:pt idx="296">
                  <c:v>2.2721434845199102</c:v>
                </c:pt>
                <c:pt idx="297">
                  <c:v>2.2737458899488932</c:v>
                </c:pt>
                <c:pt idx="298">
                  <c:v>2.275348295377877</c:v>
                </c:pt>
                <c:pt idx="299">
                  <c:v>2.2769507008068604</c:v>
                </c:pt>
                <c:pt idx="300">
                  <c:v>2.2785531062358442</c:v>
                </c:pt>
                <c:pt idx="301">
                  <c:v>2.2801555116648267</c:v>
                </c:pt>
                <c:pt idx="302">
                  <c:v>2.2817579170938109</c:v>
                </c:pt>
                <c:pt idx="303">
                  <c:v>2.2833603225227947</c:v>
                </c:pt>
                <c:pt idx="304">
                  <c:v>2.2849627279517777</c:v>
                </c:pt>
                <c:pt idx="305">
                  <c:v>2.2865651333807602</c:v>
                </c:pt>
                <c:pt idx="306">
                  <c:v>2.2881675388097449</c:v>
                </c:pt>
                <c:pt idx="307">
                  <c:v>2.2897699442387283</c:v>
                </c:pt>
                <c:pt idx="308">
                  <c:v>2.2913723496677116</c:v>
                </c:pt>
                <c:pt idx="309">
                  <c:v>2.2929747550966955</c:v>
                </c:pt>
                <c:pt idx="310">
                  <c:v>2.2945771605256788</c:v>
                </c:pt>
                <c:pt idx="311">
                  <c:v>2.2961795659546622</c:v>
                </c:pt>
                <c:pt idx="312">
                  <c:v>2.2977819713836456</c:v>
                </c:pt>
                <c:pt idx="313">
                  <c:v>2.299384376812629</c:v>
                </c:pt>
                <c:pt idx="314">
                  <c:v>2.3009867822416128</c:v>
                </c:pt>
                <c:pt idx="315">
                  <c:v>2.3025891876705962</c:v>
                </c:pt>
                <c:pt idx="316">
                  <c:v>2.30419159309958</c:v>
                </c:pt>
                <c:pt idx="317">
                  <c:v>2.3057939985285634</c:v>
                </c:pt>
                <c:pt idx="318">
                  <c:v>2.3073964039575467</c:v>
                </c:pt>
                <c:pt idx="319">
                  <c:v>2.3089988093865301</c:v>
                </c:pt>
                <c:pt idx="320">
                  <c:v>2.3106012148155135</c:v>
                </c:pt>
                <c:pt idx="321">
                  <c:v>2.3122036202444969</c:v>
                </c:pt>
                <c:pt idx="322">
                  <c:v>2.3138060256734807</c:v>
                </c:pt>
                <c:pt idx="323">
                  <c:v>2.3154084311024641</c:v>
                </c:pt>
                <c:pt idx="324">
                  <c:v>2.3170108365314475</c:v>
                </c:pt>
                <c:pt idx="325">
                  <c:v>2.3186132419604313</c:v>
                </c:pt>
                <c:pt idx="326">
                  <c:v>2.3202156473894142</c:v>
                </c:pt>
                <c:pt idx="327">
                  <c:v>2.3218180528183976</c:v>
                </c:pt>
                <c:pt idx="328">
                  <c:v>2.3234204582473814</c:v>
                </c:pt>
                <c:pt idx="329">
                  <c:v>2.3250228636763648</c:v>
                </c:pt>
                <c:pt idx="330">
                  <c:v>2.3266252691053486</c:v>
                </c:pt>
                <c:pt idx="331">
                  <c:v>2.328227674534332</c:v>
                </c:pt>
                <c:pt idx="332">
                  <c:v>2.3298300799633158</c:v>
                </c:pt>
                <c:pt idx="333">
                  <c:v>2.3314324853922987</c:v>
                </c:pt>
                <c:pt idx="334">
                  <c:v>2.3330348908212821</c:v>
                </c:pt>
                <c:pt idx="335">
                  <c:v>2.3346372962502659</c:v>
                </c:pt>
                <c:pt idx="336">
                  <c:v>2.3362397016792493</c:v>
                </c:pt>
                <c:pt idx="337">
                  <c:v>2.3378421071082327</c:v>
                </c:pt>
                <c:pt idx="338">
                  <c:v>2.3394445125372165</c:v>
                </c:pt>
                <c:pt idx="339">
                  <c:v>2.3410469179661999</c:v>
                </c:pt>
                <c:pt idx="340">
                  <c:v>2.3426493233951833</c:v>
                </c:pt>
                <c:pt idx="341">
                  <c:v>2.3442517288241667</c:v>
                </c:pt>
                <c:pt idx="342">
                  <c:v>2.34585413425315</c:v>
                </c:pt>
                <c:pt idx="343">
                  <c:v>2.3474565396821334</c:v>
                </c:pt>
                <c:pt idx="344">
                  <c:v>2.3490589451111172</c:v>
                </c:pt>
                <c:pt idx="345">
                  <c:v>2.3506613505401006</c:v>
                </c:pt>
                <c:pt idx="346">
                  <c:v>2.352263755969084</c:v>
                </c:pt>
                <c:pt idx="347">
                  <c:v>2.3538661613980678</c:v>
                </c:pt>
                <c:pt idx="348">
                  <c:v>2.3554685668270507</c:v>
                </c:pt>
                <c:pt idx="349">
                  <c:v>2.3570709722560346</c:v>
                </c:pt>
                <c:pt idx="350">
                  <c:v>2.3586733776850179</c:v>
                </c:pt>
                <c:pt idx="351">
                  <c:v>2.3602757831140018</c:v>
                </c:pt>
                <c:pt idx="352">
                  <c:v>2.3618781885429851</c:v>
                </c:pt>
                <c:pt idx="353">
                  <c:v>2.3634805939719685</c:v>
                </c:pt>
                <c:pt idx="354">
                  <c:v>2.3650829994009523</c:v>
                </c:pt>
                <c:pt idx="355">
                  <c:v>2.3666854048299353</c:v>
                </c:pt>
                <c:pt idx="356">
                  <c:v>2.3682878102589187</c:v>
                </c:pt>
                <c:pt idx="357">
                  <c:v>2.3698902156879025</c:v>
                </c:pt>
                <c:pt idx="358">
                  <c:v>2.3714926211168859</c:v>
                </c:pt>
                <c:pt idx="359">
                  <c:v>2.3730950265458692</c:v>
                </c:pt>
                <c:pt idx="360">
                  <c:v>2.3746974319748531</c:v>
                </c:pt>
                <c:pt idx="361">
                  <c:v>2.3762998374038364</c:v>
                </c:pt>
                <c:pt idx="362">
                  <c:v>2.3779022428328194</c:v>
                </c:pt>
                <c:pt idx="363">
                  <c:v>2.3795046482618032</c:v>
                </c:pt>
                <c:pt idx="364">
                  <c:v>2.3811070536907866</c:v>
                </c:pt>
                <c:pt idx="365">
                  <c:v>2.3827094591197699</c:v>
                </c:pt>
                <c:pt idx="366">
                  <c:v>2.3843118645487538</c:v>
                </c:pt>
                <c:pt idx="367">
                  <c:v>2.3859142699777371</c:v>
                </c:pt>
                <c:pt idx="368">
                  <c:v>2.3875166754067205</c:v>
                </c:pt>
                <c:pt idx="369">
                  <c:v>2.3891190808357043</c:v>
                </c:pt>
                <c:pt idx="370">
                  <c:v>2.3907214862646873</c:v>
                </c:pt>
                <c:pt idx="371">
                  <c:v>2.3923238916936711</c:v>
                </c:pt>
                <c:pt idx="372">
                  <c:v>2.3939262971226545</c:v>
                </c:pt>
                <c:pt idx="373">
                  <c:v>2.3955287025516379</c:v>
                </c:pt>
                <c:pt idx="374">
                  <c:v>2.3971311079806217</c:v>
                </c:pt>
                <c:pt idx="375">
                  <c:v>2.3987335134096051</c:v>
                </c:pt>
                <c:pt idx="376">
                  <c:v>2.4003359188385889</c:v>
                </c:pt>
                <c:pt idx="377">
                  <c:v>2.4019383242675718</c:v>
                </c:pt>
                <c:pt idx="378">
                  <c:v>2.4035407296965552</c:v>
                </c:pt>
                <c:pt idx="379">
                  <c:v>2.405143135125539</c:v>
                </c:pt>
                <c:pt idx="380">
                  <c:v>2.4067455405545224</c:v>
                </c:pt>
                <c:pt idx="381">
                  <c:v>2.4083479459835058</c:v>
                </c:pt>
                <c:pt idx="382">
                  <c:v>2.4099503514124896</c:v>
                </c:pt>
                <c:pt idx="383">
                  <c:v>2.411552756841473</c:v>
                </c:pt>
                <c:pt idx="384">
                  <c:v>2.4131551622704559</c:v>
                </c:pt>
                <c:pt idx="385">
                  <c:v>2.4147575676994397</c:v>
                </c:pt>
                <c:pt idx="386">
                  <c:v>2.4163599731284231</c:v>
                </c:pt>
                <c:pt idx="387">
                  <c:v>2.4179623785574065</c:v>
                </c:pt>
                <c:pt idx="388">
                  <c:v>2.4195647839863903</c:v>
                </c:pt>
                <c:pt idx="389">
                  <c:v>2.4211671894153737</c:v>
                </c:pt>
                <c:pt idx="390">
                  <c:v>2.4227695948443571</c:v>
                </c:pt>
                <c:pt idx="391">
                  <c:v>2.4243720002733404</c:v>
                </c:pt>
                <c:pt idx="392">
                  <c:v>2.4259744057023238</c:v>
                </c:pt>
                <c:pt idx="393">
                  <c:v>2.4275768111313076</c:v>
                </c:pt>
                <c:pt idx="394">
                  <c:v>2.429179216560291</c:v>
                </c:pt>
                <c:pt idx="395">
                  <c:v>2.4307816219892748</c:v>
                </c:pt>
                <c:pt idx="396">
                  <c:v>2.4323840274182582</c:v>
                </c:pt>
                <c:pt idx="397">
                  <c:v>2.4339864328472416</c:v>
                </c:pt>
                <c:pt idx="398">
                  <c:v>2.435588838276225</c:v>
                </c:pt>
                <c:pt idx="399">
                  <c:v>2.4371912437052083</c:v>
                </c:pt>
                <c:pt idx="400">
                  <c:v>2.4387936491341917</c:v>
                </c:pt>
                <c:pt idx="401">
                  <c:v>2.4403960545631755</c:v>
                </c:pt>
                <c:pt idx="402">
                  <c:v>2.4419984599921589</c:v>
                </c:pt>
                <c:pt idx="403">
                  <c:v>2.4436008654211423</c:v>
                </c:pt>
                <c:pt idx="404">
                  <c:v>2.4452032708501261</c:v>
                </c:pt>
                <c:pt idx="405">
                  <c:v>2.4468056762791095</c:v>
                </c:pt>
                <c:pt idx="406">
                  <c:v>2.4484080817080924</c:v>
                </c:pt>
                <c:pt idx="407">
                  <c:v>2.4500104871370763</c:v>
                </c:pt>
                <c:pt idx="408">
                  <c:v>2.4516128925660596</c:v>
                </c:pt>
                <c:pt idx="409">
                  <c:v>2.4532152979950435</c:v>
                </c:pt>
                <c:pt idx="410">
                  <c:v>2.4548177034240268</c:v>
                </c:pt>
                <c:pt idx="411">
                  <c:v>2.4564201088530107</c:v>
                </c:pt>
                <c:pt idx="412">
                  <c:v>2.458022514281994</c:v>
                </c:pt>
                <c:pt idx="413">
                  <c:v>2.459624919710977</c:v>
                </c:pt>
                <c:pt idx="414">
                  <c:v>2.4612273251399608</c:v>
                </c:pt>
                <c:pt idx="415">
                  <c:v>2.4628297305689442</c:v>
                </c:pt>
                <c:pt idx="416">
                  <c:v>2.4644321359979275</c:v>
                </c:pt>
                <c:pt idx="417">
                  <c:v>2.4660345414269114</c:v>
                </c:pt>
                <c:pt idx="418">
                  <c:v>2.4676369468558947</c:v>
                </c:pt>
                <c:pt idx="419">
                  <c:v>2.4692393522848781</c:v>
                </c:pt>
                <c:pt idx="420">
                  <c:v>2.4708417577138615</c:v>
                </c:pt>
                <c:pt idx="421">
                  <c:v>2.4724441631428449</c:v>
                </c:pt>
                <c:pt idx="422">
                  <c:v>2.4740465685718283</c:v>
                </c:pt>
                <c:pt idx="423">
                  <c:v>2.4756489740008121</c:v>
                </c:pt>
                <c:pt idx="424">
                  <c:v>2.4772513794297955</c:v>
                </c:pt>
                <c:pt idx="425">
                  <c:v>2.4788537848587788</c:v>
                </c:pt>
                <c:pt idx="426">
                  <c:v>2.4804561902877627</c:v>
                </c:pt>
                <c:pt idx="427">
                  <c:v>2.482058595716746</c:v>
                </c:pt>
                <c:pt idx="428">
                  <c:v>2.4836610011457294</c:v>
                </c:pt>
                <c:pt idx="429">
                  <c:v>2.4852634065747128</c:v>
                </c:pt>
                <c:pt idx="430">
                  <c:v>2.4868658120036966</c:v>
                </c:pt>
                <c:pt idx="431">
                  <c:v>2.48846821743268</c:v>
                </c:pt>
                <c:pt idx="432">
                  <c:v>2.4900706228616634</c:v>
                </c:pt>
                <c:pt idx="433">
                  <c:v>2.4916730282906472</c:v>
                </c:pt>
                <c:pt idx="434">
                  <c:v>2.4932754337196306</c:v>
                </c:pt>
                <c:pt idx="435">
                  <c:v>2.4948778391486135</c:v>
                </c:pt>
                <c:pt idx="436">
                  <c:v>2.4964802445775973</c:v>
                </c:pt>
                <c:pt idx="437">
                  <c:v>2.4980826500065807</c:v>
                </c:pt>
                <c:pt idx="438">
                  <c:v>2.4996850554355641</c:v>
                </c:pt>
                <c:pt idx="439">
                  <c:v>2.5012874608645479</c:v>
                </c:pt>
                <c:pt idx="440">
                  <c:v>2.5028898662935313</c:v>
                </c:pt>
                <c:pt idx="441">
                  <c:v>2.5044922717225147</c:v>
                </c:pt>
                <c:pt idx="442">
                  <c:v>2.506094677151498</c:v>
                </c:pt>
                <c:pt idx="443">
                  <c:v>2.5076970825804814</c:v>
                </c:pt>
                <c:pt idx="444">
                  <c:v>2.5092994880094648</c:v>
                </c:pt>
                <c:pt idx="445">
                  <c:v>2.5109018934384486</c:v>
                </c:pt>
                <c:pt idx="446">
                  <c:v>2.512504298867432</c:v>
                </c:pt>
                <c:pt idx="447">
                  <c:v>2.5141067042964154</c:v>
                </c:pt>
                <c:pt idx="448">
                  <c:v>2.5157091097253992</c:v>
                </c:pt>
                <c:pt idx="449">
                  <c:v>2.5173115151543826</c:v>
                </c:pt>
                <c:pt idx="450">
                  <c:v>2.5189139205833659</c:v>
                </c:pt>
              </c:numCache>
            </c:numRef>
          </c:xVal>
          <c:yVal>
            <c:numRef>
              <c:f>fit_1NN_SC!$H$19:$H$469</c:f>
              <c:numCache>
                <c:formatCode>0.0000</c:formatCode>
                <c:ptCount val="451"/>
                <c:pt idx="0">
                  <c:v>8.6050808897605406E-3</c:v>
                </c:pt>
                <c:pt idx="1">
                  <c:v>-4.0423147272166375E-4</c:v>
                </c:pt>
                <c:pt idx="2">
                  <c:v>-9.0406795866543981E-3</c:v>
                </c:pt>
                <c:pt idx="3">
                  <c:v>-1.7316271419477898E-2</c:v>
                </c:pt>
                <c:pt idx="4">
                  <c:v>-2.5242662559050815E-2</c:v>
                </c:pt>
                <c:pt idx="5">
                  <c:v>-3.2831166069117082E-2</c:v>
                </c:pt>
                <c:pt idx="6">
                  <c:v>-4.0092762077565285E-2</c:v>
                </c:pt>
                <c:pt idx="7">
                  <c:v>-4.7038107104557379E-2</c:v>
                </c:pt>
                <c:pt idx="8">
                  <c:v>-5.3677543137418425E-2</c:v>
                </c:pt>
                <c:pt idx="9">
                  <c:v>-6.0021106459001022E-2</c:v>
                </c:pt>
                <c:pt idx="10">
                  <c:v>-6.6078536236062801E-2</c:v>
                </c:pt>
                <c:pt idx="11">
                  <c:v>-7.18592828740265E-2</c:v>
                </c:pt>
                <c:pt idx="12">
                  <c:v>-7.7372516144324707E-2</c:v>
                </c:pt>
                <c:pt idx="13">
                  <c:v>-8.2627133090371896E-2</c:v>
                </c:pt>
                <c:pt idx="14">
                  <c:v>-8.7631765718047497E-2</c:v>
                </c:pt>
                <c:pt idx="15">
                  <c:v>-9.2394788476421269E-2</c:v>
                </c:pt>
                <c:pt idx="16">
                  <c:v>-9.6924325534302691E-2</c:v>
                </c:pt>
                <c:pt idx="17">
                  <c:v>-0.10122825785805072</c:v>
                </c:pt>
                <c:pt idx="18">
                  <c:v>-0.10531423009593735</c:v>
                </c:pt>
                <c:pt idx="19">
                  <c:v>-0.10918965727422277</c:v>
                </c:pt>
                <c:pt idx="20">
                  <c:v>-0.11286173130996191</c:v>
                </c:pt>
                <c:pt idx="21">
                  <c:v>-0.11633742734543409</c:v>
                </c:pt>
                <c:pt idx="22">
                  <c:v>-0.11962350990895743</c:v>
                </c:pt>
                <c:pt idx="23">
                  <c:v>-0.12272653890672651</c:v>
                </c:pt>
                <c:pt idx="24">
                  <c:v>-0.12565287545018977</c:v>
                </c:pt>
                <c:pt idx="25">
                  <c:v>-0.12840868752336501</c:v>
                </c:pt>
                <c:pt idx="26">
                  <c:v>-0.13099995549437651</c:v>
                </c:pt>
                <c:pt idx="27">
                  <c:v>-0.13343247747538467</c:v>
                </c:pt>
                <c:pt idx="28">
                  <c:v>-0.13571187453496966</c:v>
                </c:pt>
                <c:pt idx="29">
                  <c:v>-0.13784359576692501</c:v>
                </c:pt>
                <c:pt idx="30">
                  <c:v>-0.13983292321931107</c:v>
                </c:pt>
                <c:pt idx="31">
                  <c:v>-0.14168497668752103</c:v>
                </c:pt>
                <c:pt idx="32">
                  <c:v>-0.14340471837500873</c:v>
                </c:pt>
                <c:pt idx="33">
                  <c:v>-0.14499695742523588</c:v>
                </c:pt>
                <c:pt idx="34">
                  <c:v>-0.14646635432830035</c:v>
                </c:pt>
                <c:pt idx="35">
                  <c:v>-0.14781742520561705</c:v>
                </c:pt>
                <c:pt idx="36">
                  <c:v>-0.14905454597593376</c:v>
                </c:pt>
                <c:pt idx="37">
                  <c:v>-0.15018195640587853</c:v>
                </c:pt>
                <c:pt idx="38">
                  <c:v>-0.15120376404814992</c:v>
                </c:pt>
                <c:pt idx="39">
                  <c:v>-0.15212394807038057</c:v>
                </c:pt>
                <c:pt idx="40">
                  <c:v>-0.15294636297762385</c:v>
                </c:pt>
                <c:pt idx="41">
                  <c:v>-0.15367474223133615</c:v>
                </c:pt>
                <c:pt idx="42">
                  <c:v>-0.1543127017676505</c:v>
                </c:pt>
                <c:pt idx="43">
                  <c:v>-0.15486374341766473</c:v>
                </c:pt>
                <c:pt idx="44">
                  <c:v>-0.15533125823239466</c:v>
                </c:pt>
                <c:pt idx="45">
                  <c:v>-0.15571852971497194</c:v>
                </c:pt>
                <c:pt idx="46">
                  <c:v>-0.15602873696260067</c:v>
                </c:pt>
                <c:pt idx="47">
                  <c:v>-0.15626495772071622</c:v>
                </c:pt>
                <c:pt idx="48">
                  <c:v>-0.15643017135172912</c:v>
                </c:pt>
                <c:pt idx="49">
                  <c:v>-0.15652726172067125</c:v>
                </c:pt>
                <c:pt idx="50">
                  <c:v>-0.15655901999999999</c:v>
                </c:pt>
                <c:pt idx="51">
                  <c:v>-0.15652814739575893</c:v>
                </c:pt>
                <c:pt idx="52">
                  <c:v>-0.15643725779723111</c:v>
                </c:pt>
                <c:pt idx="53">
                  <c:v>-0.15628888035216837</c:v>
                </c:pt>
                <c:pt idx="54">
                  <c:v>-0.15608546196962161</c:v>
                </c:pt>
                <c:pt idx="55">
                  <c:v>-0.15582936975234526</c:v>
                </c:pt>
                <c:pt idx="56">
                  <c:v>-0.15552289336069536</c:v>
                </c:pt>
                <c:pt idx="57">
                  <c:v>-0.15516824730989057</c:v>
                </c:pt>
                <c:pt idx="58">
                  <c:v>-0.15476757320245468</c:v>
                </c:pt>
                <c:pt idx="59">
                  <c:v>-0.15432294189761178</c:v>
                </c:pt>
                <c:pt idx="60">
                  <c:v>-0.15383635561935721</c:v>
                </c:pt>
                <c:pt idx="61">
                  <c:v>-0.15330975000488173</c:v>
                </c:pt>
                <c:pt idx="62">
                  <c:v>-0.15274499609498193</c:v>
                </c:pt>
                <c:pt idx="63">
                  <c:v>-0.15214390226804575</c:v>
                </c:pt>
                <c:pt idx="64">
                  <c:v>-0.15150821611916029</c:v>
                </c:pt>
                <c:pt idx="65">
                  <c:v>-0.15083962628584593</c:v>
                </c:pt>
                <c:pt idx="66">
                  <c:v>-0.15013976422188394</c:v>
                </c:pt>
                <c:pt idx="67">
                  <c:v>-0.14941020592066132</c:v>
                </c:pt>
                <c:pt idx="68">
                  <c:v>-0.14865247358942227</c:v>
                </c:pt>
                <c:pt idx="69">
                  <c:v>-0.1478680372757756</c:v>
                </c:pt>
                <c:pt idx="70">
                  <c:v>-0.14705831644777315</c:v>
                </c:pt>
                <c:pt idx="71">
                  <c:v>-0.14622468152883811</c:v>
                </c:pt>
                <c:pt idx="72">
                  <c:v>-0.1453684553887877</c:v>
                </c:pt>
                <c:pt idx="73">
                  <c:v>-0.14449091479216214</c:v>
                </c:pt>
                <c:pt idx="74">
                  <c:v>-0.14359329180503783</c:v>
                </c:pt>
                <c:pt idx="75">
                  <c:v>-0.14267677516147287</c:v>
                </c:pt>
                <c:pt idx="76">
                  <c:v>-0.14174251159070017</c:v>
                </c:pt>
                <c:pt idx="77">
                  <c:v>-0.14079160710615513</c:v>
                </c:pt>
                <c:pt idx="78">
                  <c:v>-0.13982512825739402</c:v>
                </c:pt>
                <c:pt idx="79">
                  <c:v>-0.1388441033459325</c:v>
                </c:pt>
                <c:pt idx="80">
                  <c:v>-0.13784952360600411</c:v>
                </c:pt>
                <c:pt idx="81">
                  <c:v>-0.13684234435121287</c:v>
                </c:pt>
                <c:pt idx="82">
                  <c:v>-0.13582348608802727</c:v>
                </c:pt>
                <c:pt idx="83">
                  <c:v>-0.13479383559703792</c:v>
                </c:pt>
                <c:pt idx="84">
                  <c:v>-0.13375424698287489</c:v>
                </c:pt>
                <c:pt idx="85">
                  <c:v>-0.13270554269365831</c:v>
                </c:pt>
                <c:pt idx="86">
                  <c:v>-0.13164851451083084</c:v>
                </c:pt>
                <c:pt idx="87">
                  <c:v>-0.13058392451019796</c:v>
                </c:pt>
                <c:pt idx="88">
                  <c:v>-0.12951250599497988</c:v>
                </c:pt>
                <c:pt idx="89">
                  <c:v>-0.12843496440165708</c:v>
                </c:pt>
                <c:pt idx="90">
                  <c:v>-0.12735197817937</c:v>
                </c:pt>
                <c:pt idx="91">
                  <c:v>-0.12626419964361252</c:v>
                </c:pt>
                <c:pt idx="92">
                  <c:v>-0.1251722558049399</c:v>
                </c:pt>
                <c:pt idx="93">
                  <c:v>-0.12407674917339083</c:v>
                </c:pt>
                <c:pt idx="94">
                  <c:v>-0.12297825853930516</c:v>
                </c:pt>
                <c:pt idx="95">
                  <c:v>-0.12187733973119998</c:v>
                </c:pt>
                <c:pt idx="96">
                  <c:v>-0.12077452635134854</c:v>
                </c:pt>
                <c:pt idx="97">
                  <c:v>-0.11967033048968979</c:v>
                </c:pt>
                <c:pt idx="98">
                  <c:v>-0.1185652434166773</c:v>
                </c:pt>
                <c:pt idx="99">
                  <c:v>-0.11745973625566232</c:v>
                </c:pt>
                <c:pt idx="100">
                  <c:v>-0.11635426063538704</c:v>
                </c:pt>
                <c:pt idx="101">
                  <c:v>-0.11524924932314992</c:v>
                </c:pt>
                <c:pt idx="102">
                  <c:v>-0.11414511683918918</c:v>
                </c:pt>
                <c:pt idx="103">
                  <c:v>-0.1130422600528149</c:v>
                </c:pt>
                <c:pt idx="104">
                  <c:v>-0.11194105876080723</c:v>
                </c:pt>
                <c:pt idx="105">
                  <c:v>-0.11084187624858229</c:v>
                </c:pt>
                <c:pt idx="106">
                  <c:v>-0.1097450598346144</c:v>
                </c:pt>
                <c:pt idx="107">
                  <c:v>-0.10865094139859056</c:v>
                </c:pt>
                <c:pt idx="108">
                  <c:v>-0.10755983789375843</c:v>
                </c:pt>
                <c:pt idx="109">
                  <c:v>-0.10647205184391749</c:v>
                </c:pt>
                <c:pt idx="110">
                  <c:v>-0.1053878718254911</c:v>
                </c:pt>
                <c:pt idx="111">
                  <c:v>-0.10430757293510329</c:v>
                </c:pt>
                <c:pt idx="112">
                  <c:v>-0.103231417243075</c:v>
                </c:pt>
                <c:pt idx="113">
                  <c:v>-0.10215965423324039</c:v>
                </c:pt>
                <c:pt idx="114">
                  <c:v>-0.10109252122947524</c:v>
                </c:pt>
                <c:pt idx="115">
                  <c:v>-0.10003024380931647</c:v>
                </c:pt>
                <c:pt idx="116">
                  <c:v>-9.897303620504351E-2</c:v>
                </c:pt>
                <c:pt idx="117">
                  <c:v>-9.7921101692579546E-2</c:v>
                </c:pt>
                <c:pt idx="118">
                  <c:v>-9.6874632968563246E-2</c:v>
                </c:pt>
                <c:pt idx="119">
                  <c:v>-9.5833812515929942E-2</c:v>
                </c:pt>
                <c:pt idx="120">
                  <c:v>-9.4798812958333034E-2</c:v>
                </c:pt>
                <c:pt idx="121">
                  <c:v>-9.3769797403726637E-2</c:v>
                </c:pt>
                <c:pt idx="122">
                  <c:v>-9.274691977742143E-2</c:v>
                </c:pt>
                <c:pt idx="123">
                  <c:v>-9.1730325144917996E-2</c:v>
                </c:pt>
                <c:pt idx="124">
                  <c:v>-9.0720150024812166E-2</c:v>
                </c:pt>
                <c:pt idx="125">
                  <c:v>-8.9716522692059611E-2</c:v>
                </c:pt>
                <c:pt idx="126">
                  <c:v>-8.8719563471878538E-2</c:v>
                </c:pt>
                <c:pt idx="127">
                  <c:v>-8.7729385024561859E-2</c:v>
                </c:pt>
                <c:pt idx="128">
                  <c:v>-8.6746092621462101E-2</c:v>
                </c:pt>
                <c:pt idx="129">
                  <c:v>-8.5769784412405875E-2</c:v>
                </c:pt>
                <c:pt idx="130">
                  <c:v>-8.4800551684786396E-2</c:v>
                </c:pt>
                <c:pt idx="131">
                  <c:v>-8.3838479114576772E-2</c:v>
                </c:pt>
                <c:pt idx="132">
                  <c:v>-8.288364500949906E-2</c:v>
                </c:pt>
                <c:pt idx="133">
                  <c:v>-8.1936121544578161E-2</c:v>
                </c:pt>
                <c:pt idx="134">
                  <c:v>-8.0995974990302672E-2</c:v>
                </c:pt>
                <c:pt idx="135">
                  <c:v>-8.0063265933609212E-2</c:v>
                </c:pt>
                <c:pt idx="136">
                  <c:v>-7.9138049491899815E-2</c:v>
                </c:pt>
                <c:pt idx="137">
                  <c:v>-7.8220375520297203E-2</c:v>
                </c:pt>
                <c:pt idx="138">
                  <c:v>-7.7310288812335787E-2</c:v>
                </c:pt>
                <c:pt idx="139">
                  <c:v>-7.6407829294281679E-2</c:v>
                </c:pt>
                <c:pt idx="140">
                  <c:v>-7.5513032213268952E-2</c:v>
                </c:pt>
                <c:pt idx="141">
                  <c:v>-7.4625928319434487E-2</c:v>
                </c:pt>
                <c:pt idx="142">
                  <c:v>-7.3746544042228093E-2</c:v>
                </c:pt>
                <c:pt idx="143">
                  <c:v>-7.2874901661070454E-2</c:v>
                </c:pt>
                <c:pt idx="144">
                  <c:v>-7.2011019470525434E-2</c:v>
                </c:pt>
                <c:pt idx="145">
                  <c:v>-7.1154911940149709E-2</c:v>
                </c:pt>
                <c:pt idx="146">
                  <c:v>-7.0306589869177427E-2</c:v>
                </c:pt>
                <c:pt idx="147">
                  <c:v>-6.9466060536192947E-2</c:v>
                </c:pt>
                <c:pt idx="148">
                  <c:v>-6.8633327843941203E-2</c:v>
                </c:pt>
                <c:pt idx="149">
                  <c:v>-6.780839245942008E-2</c:v>
                </c:pt>
                <c:pt idx="150">
                  <c:v>-6.6991251949395605E-2</c:v>
                </c:pt>
                <c:pt idx="151">
                  <c:v>-6.6181900911476771E-2</c:v>
                </c:pt>
                <c:pt idx="152">
                  <c:v>-6.5380331100882608E-2</c:v>
                </c:pt>
                <c:pt idx="153">
                  <c:v>-6.4586531553030541E-2</c:v>
                </c:pt>
                <c:pt idx="154">
                  <c:v>-6.3800488702071348E-2</c:v>
                </c:pt>
                <c:pt idx="155">
                  <c:v>-6.3022186495492738E-2</c:v>
                </c:pt>
                <c:pt idx="156">
                  <c:v>-6.2251606504909331E-2</c:v>
                </c:pt>
                <c:pt idx="157">
                  <c:v>-6.1488728033154416E-2</c:v>
                </c:pt>
                <c:pt idx="158">
                  <c:v>-6.0733528217784778E-2</c:v>
                </c:pt>
                <c:pt idx="159">
                  <c:v>-5.9985982131107153E-2</c:v>
                </c:pt>
                <c:pt idx="160">
                  <c:v>-5.9246062876831582E-2</c:v>
                </c:pt>
                <c:pt idx="161">
                  <c:v>-5.8513741683453885E-2</c:v>
                </c:pt>
                <c:pt idx="162">
                  <c:v>-5.7788987994466683E-2</c:v>
                </c:pt>
                <c:pt idx="163">
                  <c:v>-5.7071769555495366E-2</c:v>
                </c:pt>
                <c:pt idx="164">
                  <c:v>-5.6362052498452747E-2</c:v>
                </c:pt>
                <c:pt idx="165">
                  <c:v>-5.565980142280353E-2</c:v>
                </c:pt>
                <c:pt idx="166">
                  <c:v>-5.4964979474026551E-2</c:v>
                </c:pt>
                <c:pt idx="167">
                  <c:v>-5.4277548419361256E-2</c:v>
                </c:pt>
                <c:pt idx="168">
                  <c:v>-5.3597468720921131E-2</c:v>
                </c:pt>
                <c:pt idx="169">
                  <c:v>-5.2924699606255447E-2</c:v>
                </c:pt>
                <c:pt idx="170">
                  <c:v>-5.2259199136437638E-2</c:v>
                </c:pt>
                <c:pt idx="171">
                  <c:v>-5.1600924271756866E-2</c:v>
                </c:pt>
                <c:pt idx="172">
                  <c:v>-5.0949830935086586E-2</c:v>
                </c:pt>
                <c:pt idx="173">
                  <c:v>-5.0305874073002188E-2</c:v>
                </c:pt>
                <c:pt idx="174">
                  <c:v>-4.9669007714717661E-2</c:v>
                </c:pt>
                <c:pt idx="175">
                  <c:v>-4.9039185028908881E-2</c:v>
                </c:pt>
                <c:pt idx="176">
                  <c:v>-4.8416358378489427E-2</c:v>
                </c:pt>
                <c:pt idx="177">
                  <c:v>-4.7800479373402927E-2</c:v>
                </c:pt>
                <c:pt idx="178">
                  <c:v>-4.7191498921493803E-2</c:v>
                </c:pt>
                <c:pt idx="179">
                  <c:v>-4.6589367277516815E-2</c:v>
                </c:pt>
                <c:pt idx="180">
                  <c:v>-4.5994034090343618E-2</c:v>
                </c:pt>
                <c:pt idx="181">
                  <c:v>-4.5405448448423431E-2</c:v>
                </c:pt>
                <c:pt idx="182">
                  <c:v>-4.4823558923552463E-2</c:v>
                </c:pt>
                <c:pt idx="183">
                  <c:v>-4.4248313613005949E-2</c:v>
                </c:pt>
                <c:pt idx="184">
                  <c:v>-4.3679660180084359E-2</c:v>
                </c:pt>
                <c:pt idx="185">
                  <c:v>-4.3117545893124359E-2</c:v>
                </c:pt>
                <c:pt idx="186">
                  <c:v>-4.2561917663023217E-2</c:v>
                </c:pt>
                <c:pt idx="187">
                  <c:v>-4.201272207932423E-2</c:v>
                </c:pt>
                <c:pt idx="188">
                  <c:v>-4.1469905444909035E-2</c:v>
                </c:pt>
                <c:pt idx="189">
                  <c:v>-4.0933413809341554E-2</c:v>
                </c:pt>
                <c:pt idx="190">
                  <c:v>-4.0403193000906841E-2</c:v>
                </c:pt>
                <c:pt idx="191">
                  <c:v>-3.9879188657387002E-2</c:v>
                </c:pt>
                <c:pt idx="192">
                  <c:v>-3.9361346255614681E-2</c:v>
                </c:pt>
                <c:pt idx="193">
                  <c:v>-3.8849611139844115E-2</c:v>
                </c:pt>
                <c:pt idx="194">
                  <c:v>-3.8343928548977689E-2</c:v>
                </c:pt>
                <c:pt idx="195">
                  <c:v>-3.7844243642685599E-2</c:v>
                </c:pt>
                <c:pt idx="196">
                  <c:v>-3.7350501526454541E-2</c:v>
                </c:pt>
                <c:pt idx="197">
                  <c:v>-3.6862647275600603E-2</c:v>
                </c:pt>
                <c:pt idx="198">
                  <c:v>-3.6380625958280226E-2</c:v>
                </c:pt>
                <c:pt idx="199">
                  <c:v>-3.5904382657532326E-2</c:v>
                </c:pt>
                <c:pt idx="200">
                  <c:v>-3.5433862492383554E-2</c:v>
                </c:pt>
                <c:pt idx="201">
                  <c:v>-3.4969010638047533E-2</c:v>
                </c:pt>
                <c:pt idx="202">
                  <c:v>-3.4509772345248477E-2</c:v>
                </c:pt>
                <c:pt idx="203">
                  <c:v>-3.4056092958698006E-2</c:v>
                </c:pt>
                <c:pt idx="204">
                  <c:v>-3.3607917934753768E-2</c:v>
                </c:pt>
                <c:pt idx="205">
                  <c:v>-3.3165192858287056E-2</c:v>
                </c:pt>
                <c:pt idx="206">
                  <c:v>-3.2727863458786199E-2</c:v>
                </c:pt>
                <c:pt idx="207">
                  <c:v>-3.229587562572131E-2</c:v>
                </c:pt>
                <c:pt idx="208">
                  <c:v>-3.1869175423195686E-2</c:v>
                </c:pt>
                <c:pt idx="209">
                  <c:v>-3.1447709103907831E-2</c:v>
                </c:pt>
                <c:pt idx="210">
                  <c:v>-3.1031423122447745E-2</c:v>
                </c:pt>
                <c:pt idx="211">
                  <c:v>-3.0620264147950181E-2</c:v>
                </c:pt>
                <c:pt idx="212">
                  <c:v>-3.0214179076127071E-2</c:v>
                </c:pt>
                <c:pt idx="213">
                  <c:v>-2.9813115040700413E-2</c:v>
                </c:pt>
                <c:pt idx="214">
                  <c:v>-2.9417019424256355E-2</c:v>
                </c:pt>
                <c:pt idx="215">
                  <c:v>-2.9025839868540761E-2</c:v>
                </c:pt>
                <c:pt idx="216">
                  <c:v>-2.8639524284215449E-2</c:v>
                </c:pt>
                <c:pt idx="217">
                  <c:v>-2.8258020860094293E-2</c:v>
                </c:pt>
                <c:pt idx="218">
                  <c:v>-2.788127807187725E-2</c:v>
                </c:pt>
                <c:pt idx="219">
                  <c:v>-2.7509244690400184E-2</c:v>
                </c:pt>
                <c:pt idx="220">
                  <c:v>-2.7141869789417565E-2</c:v>
                </c:pt>
                <c:pt idx="221">
                  <c:v>-2.677910275293479E-2</c:v>
                </c:pt>
                <c:pt idx="222">
                  <c:v>-2.6420893282106155E-2</c:v>
                </c:pt>
                <c:pt idx="223">
                  <c:v>-2.6067191401714186E-2</c:v>
                </c:pt>
                <c:pt idx="224">
                  <c:v>-2.5717947466245311E-2</c:v>
                </c:pt>
                <c:pt idx="225">
                  <c:v>-2.5373112165576712E-2</c:v>
                </c:pt>
                <c:pt idx="226">
                  <c:v>-2.5032636530288446E-2</c:v>
                </c:pt>
                <c:pt idx="227">
                  <c:v>-2.4696471936614561E-2</c:v>
                </c:pt>
                <c:pt idx="228">
                  <c:v>-2.4364570111046563E-2</c:v>
                </c:pt>
                <c:pt idx="229">
                  <c:v>-2.4036883134602109E-2</c:v>
                </c:pt>
                <c:pt idx="230">
                  <c:v>-2.3713363446771451E-2</c:v>
                </c:pt>
                <c:pt idx="231">
                  <c:v>-2.3393963849153578E-2</c:v>
                </c:pt>
                <c:pt idx="232">
                  <c:v>-2.307863750879395E-2</c:v>
                </c:pt>
                <c:pt idx="233">
                  <c:v>-2.2767337961234941E-2</c:v>
                </c:pt>
                <c:pt idx="234">
                  <c:v>-2.2460019113290153E-2</c:v>
                </c:pt>
                <c:pt idx="235">
                  <c:v>-2.2156635245553013E-2</c:v>
                </c:pt>
                <c:pt idx="236">
                  <c:v>-2.1857141014650108E-2</c:v>
                </c:pt>
                <c:pt idx="237">
                  <c:v>-2.1561491455249035E-2</c:v>
                </c:pt>
                <c:pt idx="238">
                  <c:v>-2.1269641981830525E-2</c:v>
                </c:pt>
                <c:pt idx="239">
                  <c:v>-2.0981548390233948E-2</c:v>
                </c:pt>
                <c:pt idx="240">
                  <c:v>-2.0697166858985497E-2</c:v>
                </c:pt>
                <c:pt idx="241">
                  <c:v>-2.0416453950417426E-2</c:v>
                </c:pt>
                <c:pt idx="242">
                  <c:v>-2.0139366611587012E-2</c:v>
                </c:pt>
                <c:pt idx="243">
                  <c:v>-1.9865862175003295E-2</c:v>
                </c:pt>
                <c:pt idx="244">
                  <c:v>-1.9595898359169448E-2</c:v>
                </c:pt>
                <c:pt idx="245">
                  <c:v>-1.9329433268948461E-2</c:v>
                </c:pt>
                <c:pt idx="246">
                  <c:v>-1.9066425395759479E-2</c:v>
                </c:pt>
                <c:pt idx="247">
                  <c:v>-1.8806833617611908E-2</c:v>
                </c:pt>
                <c:pt idx="248">
                  <c:v>-1.8550617198984196E-2</c:v>
                </c:pt>
                <c:pt idx="249">
                  <c:v>-1.8297735790553937E-2</c:v>
                </c:pt>
                <c:pt idx="250">
                  <c:v>-1.8048149428785742E-2</c:v>
                </c:pt>
                <c:pt idx="251">
                  <c:v>-1.780181853538311E-2</c:v>
                </c:pt>
                <c:pt idx="252">
                  <c:v>-1.7558703916610227E-2</c:v>
                </c:pt>
                <c:pt idx="253">
                  <c:v>-1.7318766762489699E-2</c:v>
                </c:pt>
                <c:pt idx="254">
                  <c:v>-1.7081968645881535E-2</c:v>
                </c:pt>
                <c:pt idx="255">
                  <c:v>-1.6848271521449128E-2</c:v>
                </c:pt>
                <c:pt idx="256">
                  <c:v>-1.661763772451719E-2</c:v>
                </c:pt>
                <c:pt idx="257">
                  <c:v>-1.6390029969826917E-2</c:v>
                </c:pt>
                <c:pt idx="258">
                  <c:v>-1.6165411350193056E-2</c:v>
                </c:pt>
                <c:pt idx="259">
                  <c:v>-1.5943745335067743E-2</c:v>
                </c:pt>
                <c:pt idx="260">
                  <c:v>-1.5724995769016183E-2</c:v>
                </c:pt>
                <c:pt idx="261">
                  <c:v>-1.5509126870106365E-2</c:v>
                </c:pt>
                <c:pt idx="262">
                  <c:v>-1.5296103228220951E-2</c:v>
                </c:pt>
                <c:pt idx="263">
                  <c:v>-1.5085889803291461E-2</c:v>
                </c:pt>
                <c:pt idx="264">
                  <c:v>-1.4878451923461581E-2</c:v>
                </c:pt>
                <c:pt idx="265">
                  <c:v>-1.4673755283180758E-2</c:v>
                </c:pt>
                <c:pt idx="266">
                  <c:v>-1.4471765941235178E-2</c:v>
                </c:pt>
                <c:pt idx="267">
                  <c:v>-1.4272450318716223E-2</c:v>
                </c:pt>
                <c:pt idx="268">
                  <c:v>-1.4075775196932448E-2</c:v>
                </c:pt>
                <c:pt idx="269">
                  <c:v>-1.388170771526585E-2</c:v>
                </c:pt>
                <c:pt idx="270">
                  <c:v>-1.3690215368978827E-2</c:v>
                </c:pt>
                <c:pt idx="271">
                  <c:v>-1.3501266006971718E-2</c:v>
                </c:pt>
                <c:pt idx="272">
                  <c:v>-1.3314827829496256E-2</c:v>
                </c:pt>
                <c:pt idx="273">
                  <c:v>-1.3130869385825418E-2</c:v>
                </c:pt>
                <c:pt idx="274">
                  <c:v>-1.2949359571885524E-2</c:v>
                </c:pt>
                <c:pt idx="275">
                  <c:v>-1.2770267627850116E-2</c:v>
                </c:pt>
                <c:pt idx="276">
                  <c:v>-1.2593563135700482E-2</c:v>
                </c:pt>
                <c:pt idx="277">
                  <c:v>-1.2419216016753011E-2</c:v>
                </c:pt>
                <c:pt idx="278">
                  <c:v>-1.2247196529158738E-2</c:v>
                </c:pt>
                <c:pt idx="279">
                  <c:v>-1.2077475265374225E-2</c:v>
                </c:pt>
                <c:pt idx="280">
                  <c:v>-1.1910023149608463E-2</c:v>
                </c:pt>
                <c:pt idx="281">
                  <c:v>-1.17448114352454E-2</c:v>
                </c:pt>
                <c:pt idx="282">
                  <c:v>-1.1581811702247173E-2</c:v>
                </c:pt>
                <c:pt idx="283">
                  <c:v>-1.1420995854537411E-2</c:v>
                </c:pt>
                <c:pt idx="284">
                  <c:v>-1.1262336117367128E-2</c:v>
                </c:pt>
                <c:pt idx="285">
                  <c:v>-1.1105805034666063E-2</c:v>
                </c:pt>
                <c:pt idx="286">
                  <c:v>-1.0951375466379486E-2</c:v>
                </c:pt>
                <c:pt idx="287">
                  <c:v>-1.0799020585794291E-2</c:v>
                </c:pt>
                <c:pt idx="288">
                  <c:v>-1.0648713876853112E-2</c:v>
                </c:pt>
                <c:pt idx="289">
                  <c:v>-1.0500429131460827E-2</c:v>
                </c:pt>
                <c:pt idx="290">
                  <c:v>-1.0354140446782767E-2</c:v>
                </c:pt>
                <c:pt idx="291">
                  <c:v>-1.0209822222537988E-2</c:v>
                </c:pt>
                <c:pt idx="292">
                  <c:v>-1.0067449158286548E-2</c:v>
                </c:pt>
                <c:pt idx="293">
                  <c:v>-9.9269962507144531E-3</c:v>
                </c:pt>
                <c:pt idx="294">
                  <c:v>-9.788438790915701E-3</c:v>
                </c:pt>
                <c:pt idx="295">
                  <c:v>-9.6517523616743584E-3</c:v>
                </c:pt>
                <c:pt idx="296">
                  <c:v>-9.5169128347455615E-3</c:v>
                </c:pt>
                <c:pt idx="297">
                  <c:v>-9.3838963681387322E-3</c:v>
                </c:pt>
                <c:pt idx="298">
                  <c:v>-9.2526794034023963E-3</c:v>
                </c:pt>
                <c:pt idx="299">
                  <c:v>-9.123238662913204E-3</c:v>
                </c:pt>
                <c:pt idx="300">
                  <c:v>-8.9955511471680096E-3</c:v>
                </c:pt>
                <c:pt idx="301">
                  <c:v>-8.8695941320819892E-3</c:v>
                </c:pt>
                <c:pt idx="302">
                  <c:v>-8.745345166292065E-3</c:v>
                </c:pt>
                <c:pt idx="303">
                  <c:v>-8.6227820684681312E-3</c:v>
                </c:pt>
                <c:pt idx="304">
                  <c:v>-8.5018829246306226E-3</c:v>
                </c:pt>
                <c:pt idx="305">
                  <c:v>-8.3826260854774175E-3</c:v>
                </c:pt>
                <c:pt idx="306">
                  <c:v>-8.2649901637191093E-3</c:v>
                </c:pt>
                <c:pt idx="307">
                  <c:v>-8.1489540314249511E-3</c:v>
                </c:pt>
                <c:pt idx="308">
                  <c:v>-8.0344968173780007E-3</c:v>
                </c:pt>
                <c:pt idx="309">
                  <c:v>-7.9215979044421486E-3</c:v>
                </c:pt>
                <c:pt idx="310">
                  <c:v>-7.8102369269404176E-3</c:v>
                </c:pt>
                <c:pt idx="311">
                  <c:v>-7.7003937680453893E-3</c:v>
                </c:pt>
                <c:pt idx="312">
                  <c:v>-7.5920485571823746E-3</c:v>
                </c:pt>
                <c:pt idx="313">
                  <c:v>-7.4851816674456626E-3</c:v>
                </c:pt>
                <c:pt idx="314">
                  <c:v>-7.3797737130284523E-3</c:v>
                </c:pt>
                <c:pt idx="315">
                  <c:v>-7.2758055466668531E-3</c:v>
                </c:pt>
                <c:pt idx="316">
                  <c:v>-7.1732582570983253E-3</c:v>
                </c:pt>
                <c:pt idx="317">
                  <c:v>-7.0721131665350927E-3</c:v>
                </c:pt>
                <c:pt idx="318">
                  <c:v>-6.9723518281527164E-3</c:v>
                </c:pt>
                <c:pt idx="319">
                  <c:v>-6.8739560235943752E-3</c:v>
                </c:pt>
                <c:pt idx="320">
                  <c:v>-6.7769077604909866E-3</c:v>
                </c:pt>
                <c:pt idx="321">
                  <c:v>-6.6811892699976706E-3</c:v>
                </c:pt>
                <c:pt idx="322">
                  <c:v>-6.5867830043466469E-3</c:v>
                </c:pt>
                <c:pt idx="323">
                  <c:v>-6.4936716344170349E-3</c:v>
                </c:pt>
                <c:pt idx="324">
                  <c:v>-6.4018380473216023E-3</c:v>
                </c:pt>
                <c:pt idx="325">
                  <c:v>-6.3112653440109004E-3</c:v>
                </c:pt>
                <c:pt idx="326">
                  <c:v>-6.2219368368948069E-3</c:v>
                </c:pt>
                <c:pt idx="327">
                  <c:v>-6.1338360474818467E-3</c:v>
                </c:pt>
                <c:pt idx="328">
                  <c:v>-6.0469467040363345E-3</c:v>
                </c:pt>
                <c:pt idx="329">
                  <c:v>-5.9612527392536177E-3</c:v>
                </c:pt>
                <c:pt idx="330">
                  <c:v>-5.8767382879534738E-3</c:v>
                </c:pt>
                <c:pt idx="331">
                  <c:v>-5.7933876847919129E-3</c:v>
                </c:pt>
                <c:pt idx="332">
                  <c:v>-5.711185461991385E-3</c:v>
                </c:pt>
                <c:pt idx="333">
                  <c:v>-5.6301163470896349E-3</c:v>
                </c:pt>
                <c:pt idx="334">
                  <c:v>-5.5501652607071817E-3</c:v>
                </c:pt>
                <c:pt idx="335">
                  <c:v>-5.4713173143336302E-3</c:v>
                </c:pt>
                <c:pt idx="336">
                  <c:v>-5.3935578081327736E-3</c:v>
                </c:pt>
                <c:pt idx="337">
                  <c:v>-5.3168722287666777E-3</c:v>
                </c:pt>
                <c:pt idx="338">
                  <c:v>-5.2412462472386685E-3</c:v>
                </c:pt>
                <c:pt idx="339">
                  <c:v>-5.1666657167554033E-3</c:v>
                </c:pt>
                <c:pt idx="340">
                  <c:v>-5.0931166706079606E-3</c:v>
                </c:pt>
                <c:pt idx="341">
                  <c:v>-5.0205853200720055E-3</c:v>
                </c:pt>
                <c:pt idx="342">
                  <c:v>-4.9490580523270933E-3</c:v>
                </c:pt>
                <c:pt idx="343">
                  <c:v>-4.8785214283950324E-3</c:v>
                </c:pt>
                <c:pt idx="344">
                  <c:v>-4.8089621810974018E-3</c:v>
                </c:pt>
                <c:pt idx="345">
                  <c:v>-4.7403672130321376E-3</c:v>
                </c:pt>
                <c:pt idx="346">
                  <c:v>-4.6727235945692386E-3</c:v>
                </c:pt>
                <c:pt idx="347">
                  <c:v>-4.6060185618655106E-3</c:v>
                </c:pt>
                <c:pt idx="348">
                  <c:v>-4.5402395148983815E-3</c:v>
                </c:pt>
                <c:pt idx="349">
                  <c:v>-4.4753740155186938E-3</c:v>
                </c:pt>
                <c:pt idx="350">
                  <c:v>-4.4114097855224889E-3</c:v>
                </c:pt>
                <c:pt idx="351">
                  <c:v>-4.3483347047416831E-3</c:v>
                </c:pt>
                <c:pt idx="352">
                  <c:v>-4.2861368091536428E-3</c:v>
                </c:pt>
                <c:pt idx="353">
                  <c:v>-4.2248042890095251E-3</c:v>
                </c:pt>
                <c:pt idx="354">
                  <c:v>-4.1643254869814161E-3</c:v>
                </c:pt>
                <c:pt idx="355">
                  <c:v>-4.104688896328099E-3</c:v>
                </c:pt>
                <c:pt idx="356">
                  <c:v>-4.0458831590794693E-3</c:v>
                </c:pt>
                <c:pt idx="357">
                  <c:v>-3.9878970642394434E-3</c:v>
                </c:pt>
                <c:pt idx="358">
                  <c:v>-3.9307195460073514E-3</c:v>
                </c:pt>
                <c:pt idx="359">
                  <c:v>-3.874339682017662E-3</c:v>
                </c:pt>
                <c:pt idx="360">
                  <c:v>-3.8187466915980107E-3</c:v>
                </c:pt>
                <c:pt idx="361">
                  <c:v>-3.7639299340453867E-3</c:v>
                </c:pt>
                <c:pt idx="362">
                  <c:v>-3.7098789069204331E-3</c:v>
                </c:pt>
                <c:pt idx="363">
                  <c:v>-3.6565832443597132E-3</c:v>
                </c:pt>
                <c:pt idx="364">
                  <c:v>-3.6040327154058809E-3</c:v>
                </c:pt>
                <c:pt idx="365">
                  <c:v>-3.5522172223556325E-3</c:v>
                </c:pt>
                <c:pt idx="366">
                  <c:v>-3.501126799125326E-3</c:v>
                </c:pt>
                <c:pt idx="367">
                  <c:v>-3.4507516096341827E-3</c:v>
                </c:pt>
                <c:pt idx="368">
                  <c:v>-3.4010819462049215E-3</c:v>
                </c:pt>
                <c:pt idx="369">
                  <c:v>-3.3521082279817684E-3</c:v>
                </c:pt>
                <c:pt idx="370">
                  <c:v>-3.3038209993656487E-3</c:v>
                </c:pt>
                <c:pt idx="371">
                  <c:v>-3.2562109284665288E-3</c:v>
                </c:pt>
                <c:pt idx="372">
                  <c:v>-3.2092688055727061E-3</c:v>
                </c:pt>
                <c:pt idx="373">
                  <c:v>-3.1629855416370001E-3</c:v>
                </c:pt>
                <c:pt idx="374">
                  <c:v>-3.1173521667796533E-3</c:v>
                </c:pt>
                <c:pt idx="375">
                  <c:v>-3.0723598288078828E-3</c:v>
                </c:pt>
                <c:pt idx="376">
                  <c:v>-3.027999791751888E-3</c:v>
                </c:pt>
                <c:pt idx="377">
                  <c:v>-2.9842634344172652E-3</c:v>
                </c:pt>
                <c:pt idx="378">
                  <c:v>-2.9411422489536163E-3</c:v>
                </c:pt>
                <c:pt idx="379">
                  <c:v>-2.8986278394393054E-3</c:v>
                </c:pt>
                <c:pt idx="380">
                  <c:v>-2.8567119204821636E-3</c:v>
                </c:pt>
                <c:pt idx="381">
                  <c:v>-2.8153863158360639E-3</c:v>
                </c:pt>
                <c:pt idx="382">
                  <c:v>-2.7746429570331891E-3</c:v>
                </c:pt>
                <c:pt idx="383">
                  <c:v>-2.7344738820319187E-3</c:v>
                </c:pt>
                <c:pt idx="384">
                  <c:v>-2.6948712338801238E-3</c:v>
                </c:pt>
                <c:pt idx="385">
                  <c:v>-2.6558272593938193E-3</c:v>
                </c:pt>
                <c:pt idx="386">
                  <c:v>-2.6173343078509789E-3</c:v>
                </c:pt>
                <c:pt idx="387">
                  <c:v>-2.5793848297004131E-3</c:v>
                </c:pt>
                <c:pt idx="388">
                  <c:v>-2.5419713752855536E-3</c:v>
                </c:pt>
                <c:pt idx="389">
                  <c:v>-2.5050865935830314E-3</c:v>
                </c:pt>
                <c:pt idx="390">
                  <c:v>-2.4687232309559036E-3</c:v>
                </c:pt>
                <c:pt idx="391">
                  <c:v>-2.4328741299213846E-3</c:v>
                </c:pt>
                <c:pt idx="392">
                  <c:v>-2.3975322279329706E-3</c:v>
                </c:pt>
                <c:pt idx="393">
                  <c:v>-2.3626905561767962E-3</c:v>
                </c:pt>
                <c:pt idx="394">
                  <c:v>-2.3283422383821206E-3</c:v>
                </c:pt>
                <c:pt idx="395">
                  <c:v>-2.2944804896457708E-3</c:v>
                </c:pt>
                <c:pt idx="396">
                  <c:v>-2.2610986152704501E-3</c:v>
                </c:pt>
                <c:pt idx="397">
                  <c:v>-2.2281900096167316E-3</c:v>
                </c:pt>
                <c:pt idx="398">
                  <c:v>-2.1957481549686594E-3</c:v>
                </c:pt>
                <c:pt idx="399">
                  <c:v>-2.1637666204127643E-3</c:v>
                </c:pt>
                <c:pt idx="400">
                  <c:v>-2.13223906073041E-3</c:v>
                </c:pt>
                <c:pt idx="401">
                  <c:v>-2.101159215303309E-3</c:v>
                </c:pt>
                <c:pt idx="402">
                  <c:v>-2.0705209070320933E-3</c:v>
                </c:pt>
                <c:pt idx="403">
                  <c:v>-2.0403180412677897E-3</c:v>
                </c:pt>
                <c:pt idx="404">
                  <c:v>-2.0105446047560993E-3</c:v>
                </c:pt>
                <c:pt idx="405">
                  <c:v>-1.9811946645943066E-3</c:v>
                </c:pt>
                <c:pt idx="406">
                  <c:v>-1.9522623672007413E-3</c:v>
                </c:pt>
                <c:pt idx="407">
                  <c:v>-1.9237419372966145E-3</c:v>
                </c:pt>
                <c:pt idx="408">
                  <c:v>-1.895627676900139E-3</c:v>
                </c:pt>
                <c:pt idx="409">
                  <c:v>-1.8679139643327776E-3</c:v>
                </c:pt>
                <c:pt idx="410">
                  <c:v>-1.840595253237518E-3</c:v>
                </c:pt>
                <c:pt idx="411">
                  <c:v>-1.8136660716090186E-3</c:v>
                </c:pt>
                <c:pt idx="412">
                  <c:v>-1.7871210208355354E-3</c:v>
                </c:pt>
                <c:pt idx="413">
                  <c:v>-1.7609547747524656E-3</c:v>
                </c:pt>
                <c:pt idx="414">
                  <c:v>-1.7351620787074168E-3</c:v>
                </c:pt>
                <c:pt idx="415">
                  <c:v>-1.709737748636665E-3</c:v>
                </c:pt>
                <c:pt idx="416">
                  <c:v>-1.6846766701528702E-3</c:v>
                </c:pt>
                <c:pt idx="417">
                  <c:v>-1.6599737976439478E-3</c:v>
                </c:pt>
                <c:pt idx="418">
                  <c:v>-1.6356241533829544E-3</c:v>
                </c:pt>
                <c:pt idx="419">
                  <c:v>-1.6116228266488876E-3</c:v>
                </c:pt>
                <c:pt idx="420">
                  <c:v>-1.5879649728582582E-3</c:v>
                </c:pt>
                <c:pt idx="421">
                  <c:v>-1.5646458127073432E-3</c:v>
                </c:pt>
                <c:pt idx="422">
                  <c:v>-1.5416606313249722E-3</c:v>
                </c:pt>
                <c:pt idx="423">
                  <c:v>-1.5190047774357625E-3</c:v>
                </c:pt>
                <c:pt idx="424">
                  <c:v>-1.4966736625336521E-3</c:v>
                </c:pt>
                <c:pt idx="425">
                  <c:v>-1.4746627600656557E-3</c:v>
                </c:pt>
                <c:pt idx="426">
                  <c:v>-1.4529676046256869E-3</c:v>
                </c:pt>
                <c:pt idx="427">
                  <c:v>-1.4315837911583749E-3</c:v>
                </c:pt>
                <c:pt idx="428">
                  <c:v>-1.410506974172726E-3</c:v>
                </c:pt>
                <c:pt idx="429">
                  <c:v>-1.389732866965553E-3</c:v>
                </c:pt>
                <c:pt idx="430">
                  <c:v>-1.3692572408545319E-3</c:v>
                </c:pt>
                <c:pt idx="431">
                  <c:v>-1.3490759244208033E-3</c:v>
                </c:pt>
                <c:pt idx="432">
                  <c:v>-1.3291848027609831E-3</c:v>
                </c:pt>
                <c:pt idx="433">
                  <c:v>-1.3095798167485069E-3</c:v>
                </c:pt>
                <c:pt idx="434">
                  <c:v>-1.2902569623041659E-3</c:v>
                </c:pt>
                <c:pt idx="435">
                  <c:v>-1.2712122896757626E-3</c:v>
                </c:pt>
                <c:pt idx="436">
                  <c:v>-1.2524419027267538E-3</c:v>
                </c:pt>
                <c:pt idx="437">
                  <c:v>-1.2339419582338004E-3</c:v>
                </c:pt>
                <c:pt idx="438">
                  <c:v>-1.2157086651931005E-3</c:v>
                </c:pt>
                <c:pt idx="439">
                  <c:v>-1.1977382841354195E-3</c:v>
                </c:pt>
                <c:pt idx="440">
                  <c:v>-1.1800271264497126E-3</c:v>
                </c:pt>
                <c:pt idx="441">
                  <c:v>-1.1625715537152323E-3</c:v>
                </c:pt>
                <c:pt idx="442">
                  <c:v>-1.1453679770420326E-3</c:v>
                </c:pt>
                <c:pt idx="443">
                  <c:v>-1.1284128564197631E-3</c:v>
                </c:pt>
                <c:pt idx="444">
                  <c:v>-1.1117027000746664E-3</c:v>
                </c:pt>
                <c:pt idx="445">
                  <c:v>-1.0952340638346661E-3</c:v>
                </c:pt>
                <c:pt idx="446">
                  <c:v>-1.079003550502472E-3</c:v>
                </c:pt>
                <c:pt idx="447">
                  <c:v>-1.0630078092365863E-3</c:v>
                </c:pt>
                <c:pt idx="448">
                  <c:v>-1.0472435349401362E-3</c:v>
                </c:pt>
                <c:pt idx="449">
                  <c:v>-1.0317074676574247E-3</c:v>
                </c:pt>
                <c:pt idx="450">
                  <c:v>-1.0163963919781228E-3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08-4972-B045-E7FADCF0E3D7}"/>
            </c:ext>
          </c:extLst>
        </c:ser>
        <c:ser>
          <c:idx val="1"/>
          <c:order val="1"/>
          <c:tx>
            <c:strRef>
              <c:f>fit_1NN_SC!$K$18</c:f>
              <c:strCache>
                <c:ptCount val="1"/>
                <c:pt idx="0">
                  <c:v>E(morse)[eV]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fit_1NN_SC!$G$19:$G$469</c:f>
              <c:numCache>
                <c:formatCode>General</c:formatCode>
                <c:ptCount val="451"/>
                <c:pt idx="0">
                  <c:v>1.7978314775407993</c:v>
                </c:pt>
                <c:pt idx="1">
                  <c:v>1.7994338829697827</c:v>
                </c:pt>
                <c:pt idx="2">
                  <c:v>1.8010362883987663</c:v>
                </c:pt>
                <c:pt idx="3">
                  <c:v>1.8026386938277499</c:v>
                </c:pt>
                <c:pt idx="4">
                  <c:v>1.8042410992567333</c:v>
                </c:pt>
                <c:pt idx="5">
                  <c:v>1.8058435046857166</c:v>
                </c:pt>
                <c:pt idx="6">
                  <c:v>1.8074459101147002</c:v>
                </c:pt>
                <c:pt idx="7">
                  <c:v>1.8090483155436836</c:v>
                </c:pt>
                <c:pt idx="8">
                  <c:v>1.8106507209726672</c:v>
                </c:pt>
                <c:pt idx="9">
                  <c:v>1.8122531264016506</c:v>
                </c:pt>
                <c:pt idx="10">
                  <c:v>1.8138555318306342</c:v>
                </c:pt>
                <c:pt idx="11">
                  <c:v>1.8154579372596176</c:v>
                </c:pt>
                <c:pt idx="12">
                  <c:v>1.8170603426886009</c:v>
                </c:pt>
                <c:pt idx="13">
                  <c:v>1.8186627481175845</c:v>
                </c:pt>
                <c:pt idx="14">
                  <c:v>1.8202651535465681</c:v>
                </c:pt>
                <c:pt idx="15">
                  <c:v>1.8218675589755515</c:v>
                </c:pt>
                <c:pt idx="16">
                  <c:v>1.8234699644045349</c:v>
                </c:pt>
                <c:pt idx="17">
                  <c:v>1.8250723698335185</c:v>
                </c:pt>
                <c:pt idx="18">
                  <c:v>1.8266747752625019</c:v>
                </c:pt>
                <c:pt idx="19">
                  <c:v>1.8282771806914855</c:v>
                </c:pt>
                <c:pt idx="20">
                  <c:v>1.8298795861204689</c:v>
                </c:pt>
                <c:pt idx="21">
                  <c:v>1.8314819915494525</c:v>
                </c:pt>
                <c:pt idx="22">
                  <c:v>1.8330843969784358</c:v>
                </c:pt>
                <c:pt idx="23">
                  <c:v>1.8346868024074192</c:v>
                </c:pt>
                <c:pt idx="24">
                  <c:v>1.8362892078364028</c:v>
                </c:pt>
                <c:pt idx="25">
                  <c:v>1.8378916132653864</c:v>
                </c:pt>
                <c:pt idx="26">
                  <c:v>1.8394940186943698</c:v>
                </c:pt>
                <c:pt idx="27">
                  <c:v>1.8410964241233532</c:v>
                </c:pt>
                <c:pt idx="28">
                  <c:v>1.8426988295523368</c:v>
                </c:pt>
                <c:pt idx="29">
                  <c:v>1.8443012349813204</c:v>
                </c:pt>
                <c:pt idx="30">
                  <c:v>1.8459036404103037</c:v>
                </c:pt>
                <c:pt idx="31">
                  <c:v>1.8475060458392871</c:v>
                </c:pt>
                <c:pt idx="32">
                  <c:v>1.8491084512682707</c:v>
                </c:pt>
                <c:pt idx="33">
                  <c:v>1.8507108566972543</c:v>
                </c:pt>
                <c:pt idx="34">
                  <c:v>1.8523132621262377</c:v>
                </c:pt>
                <c:pt idx="35">
                  <c:v>1.8539156675552211</c:v>
                </c:pt>
                <c:pt idx="36">
                  <c:v>1.8555180729842047</c:v>
                </c:pt>
                <c:pt idx="37">
                  <c:v>1.8571204784131883</c:v>
                </c:pt>
                <c:pt idx="38">
                  <c:v>1.8587228838421717</c:v>
                </c:pt>
                <c:pt idx="39">
                  <c:v>1.860325289271155</c:v>
                </c:pt>
                <c:pt idx="40">
                  <c:v>1.8619276947001386</c:v>
                </c:pt>
                <c:pt idx="41">
                  <c:v>1.863530100129122</c:v>
                </c:pt>
                <c:pt idx="42">
                  <c:v>1.8651325055581056</c:v>
                </c:pt>
                <c:pt idx="43">
                  <c:v>1.866734910987089</c:v>
                </c:pt>
                <c:pt idx="44">
                  <c:v>1.8683373164160726</c:v>
                </c:pt>
                <c:pt idx="45">
                  <c:v>1.869939721845056</c:v>
                </c:pt>
                <c:pt idx="46">
                  <c:v>1.8715421272740393</c:v>
                </c:pt>
                <c:pt idx="47">
                  <c:v>1.8731445327030229</c:v>
                </c:pt>
                <c:pt idx="48">
                  <c:v>1.8747469381320065</c:v>
                </c:pt>
                <c:pt idx="49">
                  <c:v>1.8763493435609899</c:v>
                </c:pt>
                <c:pt idx="50">
                  <c:v>1.8779517489899733</c:v>
                </c:pt>
                <c:pt idx="51">
                  <c:v>1.8795541544189567</c:v>
                </c:pt>
                <c:pt idx="52">
                  <c:v>1.8811565598479403</c:v>
                </c:pt>
                <c:pt idx="53">
                  <c:v>1.8827589652769237</c:v>
                </c:pt>
                <c:pt idx="54">
                  <c:v>1.884361370705907</c:v>
                </c:pt>
                <c:pt idx="55">
                  <c:v>1.8859637761348909</c:v>
                </c:pt>
                <c:pt idx="56">
                  <c:v>1.887566181563874</c:v>
                </c:pt>
                <c:pt idx="57">
                  <c:v>1.8891685869928578</c:v>
                </c:pt>
                <c:pt idx="58">
                  <c:v>1.8907709924218412</c:v>
                </c:pt>
                <c:pt idx="59">
                  <c:v>1.8923733978508246</c:v>
                </c:pt>
                <c:pt idx="60">
                  <c:v>1.8939758032798082</c:v>
                </c:pt>
                <c:pt idx="61">
                  <c:v>1.8955782087087916</c:v>
                </c:pt>
                <c:pt idx="62">
                  <c:v>1.8971806141377749</c:v>
                </c:pt>
                <c:pt idx="63">
                  <c:v>1.8987830195667585</c:v>
                </c:pt>
                <c:pt idx="64">
                  <c:v>1.9003854249957419</c:v>
                </c:pt>
                <c:pt idx="65">
                  <c:v>1.9019878304247253</c:v>
                </c:pt>
                <c:pt idx="66">
                  <c:v>1.9035902358537091</c:v>
                </c:pt>
                <c:pt idx="67">
                  <c:v>1.9051926412826923</c:v>
                </c:pt>
                <c:pt idx="68">
                  <c:v>1.9067950467116761</c:v>
                </c:pt>
                <c:pt idx="69">
                  <c:v>1.9083974521406595</c:v>
                </c:pt>
                <c:pt idx="70">
                  <c:v>1.9099998575696429</c:v>
                </c:pt>
                <c:pt idx="71">
                  <c:v>1.9116022629986265</c:v>
                </c:pt>
                <c:pt idx="72">
                  <c:v>1.9132046684276098</c:v>
                </c:pt>
                <c:pt idx="73">
                  <c:v>1.9148070738565932</c:v>
                </c:pt>
                <c:pt idx="74">
                  <c:v>1.9164094792855768</c:v>
                </c:pt>
                <c:pt idx="75">
                  <c:v>1.9180118847145602</c:v>
                </c:pt>
                <c:pt idx="76">
                  <c:v>1.919614290143544</c:v>
                </c:pt>
                <c:pt idx="77">
                  <c:v>1.9212166955725274</c:v>
                </c:pt>
                <c:pt idx="78">
                  <c:v>1.9228191010015105</c:v>
                </c:pt>
                <c:pt idx="79">
                  <c:v>1.9244215064304944</c:v>
                </c:pt>
                <c:pt idx="80">
                  <c:v>1.9260239118594777</c:v>
                </c:pt>
                <c:pt idx="81">
                  <c:v>1.9276263172884611</c:v>
                </c:pt>
                <c:pt idx="82">
                  <c:v>1.9292287227174447</c:v>
                </c:pt>
                <c:pt idx="83">
                  <c:v>1.9308311281464281</c:v>
                </c:pt>
                <c:pt idx="84">
                  <c:v>1.9324335335754115</c:v>
                </c:pt>
                <c:pt idx="85">
                  <c:v>1.9340359390043951</c:v>
                </c:pt>
                <c:pt idx="86">
                  <c:v>1.9356383444333785</c:v>
                </c:pt>
                <c:pt idx="87">
                  <c:v>1.9372407498623623</c:v>
                </c:pt>
                <c:pt idx="88">
                  <c:v>1.9388431552913457</c:v>
                </c:pt>
                <c:pt idx="89">
                  <c:v>1.9404455607203288</c:v>
                </c:pt>
                <c:pt idx="90">
                  <c:v>1.9420479661493126</c:v>
                </c:pt>
                <c:pt idx="91">
                  <c:v>1.943650371578296</c:v>
                </c:pt>
                <c:pt idx="92">
                  <c:v>1.9452527770072792</c:v>
                </c:pt>
                <c:pt idx="93">
                  <c:v>1.946855182436263</c:v>
                </c:pt>
                <c:pt idx="94">
                  <c:v>1.9484575878652464</c:v>
                </c:pt>
                <c:pt idx="95">
                  <c:v>1.9500599932942302</c:v>
                </c:pt>
                <c:pt idx="96">
                  <c:v>1.9516623987232133</c:v>
                </c:pt>
                <c:pt idx="97">
                  <c:v>1.9532648041521967</c:v>
                </c:pt>
                <c:pt idx="98">
                  <c:v>1.9548672095811805</c:v>
                </c:pt>
                <c:pt idx="99">
                  <c:v>1.9564696150101639</c:v>
                </c:pt>
                <c:pt idx="100">
                  <c:v>1.9580720204391471</c:v>
                </c:pt>
                <c:pt idx="101">
                  <c:v>1.9596744258681309</c:v>
                </c:pt>
                <c:pt idx="102">
                  <c:v>1.9612768312971143</c:v>
                </c:pt>
                <c:pt idx="103">
                  <c:v>1.9628792367260974</c:v>
                </c:pt>
                <c:pt idx="104">
                  <c:v>1.9644816421550813</c:v>
                </c:pt>
                <c:pt idx="105">
                  <c:v>1.9660840475840646</c:v>
                </c:pt>
                <c:pt idx="106">
                  <c:v>1.9676864530130485</c:v>
                </c:pt>
                <c:pt idx="107">
                  <c:v>1.9692888584420316</c:v>
                </c:pt>
                <c:pt idx="108">
                  <c:v>1.970891263871015</c:v>
                </c:pt>
                <c:pt idx="109">
                  <c:v>1.9724936692999988</c:v>
                </c:pt>
                <c:pt idx="110">
                  <c:v>1.974096074728982</c:v>
                </c:pt>
                <c:pt idx="111">
                  <c:v>1.9756984801579653</c:v>
                </c:pt>
                <c:pt idx="112">
                  <c:v>1.9773008855869492</c:v>
                </c:pt>
                <c:pt idx="113">
                  <c:v>1.9789032910159325</c:v>
                </c:pt>
                <c:pt idx="114">
                  <c:v>1.9805056964449161</c:v>
                </c:pt>
                <c:pt idx="115">
                  <c:v>1.9821081018738995</c:v>
                </c:pt>
                <c:pt idx="116">
                  <c:v>1.9837105073028829</c:v>
                </c:pt>
                <c:pt idx="117">
                  <c:v>1.9853129127318667</c:v>
                </c:pt>
                <c:pt idx="118">
                  <c:v>1.9869153181608499</c:v>
                </c:pt>
                <c:pt idx="119">
                  <c:v>1.9885177235898333</c:v>
                </c:pt>
                <c:pt idx="120">
                  <c:v>1.9901201290188171</c:v>
                </c:pt>
                <c:pt idx="121">
                  <c:v>1.9917225344478002</c:v>
                </c:pt>
                <c:pt idx="122">
                  <c:v>1.9933249398767836</c:v>
                </c:pt>
                <c:pt idx="123">
                  <c:v>1.9949273453057674</c:v>
                </c:pt>
                <c:pt idx="124">
                  <c:v>1.9965297507347508</c:v>
                </c:pt>
                <c:pt idx="125">
                  <c:v>1.998132156163734</c:v>
                </c:pt>
                <c:pt idx="126">
                  <c:v>1.9997345615927178</c:v>
                </c:pt>
                <c:pt idx="127">
                  <c:v>2.0013369670217012</c:v>
                </c:pt>
                <c:pt idx="128">
                  <c:v>2.002939372450685</c:v>
                </c:pt>
                <c:pt idx="129">
                  <c:v>2.0045417778796684</c:v>
                </c:pt>
                <c:pt idx="130">
                  <c:v>2.0061441833086517</c:v>
                </c:pt>
                <c:pt idx="131">
                  <c:v>2.0077465887376351</c:v>
                </c:pt>
                <c:pt idx="132">
                  <c:v>2.0093489941666185</c:v>
                </c:pt>
                <c:pt idx="133">
                  <c:v>2.0109513995956019</c:v>
                </c:pt>
                <c:pt idx="134">
                  <c:v>2.0125538050245857</c:v>
                </c:pt>
                <c:pt idx="135">
                  <c:v>2.0141562104535691</c:v>
                </c:pt>
                <c:pt idx="136">
                  <c:v>2.0157586158825529</c:v>
                </c:pt>
                <c:pt idx="137">
                  <c:v>2.0173610213115363</c:v>
                </c:pt>
                <c:pt idx="138">
                  <c:v>2.0189634267405192</c:v>
                </c:pt>
                <c:pt idx="139">
                  <c:v>2.020565832169503</c:v>
                </c:pt>
                <c:pt idx="140">
                  <c:v>2.0221682375984864</c:v>
                </c:pt>
                <c:pt idx="141">
                  <c:v>2.0237706430274698</c:v>
                </c:pt>
                <c:pt idx="142">
                  <c:v>2.0253730484564536</c:v>
                </c:pt>
                <c:pt idx="143">
                  <c:v>2.026975453885437</c:v>
                </c:pt>
                <c:pt idx="144">
                  <c:v>2.0285778593144204</c:v>
                </c:pt>
                <c:pt idx="145">
                  <c:v>2.0301802647434037</c:v>
                </c:pt>
                <c:pt idx="146">
                  <c:v>2.0317826701723871</c:v>
                </c:pt>
                <c:pt idx="147">
                  <c:v>2.0333850756013709</c:v>
                </c:pt>
                <c:pt idx="148">
                  <c:v>2.0349874810303543</c:v>
                </c:pt>
                <c:pt idx="149">
                  <c:v>2.0365898864593377</c:v>
                </c:pt>
                <c:pt idx="150">
                  <c:v>2.0381922918883215</c:v>
                </c:pt>
                <c:pt idx="151">
                  <c:v>2.0397946973173049</c:v>
                </c:pt>
                <c:pt idx="152">
                  <c:v>2.0413971027462878</c:v>
                </c:pt>
                <c:pt idx="153">
                  <c:v>2.0429995081752717</c:v>
                </c:pt>
                <c:pt idx="154">
                  <c:v>2.044601913604255</c:v>
                </c:pt>
                <c:pt idx="155">
                  <c:v>2.0462043190332388</c:v>
                </c:pt>
                <c:pt idx="156">
                  <c:v>2.0478067244622222</c:v>
                </c:pt>
                <c:pt idx="157">
                  <c:v>2.0494091298912056</c:v>
                </c:pt>
                <c:pt idx="158">
                  <c:v>2.0510115353201894</c:v>
                </c:pt>
                <c:pt idx="159">
                  <c:v>2.0526139407491728</c:v>
                </c:pt>
                <c:pt idx="160">
                  <c:v>2.0542163461781557</c:v>
                </c:pt>
                <c:pt idx="161">
                  <c:v>2.0558187516071396</c:v>
                </c:pt>
                <c:pt idx="162">
                  <c:v>2.0574211570361229</c:v>
                </c:pt>
                <c:pt idx="163">
                  <c:v>2.0590235624651063</c:v>
                </c:pt>
                <c:pt idx="164">
                  <c:v>2.0606259678940901</c:v>
                </c:pt>
                <c:pt idx="165">
                  <c:v>2.0622283733230735</c:v>
                </c:pt>
                <c:pt idx="166">
                  <c:v>2.0638307787520569</c:v>
                </c:pt>
                <c:pt idx="167">
                  <c:v>2.0654331841810403</c:v>
                </c:pt>
                <c:pt idx="168">
                  <c:v>2.0670355896100236</c:v>
                </c:pt>
                <c:pt idx="169">
                  <c:v>2.0686379950390075</c:v>
                </c:pt>
                <c:pt idx="170">
                  <c:v>2.0702404004679908</c:v>
                </c:pt>
                <c:pt idx="171">
                  <c:v>2.0718428058969742</c:v>
                </c:pt>
                <c:pt idx="172">
                  <c:v>2.073445211325958</c:v>
                </c:pt>
                <c:pt idx="173">
                  <c:v>2.0750476167549414</c:v>
                </c:pt>
                <c:pt idx="174">
                  <c:v>2.0766500221839248</c:v>
                </c:pt>
                <c:pt idx="175">
                  <c:v>2.0782524276129082</c:v>
                </c:pt>
                <c:pt idx="176">
                  <c:v>2.0798548330418916</c:v>
                </c:pt>
                <c:pt idx="177">
                  <c:v>2.0814572384708754</c:v>
                </c:pt>
                <c:pt idx="178">
                  <c:v>2.0830596438998588</c:v>
                </c:pt>
                <c:pt idx="179">
                  <c:v>2.0846620493288421</c:v>
                </c:pt>
                <c:pt idx="180">
                  <c:v>2.086264454757826</c:v>
                </c:pt>
                <c:pt idx="181">
                  <c:v>2.0878668601868089</c:v>
                </c:pt>
                <c:pt idx="182">
                  <c:v>2.0894692656157923</c:v>
                </c:pt>
                <c:pt idx="183">
                  <c:v>2.0910716710447761</c:v>
                </c:pt>
                <c:pt idx="184">
                  <c:v>2.0926740764737595</c:v>
                </c:pt>
                <c:pt idx="185">
                  <c:v>2.0942764819027433</c:v>
                </c:pt>
                <c:pt idx="186">
                  <c:v>2.0958788873317267</c:v>
                </c:pt>
                <c:pt idx="187">
                  <c:v>2.09748129276071</c:v>
                </c:pt>
                <c:pt idx="188">
                  <c:v>2.0990836981896934</c:v>
                </c:pt>
                <c:pt idx="189">
                  <c:v>2.1006861036186768</c:v>
                </c:pt>
                <c:pt idx="190">
                  <c:v>2.1022885090476602</c:v>
                </c:pt>
                <c:pt idx="191">
                  <c:v>2.103890914476644</c:v>
                </c:pt>
                <c:pt idx="192">
                  <c:v>2.1054933199056274</c:v>
                </c:pt>
                <c:pt idx="193">
                  <c:v>2.1070957253346108</c:v>
                </c:pt>
                <c:pt idx="194">
                  <c:v>2.1086981307635946</c:v>
                </c:pt>
                <c:pt idx="195">
                  <c:v>2.110300536192578</c:v>
                </c:pt>
                <c:pt idx="196">
                  <c:v>2.1119029416215613</c:v>
                </c:pt>
                <c:pt idx="197">
                  <c:v>2.1135053470505447</c:v>
                </c:pt>
                <c:pt idx="198">
                  <c:v>2.1151077524795281</c:v>
                </c:pt>
                <c:pt idx="199">
                  <c:v>2.1167101579085119</c:v>
                </c:pt>
                <c:pt idx="200">
                  <c:v>2.1183125633374953</c:v>
                </c:pt>
                <c:pt idx="201">
                  <c:v>2.1199149687664787</c:v>
                </c:pt>
                <c:pt idx="202">
                  <c:v>2.1215173741954625</c:v>
                </c:pt>
                <c:pt idx="203">
                  <c:v>2.1231197796244454</c:v>
                </c:pt>
                <c:pt idx="204">
                  <c:v>2.1247221850534288</c:v>
                </c:pt>
                <c:pt idx="205">
                  <c:v>2.1263245904824126</c:v>
                </c:pt>
                <c:pt idx="206">
                  <c:v>2.127926995911396</c:v>
                </c:pt>
                <c:pt idx="207">
                  <c:v>2.1295294013403798</c:v>
                </c:pt>
                <c:pt idx="208">
                  <c:v>2.1311318067693632</c:v>
                </c:pt>
                <c:pt idx="209">
                  <c:v>2.1327342121983466</c:v>
                </c:pt>
                <c:pt idx="210">
                  <c:v>2.13433661762733</c:v>
                </c:pt>
                <c:pt idx="211">
                  <c:v>2.1359390230563133</c:v>
                </c:pt>
                <c:pt idx="212">
                  <c:v>2.1375414284852972</c:v>
                </c:pt>
                <c:pt idx="213">
                  <c:v>2.1391438339142805</c:v>
                </c:pt>
                <c:pt idx="214">
                  <c:v>2.1407462393432639</c:v>
                </c:pt>
                <c:pt idx="215">
                  <c:v>2.1423486447722477</c:v>
                </c:pt>
                <c:pt idx="216">
                  <c:v>2.1439510502012311</c:v>
                </c:pt>
                <c:pt idx="217">
                  <c:v>2.1455534556302145</c:v>
                </c:pt>
                <c:pt idx="218">
                  <c:v>2.1471558610591979</c:v>
                </c:pt>
                <c:pt idx="219">
                  <c:v>2.1487582664881812</c:v>
                </c:pt>
                <c:pt idx="220">
                  <c:v>2.1503606719171646</c:v>
                </c:pt>
                <c:pt idx="221">
                  <c:v>2.1519630773461484</c:v>
                </c:pt>
                <c:pt idx="222">
                  <c:v>2.1535654827751318</c:v>
                </c:pt>
                <c:pt idx="223">
                  <c:v>2.1551678882041152</c:v>
                </c:pt>
                <c:pt idx="224">
                  <c:v>2.156770293633099</c:v>
                </c:pt>
                <c:pt idx="225">
                  <c:v>2.158372699062082</c:v>
                </c:pt>
                <c:pt idx="226">
                  <c:v>2.1599751044910658</c:v>
                </c:pt>
                <c:pt idx="227">
                  <c:v>2.1615775099200492</c:v>
                </c:pt>
                <c:pt idx="228">
                  <c:v>2.1631799153490325</c:v>
                </c:pt>
                <c:pt idx="229">
                  <c:v>2.1647823207780164</c:v>
                </c:pt>
                <c:pt idx="230">
                  <c:v>2.1663847262069997</c:v>
                </c:pt>
                <c:pt idx="231">
                  <c:v>2.1679871316359831</c:v>
                </c:pt>
                <c:pt idx="232">
                  <c:v>2.1695895370649665</c:v>
                </c:pt>
                <c:pt idx="233">
                  <c:v>2.1711919424939499</c:v>
                </c:pt>
                <c:pt idx="234">
                  <c:v>2.1727943479229337</c:v>
                </c:pt>
                <c:pt idx="235">
                  <c:v>2.1743967533519171</c:v>
                </c:pt>
                <c:pt idx="236">
                  <c:v>2.1759991587809004</c:v>
                </c:pt>
                <c:pt idx="237">
                  <c:v>2.1776015642098843</c:v>
                </c:pt>
                <c:pt idx="238">
                  <c:v>2.1792039696388676</c:v>
                </c:pt>
                <c:pt idx="239">
                  <c:v>2.180806375067851</c:v>
                </c:pt>
                <c:pt idx="240">
                  <c:v>2.1824087804968344</c:v>
                </c:pt>
                <c:pt idx="241">
                  <c:v>2.1840111859258178</c:v>
                </c:pt>
                <c:pt idx="242">
                  <c:v>2.1856135913548012</c:v>
                </c:pt>
                <c:pt idx="243">
                  <c:v>2.187215996783785</c:v>
                </c:pt>
                <c:pt idx="244">
                  <c:v>2.1888184022127684</c:v>
                </c:pt>
                <c:pt idx="245">
                  <c:v>2.1904208076417517</c:v>
                </c:pt>
                <c:pt idx="246">
                  <c:v>2.1920232130707356</c:v>
                </c:pt>
                <c:pt idx="247">
                  <c:v>2.1936256184997185</c:v>
                </c:pt>
                <c:pt idx="248">
                  <c:v>2.1952280239287023</c:v>
                </c:pt>
                <c:pt idx="249">
                  <c:v>2.1968304293576857</c:v>
                </c:pt>
                <c:pt idx="250">
                  <c:v>2.1984328347866691</c:v>
                </c:pt>
                <c:pt idx="251">
                  <c:v>2.2000352402156529</c:v>
                </c:pt>
                <c:pt idx="252">
                  <c:v>2.2016376456446363</c:v>
                </c:pt>
                <c:pt idx="253">
                  <c:v>2.2032400510736196</c:v>
                </c:pt>
                <c:pt idx="254">
                  <c:v>2.204842456502603</c:v>
                </c:pt>
                <c:pt idx="255">
                  <c:v>2.2064448619315864</c:v>
                </c:pt>
                <c:pt idx="256">
                  <c:v>2.2080472673605702</c:v>
                </c:pt>
                <c:pt idx="257">
                  <c:v>2.2096496727895536</c:v>
                </c:pt>
                <c:pt idx="258">
                  <c:v>2.211252078218537</c:v>
                </c:pt>
                <c:pt idx="259">
                  <c:v>2.2128544836475217</c:v>
                </c:pt>
                <c:pt idx="260">
                  <c:v>2.2144568890765042</c:v>
                </c:pt>
                <c:pt idx="261">
                  <c:v>2.2160592945054876</c:v>
                </c:pt>
                <c:pt idx="262">
                  <c:v>2.2176616999344709</c:v>
                </c:pt>
                <c:pt idx="263">
                  <c:v>2.2192641053634552</c:v>
                </c:pt>
                <c:pt idx="264">
                  <c:v>2.2208665107924377</c:v>
                </c:pt>
                <c:pt idx="265">
                  <c:v>2.2224689162214215</c:v>
                </c:pt>
                <c:pt idx="266">
                  <c:v>2.2240713216504049</c:v>
                </c:pt>
                <c:pt idx="267">
                  <c:v>2.2256737270793892</c:v>
                </c:pt>
                <c:pt idx="268">
                  <c:v>2.2272761325083721</c:v>
                </c:pt>
                <c:pt idx="269">
                  <c:v>2.228878537937355</c:v>
                </c:pt>
                <c:pt idx="270">
                  <c:v>2.2304809433663388</c:v>
                </c:pt>
                <c:pt idx="271">
                  <c:v>2.2320833487953231</c:v>
                </c:pt>
                <c:pt idx="272">
                  <c:v>2.233685754224306</c:v>
                </c:pt>
                <c:pt idx="273">
                  <c:v>2.2352881596532894</c:v>
                </c:pt>
                <c:pt idx="274">
                  <c:v>2.2368905650822728</c:v>
                </c:pt>
                <c:pt idx="275">
                  <c:v>2.2384929705112566</c:v>
                </c:pt>
                <c:pt idx="276">
                  <c:v>2.2400953759402396</c:v>
                </c:pt>
                <c:pt idx="277">
                  <c:v>2.2416977813692229</c:v>
                </c:pt>
                <c:pt idx="278">
                  <c:v>2.2433001867982068</c:v>
                </c:pt>
                <c:pt idx="279">
                  <c:v>2.244902592227191</c:v>
                </c:pt>
                <c:pt idx="280">
                  <c:v>2.2465049976561735</c:v>
                </c:pt>
                <c:pt idx="281">
                  <c:v>2.2481074030851573</c:v>
                </c:pt>
                <c:pt idx="282">
                  <c:v>2.2497098085141412</c:v>
                </c:pt>
                <c:pt idx="283">
                  <c:v>2.2513122139431245</c:v>
                </c:pt>
                <c:pt idx="284">
                  <c:v>2.2529146193721084</c:v>
                </c:pt>
                <c:pt idx="285">
                  <c:v>2.2545170248010908</c:v>
                </c:pt>
                <c:pt idx="286">
                  <c:v>2.2561194302300756</c:v>
                </c:pt>
                <c:pt idx="287">
                  <c:v>2.2577218356590589</c:v>
                </c:pt>
                <c:pt idx="288">
                  <c:v>2.2593242410880423</c:v>
                </c:pt>
                <c:pt idx="289">
                  <c:v>2.2609266465170252</c:v>
                </c:pt>
                <c:pt idx="290">
                  <c:v>2.2625290519460091</c:v>
                </c:pt>
                <c:pt idx="291">
                  <c:v>2.2641314573749924</c:v>
                </c:pt>
                <c:pt idx="292">
                  <c:v>2.2657338628039763</c:v>
                </c:pt>
                <c:pt idx="293">
                  <c:v>2.2673362682329588</c:v>
                </c:pt>
                <c:pt idx="294">
                  <c:v>2.268938673661943</c:v>
                </c:pt>
                <c:pt idx="295">
                  <c:v>2.2705410790909268</c:v>
                </c:pt>
                <c:pt idx="296">
                  <c:v>2.2721434845199102</c:v>
                </c:pt>
                <c:pt idx="297">
                  <c:v>2.2737458899488932</c:v>
                </c:pt>
                <c:pt idx="298">
                  <c:v>2.275348295377877</c:v>
                </c:pt>
                <c:pt idx="299">
                  <c:v>2.2769507008068604</c:v>
                </c:pt>
                <c:pt idx="300">
                  <c:v>2.2785531062358442</c:v>
                </c:pt>
                <c:pt idx="301">
                  <c:v>2.2801555116648267</c:v>
                </c:pt>
                <c:pt idx="302">
                  <c:v>2.2817579170938109</c:v>
                </c:pt>
                <c:pt idx="303">
                  <c:v>2.2833603225227947</c:v>
                </c:pt>
                <c:pt idx="304">
                  <c:v>2.2849627279517777</c:v>
                </c:pt>
                <c:pt idx="305">
                  <c:v>2.2865651333807602</c:v>
                </c:pt>
                <c:pt idx="306">
                  <c:v>2.2881675388097449</c:v>
                </c:pt>
                <c:pt idx="307">
                  <c:v>2.2897699442387283</c:v>
                </c:pt>
                <c:pt idx="308">
                  <c:v>2.2913723496677116</c:v>
                </c:pt>
                <c:pt idx="309">
                  <c:v>2.2929747550966955</c:v>
                </c:pt>
                <c:pt idx="310">
                  <c:v>2.2945771605256788</c:v>
                </c:pt>
                <c:pt idx="311">
                  <c:v>2.2961795659546622</c:v>
                </c:pt>
                <c:pt idx="312">
                  <c:v>2.2977819713836456</c:v>
                </c:pt>
                <c:pt idx="313">
                  <c:v>2.299384376812629</c:v>
                </c:pt>
                <c:pt idx="314">
                  <c:v>2.3009867822416128</c:v>
                </c:pt>
                <c:pt idx="315">
                  <c:v>2.3025891876705962</c:v>
                </c:pt>
                <c:pt idx="316">
                  <c:v>2.30419159309958</c:v>
                </c:pt>
                <c:pt idx="317">
                  <c:v>2.3057939985285634</c:v>
                </c:pt>
                <c:pt idx="318">
                  <c:v>2.3073964039575467</c:v>
                </c:pt>
                <c:pt idx="319">
                  <c:v>2.3089988093865301</c:v>
                </c:pt>
                <c:pt idx="320">
                  <c:v>2.3106012148155135</c:v>
                </c:pt>
                <c:pt idx="321">
                  <c:v>2.3122036202444969</c:v>
                </c:pt>
                <c:pt idx="322">
                  <c:v>2.3138060256734807</c:v>
                </c:pt>
                <c:pt idx="323">
                  <c:v>2.3154084311024641</c:v>
                </c:pt>
                <c:pt idx="324">
                  <c:v>2.3170108365314475</c:v>
                </c:pt>
                <c:pt idx="325">
                  <c:v>2.3186132419604313</c:v>
                </c:pt>
                <c:pt idx="326">
                  <c:v>2.3202156473894142</c:v>
                </c:pt>
                <c:pt idx="327">
                  <c:v>2.3218180528183976</c:v>
                </c:pt>
                <c:pt idx="328">
                  <c:v>2.3234204582473814</c:v>
                </c:pt>
                <c:pt idx="329">
                  <c:v>2.3250228636763648</c:v>
                </c:pt>
                <c:pt idx="330">
                  <c:v>2.3266252691053486</c:v>
                </c:pt>
                <c:pt idx="331">
                  <c:v>2.328227674534332</c:v>
                </c:pt>
                <c:pt idx="332">
                  <c:v>2.3298300799633158</c:v>
                </c:pt>
                <c:pt idx="333">
                  <c:v>2.3314324853922987</c:v>
                </c:pt>
                <c:pt idx="334">
                  <c:v>2.3330348908212821</c:v>
                </c:pt>
                <c:pt idx="335">
                  <c:v>2.3346372962502659</c:v>
                </c:pt>
                <c:pt idx="336">
                  <c:v>2.3362397016792493</c:v>
                </c:pt>
                <c:pt idx="337">
                  <c:v>2.3378421071082327</c:v>
                </c:pt>
                <c:pt idx="338">
                  <c:v>2.3394445125372165</c:v>
                </c:pt>
                <c:pt idx="339">
                  <c:v>2.3410469179661999</c:v>
                </c:pt>
                <c:pt idx="340">
                  <c:v>2.3426493233951833</c:v>
                </c:pt>
                <c:pt idx="341">
                  <c:v>2.3442517288241667</c:v>
                </c:pt>
                <c:pt idx="342">
                  <c:v>2.34585413425315</c:v>
                </c:pt>
                <c:pt idx="343">
                  <c:v>2.3474565396821334</c:v>
                </c:pt>
                <c:pt idx="344">
                  <c:v>2.3490589451111172</c:v>
                </c:pt>
                <c:pt idx="345">
                  <c:v>2.3506613505401006</c:v>
                </c:pt>
                <c:pt idx="346">
                  <c:v>2.352263755969084</c:v>
                </c:pt>
                <c:pt idx="347">
                  <c:v>2.3538661613980678</c:v>
                </c:pt>
                <c:pt idx="348">
                  <c:v>2.3554685668270507</c:v>
                </c:pt>
                <c:pt idx="349">
                  <c:v>2.3570709722560346</c:v>
                </c:pt>
                <c:pt idx="350">
                  <c:v>2.3586733776850179</c:v>
                </c:pt>
                <c:pt idx="351">
                  <c:v>2.3602757831140018</c:v>
                </c:pt>
                <c:pt idx="352">
                  <c:v>2.3618781885429851</c:v>
                </c:pt>
                <c:pt idx="353">
                  <c:v>2.3634805939719685</c:v>
                </c:pt>
                <c:pt idx="354">
                  <c:v>2.3650829994009523</c:v>
                </c:pt>
                <c:pt idx="355">
                  <c:v>2.3666854048299353</c:v>
                </c:pt>
                <c:pt idx="356">
                  <c:v>2.3682878102589187</c:v>
                </c:pt>
                <c:pt idx="357">
                  <c:v>2.3698902156879025</c:v>
                </c:pt>
                <c:pt idx="358">
                  <c:v>2.3714926211168859</c:v>
                </c:pt>
                <c:pt idx="359">
                  <c:v>2.3730950265458692</c:v>
                </c:pt>
                <c:pt idx="360">
                  <c:v>2.3746974319748531</c:v>
                </c:pt>
                <c:pt idx="361">
                  <c:v>2.3762998374038364</c:v>
                </c:pt>
                <c:pt idx="362">
                  <c:v>2.3779022428328194</c:v>
                </c:pt>
                <c:pt idx="363">
                  <c:v>2.3795046482618032</c:v>
                </c:pt>
                <c:pt idx="364">
                  <c:v>2.3811070536907866</c:v>
                </c:pt>
                <c:pt idx="365">
                  <c:v>2.3827094591197699</c:v>
                </c:pt>
                <c:pt idx="366">
                  <c:v>2.3843118645487538</c:v>
                </c:pt>
                <c:pt idx="367">
                  <c:v>2.3859142699777371</c:v>
                </c:pt>
                <c:pt idx="368">
                  <c:v>2.3875166754067205</c:v>
                </c:pt>
                <c:pt idx="369">
                  <c:v>2.3891190808357043</c:v>
                </c:pt>
                <c:pt idx="370">
                  <c:v>2.3907214862646873</c:v>
                </c:pt>
                <c:pt idx="371">
                  <c:v>2.3923238916936711</c:v>
                </c:pt>
                <c:pt idx="372">
                  <c:v>2.3939262971226545</c:v>
                </c:pt>
                <c:pt idx="373">
                  <c:v>2.3955287025516379</c:v>
                </c:pt>
                <c:pt idx="374">
                  <c:v>2.3971311079806217</c:v>
                </c:pt>
                <c:pt idx="375">
                  <c:v>2.3987335134096051</c:v>
                </c:pt>
                <c:pt idx="376">
                  <c:v>2.4003359188385889</c:v>
                </c:pt>
                <c:pt idx="377">
                  <c:v>2.4019383242675718</c:v>
                </c:pt>
                <c:pt idx="378">
                  <c:v>2.4035407296965552</c:v>
                </c:pt>
                <c:pt idx="379">
                  <c:v>2.405143135125539</c:v>
                </c:pt>
                <c:pt idx="380">
                  <c:v>2.4067455405545224</c:v>
                </c:pt>
                <c:pt idx="381">
                  <c:v>2.4083479459835058</c:v>
                </c:pt>
                <c:pt idx="382">
                  <c:v>2.4099503514124896</c:v>
                </c:pt>
                <c:pt idx="383">
                  <c:v>2.411552756841473</c:v>
                </c:pt>
                <c:pt idx="384">
                  <c:v>2.4131551622704559</c:v>
                </c:pt>
                <c:pt idx="385">
                  <c:v>2.4147575676994397</c:v>
                </c:pt>
                <c:pt idx="386">
                  <c:v>2.4163599731284231</c:v>
                </c:pt>
                <c:pt idx="387">
                  <c:v>2.4179623785574065</c:v>
                </c:pt>
                <c:pt idx="388">
                  <c:v>2.4195647839863903</c:v>
                </c:pt>
                <c:pt idx="389">
                  <c:v>2.4211671894153737</c:v>
                </c:pt>
                <c:pt idx="390">
                  <c:v>2.4227695948443571</c:v>
                </c:pt>
                <c:pt idx="391">
                  <c:v>2.4243720002733404</c:v>
                </c:pt>
                <c:pt idx="392">
                  <c:v>2.4259744057023238</c:v>
                </c:pt>
                <c:pt idx="393">
                  <c:v>2.4275768111313076</c:v>
                </c:pt>
                <c:pt idx="394">
                  <c:v>2.429179216560291</c:v>
                </c:pt>
                <c:pt idx="395">
                  <c:v>2.4307816219892748</c:v>
                </c:pt>
                <c:pt idx="396">
                  <c:v>2.4323840274182582</c:v>
                </c:pt>
                <c:pt idx="397">
                  <c:v>2.4339864328472416</c:v>
                </c:pt>
                <c:pt idx="398">
                  <c:v>2.435588838276225</c:v>
                </c:pt>
                <c:pt idx="399">
                  <c:v>2.4371912437052083</c:v>
                </c:pt>
                <c:pt idx="400">
                  <c:v>2.4387936491341917</c:v>
                </c:pt>
                <c:pt idx="401">
                  <c:v>2.4403960545631755</c:v>
                </c:pt>
                <c:pt idx="402">
                  <c:v>2.4419984599921589</c:v>
                </c:pt>
                <c:pt idx="403">
                  <c:v>2.4436008654211423</c:v>
                </c:pt>
                <c:pt idx="404">
                  <c:v>2.4452032708501261</c:v>
                </c:pt>
                <c:pt idx="405">
                  <c:v>2.4468056762791095</c:v>
                </c:pt>
                <c:pt idx="406">
                  <c:v>2.4484080817080924</c:v>
                </c:pt>
                <c:pt idx="407">
                  <c:v>2.4500104871370763</c:v>
                </c:pt>
                <c:pt idx="408">
                  <c:v>2.4516128925660596</c:v>
                </c:pt>
                <c:pt idx="409">
                  <c:v>2.4532152979950435</c:v>
                </c:pt>
                <c:pt idx="410">
                  <c:v>2.4548177034240268</c:v>
                </c:pt>
                <c:pt idx="411">
                  <c:v>2.4564201088530107</c:v>
                </c:pt>
                <c:pt idx="412">
                  <c:v>2.458022514281994</c:v>
                </c:pt>
                <c:pt idx="413">
                  <c:v>2.459624919710977</c:v>
                </c:pt>
                <c:pt idx="414">
                  <c:v>2.4612273251399608</c:v>
                </c:pt>
                <c:pt idx="415">
                  <c:v>2.4628297305689442</c:v>
                </c:pt>
                <c:pt idx="416">
                  <c:v>2.4644321359979275</c:v>
                </c:pt>
                <c:pt idx="417">
                  <c:v>2.4660345414269114</c:v>
                </c:pt>
                <c:pt idx="418">
                  <c:v>2.4676369468558947</c:v>
                </c:pt>
                <c:pt idx="419">
                  <c:v>2.4692393522848781</c:v>
                </c:pt>
                <c:pt idx="420">
                  <c:v>2.4708417577138615</c:v>
                </c:pt>
                <c:pt idx="421">
                  <c:v>2.4724441631428449</c:v>
                </c:pt>
                <c:pt idx="422">
                  <c:v>2.4740465685718283</c:v>
                </c:pt>
                <c:pt idx="423">
                  <c:v>2.4756489740008121</c:v>
                </c:pt>
                <c:pt idx="424">
                  <c:v>2.4772513794297955</c:v>
                </c:pt>
                <c:pt idx="425">
                  <c:v>2.4788537848587788</c:v>
                </c:pt>
                <c:pt idx="426">
                  <c:v>2.4804561902877627</c:v>
                </c:pt>
                <c:pt idx="427">
                  <c:v>2.482058595716746</c:v>
                </c:pt>
                <c:pt idx="428">
                  <c:v>2.4836610011457294</c:v>
                </c:pt>
                <c:pt idx="429">
                  <c:v>2.4852634065747128</c:v>
                </c:pt>
                <c:pt idx="430">
                  <c:v>2.4868658120036966</c:v>
                </c:pt>
                <c:pt idx="431">
                  <c:v>2.48846821743268</c:v>
                </c:pt>
                <c:pt idx="432">
                  <c:v>2.4900706228616634</c:v>
                </c:pt>
                <c:pt idx="433">
                  <c:v>2.4916730282906472</c:v>
                </c:pt>
                <c:pt idx="434">
                  <c:v>2.4932754337196306</c:v>
                </c:pt>
                <c:pt idx="435">
                  <c:v>2.4948778391486135</c:v>
                </c:pt>
                <c:pt idx="436">
                  <c:v>2.4964802445775973</c:v>
                </c:pt>
                <c:pt idx="437">
                  <c:v>2.4980826500065807</c:v>
                </c:pt>
                <c:pt idx="438">
                  <c:v>2.4996850554355641</c:v>
                </c:pt>
                <c:pt idx="439">
                  <c:v>2.5012874608645479</c:v>
                </c:pt>
                <c:pt idx="440">
                  <c:v>2.5028898662935313</c:v>
                </c:pt>
                <c:pt idx="441">
                  <c:v>2.5044922717225147</c:v>
                </c:pt>
                <c:pt idx="442">
                  <c:v>2.506094677151498</c:v>
                </c:pt>
                <c:pt idx="443">
                  <c:v>2.5076970825804814</c:v>
                </c:pt>
                <c:pt idx="444">
                  <c:v>2.5092994880094648</c:v>
                </c:pt>
                <c:pt idx="445">
                  <c:v>2.5109018934384486</c:v>
                </c:pt>
                <c:pt idx="446">
                  <c:v>2.512504298867432</c:v>
                </c:pt>
                <c:pt idx="447">
                  <c:v>2.5141067042964154</c:v>
                </c:pt>
                <c:pt idx="448">
                  <c:v>2.5157091097253992</c:v>
                </c:pt>
                <c:pt idx="449">
                  <c:v>2.5173115151543826</c:v>
                </c:pt>
                <c:pt idx="450">
                  <c:v>2.5189139205833659</c:v>
                </c:pt>
              </c:numCache>
            </c:numRef>
          </c:xVal>
          <c:yVal>
            <c:numRef>
              <c:f>fit_1NN_SC!$K$19:$K$469</c:f>
              <c:numCache>
                <c:formatCode>General</c:formatCode>
                <c:ptCount val="451"/>
                <c:pt idx="0">
                  <c:v>8.4044295937459879E-3</c:v>
                </c:pt>
                <c:pt idx="1">
                  <c:v>-6.0947802585198385E-4</c:v>
                </c:pt>
                <c:pt idx="2">
                  <c:v>-9.2489544684973835E-3</c:v>
                </c:pt>
                <c:pt idx="3">
                  <c:v>-1.7526164343942607E-2</c:v>
                </c:pt>
                <c:pt idx="4">
                  <c:v>-2.5452908964931131E-2</c:v>
                </c:pt>
                <c:pt idx="5">
                  <c:v>-3.3040636812930901E-2</c:v>
                </c:pt>
                <c:pt idx="6">
                  <c:v>-4.030045370740698E-2</c:v>
                </c:pt>
                <c:pt idx="7">
                  <c:v>-4.7243132686960121E-2</c:v>
                </c:pt>
                <c:pt idx="8">
                  <c:v>-5.3879123610437896E-2</c:v>
                </c:pt>
                <c:pt idx="9">
                  <c:v>-6.0218562485865657E-2</c:v>
                </c:pt>
                <c:pt idx="10">
                  <c:v>-6.6271280534875521E-2</c:v>
                </c:pt>
                <c:pt idx="11">
                  <c:v>-7.204681300004101E-2</c:v>
                </c:pt>
                <c:pt idx="12">
                  <c:v>-7.7554407702365658E-2</c:v>
                </c:pt>
                <c:pt idx="13">
                  <c:v>-8.28030333559443E-2</c:v>
                </c:pt>
                <c:pt idx="14">
                  <c:v>-8.7801387646615714E-2</c:v>
                </c:pt>
                <c:pt idx="15">
                  <c:v>-9.2557905081260328E-2</c:v>
                </c:pt>
                <c:pt idx="16">
                  <c:v>-9.7080764614184745E-2</c:v>
                </c:pt>
                <c:pt idx="17">
                  <c:v>-0.10137789705686373</c:v>
                </c:pt>
                <c:pt idx="18">
                  <c:v>-0.10545699227713595</c:v>
                </c:pt>
                <c:pt idx="19">
                  <c:v>-0.10932550619378523</c:v>
                </c:pt>
                <c:pt idx="20">
                  <c:v>-0.11299066757225062</c:v>
                </c:pt>
                <c:pt idx="21">
                  <c:v>-0.11645948462708156</c:v>
                </c:pt>
                <c:pt idx="22">
                  <c:v>-0.11973875143655771</c:v>
                </c:pt>
                <c:pt idx="23">
                  <c:v>-0.12283505417478535</c:v>
                </c:pt>
                <c:pt idx="24">
                  <c:v>-0.12575477716638844</c:v>
                </c:pt>
                <c:pt idx="25">
                  <c:v>-0.12850410876880225</c:v>
                </c:pt>
                <c:pt idx="26">
                  <c:v>-0.1310890470870259</c:v>
                </c:pt>
                <c:pt idx="27">
                  <c:v>-0.13351540552554975</c:v>
                </c:pt>
                <c:pt idx="28">
                  <c:v>-0.13578881818204602</c:v>
                </c:pt>
                <c:pt idx="29">
                  <c:v>-0.13791474508728335</c:v>
                </c:pt>
                <c:pt idx="30">
                  <c:v>-0.13989847729559984</c:v>
                </c:pt>
                <c:pt idx="31">
                  <c:v>-0.14174514183014703</c:v>
                </c:pt>
                <c:pt idx="32">
                  <c:v>-0.1434597064869958</c:v>
                </c:pt>
                <c:pt idx="33">
                  <c:v>-0.14504698450209136</c:v>
                </c:pt>
                <c:pt idx="34">
                  <c:v>-0.14651163908491888</c:v>
                </c:pt>
                <c:pt idx="35">
                  <c:v>-0.1478581878226444</c:v>
                </c:pt>
                <c:pt idx="36">
                  <c:v>-0.14909100695838134</c:v>
                </c:pt>
                <c:pt idx="37">
                  <c:v>-0.15021433554713842</c:v>
                </c:pt>
                <c:pt idx="38">
                  <c:v>-0.15123227949289891</c:v>
                </c:pt>
                <c:pt idx="39">
                  <c:v>-0.15214881547018821</c:v>
                </c:pt>
                <c:pt idx="40">
                  <c:v>-0.15296779473339028</c:v>
                </c:pt>
                <c:pt idx="41">
                  <c:v>-0.15369294681698167</c:v>
                </c:pt>
                <c:pt idx="42">
                  <c:v>-0.15432788312976919</c:v>
                </c:pt>
                <c:pt idx="43">
                  <c:v>-0.1548761004461176</c:v>
                </c:pt>
                <c:pt idx="44">
                  <c:v>-0.1553409842970869</c:v>
                </c:pt>
                <c:pt idx="45">
                  <c:v>-0.15572581226430007</c:v>
                </c:pt>
                <c:pt idx="46">
                  <c:v>-0.15603375717929704</c:v>
                </c:pt>
                <c:pt idx="47">
                  <c:v>-0.15626789023104268</c:v>
                </c:pt>
                <c:pt idx="48">
                  <c:v>-0.15643118398418929</c:v>
                </c:pt>
                <c:pt idx="49">
                  <c:v>-0.15652651531061537</c:v>
                </c:pt>
                <c:pt idx="50">
                  <c:v>-0.15655666823669662</c:v>
                </c:pt>
                <c:pt idx="51">
                  <c:v>-0.15652433670869148</c:v>
                </c:pt>
                <c:pt idx="52">
                  <c:v>-0.15643212727856112</c:v>
                </c:pt>
                <c:pt idx="53">
                  <c:v>-0.15628256171247415</c:v>
                </c:pt>
                <c:pt idx="54">
                  <c:v>-0.15607807952418723</c:v>
                </c:pt>
                <c:pt idx="55">
                  <c:v>-0.15582104043542824</c:v>
                </c:pt>
                <c:pt idx="56">
                  <c:v>-0.15551372676535105</c:v>
                </c:pt>
                <c:pt idx="57">
                  <c:v>-0.15515834575106952</c:v>
                </c:pt>
                <c:pt idx="58">
                  <c:v>-0.15475703180122777</c:v>
                </c:pt>
                <c:pt idx="59">
                  <c:v>-0.15431184868450198</c:v>
                </c:pt>
                <c:pt idx="60">
                  <c:v>-0.15382479165488006</c:v>
                </c:pt>
                <c:pt idx="61">
                  <c:v>-0.15329778951551318</c:v>
                </c:pt>
                <c:pt idx="62">
                  <c:v>-0.15273270662288124</c:v>
                </c:pt>
                <c:pt idx="63">
                  <c:v>-0.15213134483296514</c:v>
                </c:pt>
                <c:pt idx="64">
                  <c:v>-0.15149544539107526</c:v>
                </c:pt>
                <c:pt idx="65">
                  <c:v>-0.15082669076693245</c:v>
                </c:pt>
                <c:pt idx="66">
                  <c:v>-0.15012670643655746</c:v>
                </c:pt>
                <c:pt idx="67">
                  <c:v>-0.14939706261248395</c:v>
                </c:pt>
                <c:pt idx="68">
                  <c:v>-0.1486392759237547</c:v>
                </c:pt>
                <c:pt idx="69">
                  <c:v>-0.14785481104714029</c:v>
                </c:pt>
                <c:pt idx="70">
                  <c:v>-0.14704508229095528</c:v>
                </c:pt>
                <c:pt idx="71">
                  <c:v>-0.14621145513283024</c:v>
                </c:pt>
                <c:pt idx="72">
                  <c:v>-0.14535524771274294</c:v>
                </c:pt>
                <c:pt idx="73">
                  <c:v>-0.14447773228258443</c:v>
                </c:pt>
                <c:pt idx="74">
                  <c:v>-0.14358013661349878</c:v>
                </c:pt>
                <c:pt idx="75">
                  <c:v>-0.14266364536219622</c:v>
                </c:pt>
                <c:pt idx="76">
                  <c:v>-0.14172940139741019</c:v>
                </c:pt>
                <c:pt idx="77">
                  <c:v>-0.14077850708763356</c:v>
                </c:pt>
                <c:pt idx="78">
                  <c:v>-0.13981202555123823</c:v>
                </c:pt>
                <c:pt idx="79">
                  <c:v>-0.13883098187004878</c:v>
                </c:pt>
                <c:pt idx="80">
                  <c:v>-0.13783636426741691</c:v>
                </c:pt>
                <c:pt idx="81">
                  <c:v>-0.13682912525180438</c:v>
                </c:pt>
                <c:pt idx="82">
                  <c:v>-0.13581018272686163</c:v>
                </c:pt>
                <c:pt idx="83">
                  <c:v>-0.13478042106896068</c:v>
                </c:pt>
                <c:pt idx="84">
                  <c:v>-0.13374069217310783</c:v>
                </c:pt>
                <c:pt idx="85">
                  <c:v>-0.1326918164681411</c:v>
                </c:pt>
                <c:pt idx="86">
                  <c:v>-0.13163458390209512</c:v>
                </c:pt>
                <c:pt idx="87">
                  <c:v>-0.13056975489857606</c:v>
                </c:pt>
                <c:pt idx="88">
                  <c:v>-0.12949806128498967</c:v>
                </c:pt>
                <c:pt idx="89">
                  <c:v>-0.12842020719341332</c:v>
                </c:pt>
                <c:pt idx="90">
                  <c:v>-0.12733686993490761</c:v>
                </c:pt>
                <c:pt idx="91">
                  <c:v>-0.12624870084802314</c:v>
                </c:pt>
                <c:pt idx="92">
                  <c:v>-0.12515632612223695</c:v>
                </c:pt>
                <c:pt idx="93">
                  <c:v>-0.12406034759704673</c:v>
                </c:pt>
                <c:pt idx="94">
                  <c:v>-0.12296134353741658</c:v>
                </c:pt>
                <c:pt idx="95">
                  <c:v>-0.12185986938624782</c:v>
                </c:pt>
                <c:pt idx="96">
                  <c:v>-0.1207564584945432</c:v>
                </c:pt>
                <c:pt idx="97">
                  <c:v>-0.11965162282989758</c:v>
                </c:pt>
                <c:pt idx="98">
                  <c:v>-0.11854585366394373</c:v>
                </c:pt>
                <c:pt idx="99">
                  <c:v>-0.11743962223935192</c:v>
                </c:pt>
                <c:pt idx="100">
                  <c:v>-0.1163333804169762</c:v>
                </c:pt>
                <c:pt idx="101">
                  <c:v>-0.1152275613037147</c:v>
                </c:pt>
                <c:pt idx="102">
                  <c:v>-0.11412257986164345</c:v>
                </c:pt>
                <c:pt idx="103">
                  <c:v>-0.11301883349895775</c:v>
                </c:pt>
                <c:pt idx="104">
                  <c:v>-0.11191670264324731</c:v>
                </c:pt>
                <c:pt idx="105">
                  <c:v>-0.11081655129761864</c:v>
                </c:pt>
                <c:pt idx="106">
                  <c:v>-0.10971872758014831</c:v>
                </c:pt>
                <c:pt idx="107">
                  <c:v>-0.10862356424716314</c:v>
                </c:pt>
                <c:pt idx="108">
                  <c:v>-0.10753137920079787</c:v>
                </c:pt>
                <c:pt idx="109">
                  <c:v>-0.10644247598129786</c:v>
                </c:pt>
                <c:pt idx="110">
                  <c:v>-0.10535714424450221</c:v>
                </c:pt>
                <c:pt idx="111">
                  <c:v>-0.10427566022493069</c:v>
                </c:pt>
                <c:pt idx="112">
                  <c:v>-0.10319828718490094</c:v>
                </c:pt>
                <c:pt idx="113">
                  <c:v>-0.10212527585007547</c:v>
                </c:pt>
                <c:pt idx="114">
                  <c:v>-0.1010568648318253</c:v>
                </c:pt>
                <c:pt idx="115">
                  <c:v>-9.9993281036806991E-2</c:v>
                </c:pt>
                <c:pt idx="116">
                  <c:v>-9.8934740064106005E-2</c:v>
                </c:pt>
                <c:pt idx="117">
                  <c:v>-9.7881446590323634E-2</c:v>
                </c:pt>
                <c:pt idx="118">
                  <c:v>-9.6833594742945506E-2</c:v>
                </c:pt>
                <c:pt idx="119">
                  <c:v>-9.5791368462337045E-2</c:v>
                </c:pt>
                <c:pt idx="120">
                  <c:v>-9.4754941852698005E-2</c:v>
                </c:pt>
                <c:pt idx="121">
                  <c:v>-9.3724479522292958E-2</c:v>
                </c:pt>
                <c:pt idx="122">
                  <c:v>-9.2700136913271627E-2</c:v>
                </c:pt>
                <c:pt idx="123">
                  <c:v>-9.1682060621384801E-2</c:v>
                </c:pt>
                <c:pt idx="124">
                  <c:v>-9.0670388705886798E-2</c:v>
                </c:pt>
                <c:pt idx="125">
                  <c:v>-8.9665250989909587E-2</c:v>
                </c:pt>
                <c:pt idx="126">
                  <c:v>-8.8666769351592095E-2</c:v>
                </c:pt>
                <c:pt idx="127">
                  <c:v>-8.7675058006231682E-2</c:v>
                </c:pt>
                <c:pt idx="128">
                  <c:v>-8.6690223779714748E-2</c:v>
                </c:pt>
                <c:pt idx="129">
                  <c:v>-8.5712366373494192E-2</c:v>
                </c:pt>
                <c:pt idx="130">
                  <c:v>-8.4741578621345598E-2</c:v>
                </c:pt>
                <c:pt idx="131">
                  <c:v>-8.3777946738157597E-2</c:v>
                </c:pt>
                <c:pt idx="132">
                  <c:v>-8.2821550560977911E-2</c:v>
                </c:pt>
                <c:pt idx="133">
                  <c:v>-8.1872463782551502E-2</c:v>
                </c:pt>
                <c:pt idx="134">
                  <c:v>-8.0930754177562847E-2</c:v>
                </c:pt>
                <c:pt idx="135">
                  <c:v>-7.9996483821805964E-2</c:v>
                </c:pt>
                <c:pt idx="136">
                  <c:v>-7.9069709304479832E-2</c:v>
                </c:pt>
                <c:pt idx="137">
                  <c:v>-7.8150481933820445E-2</c:v>
                </c:pt>
                <c:pt idx="138">
                  <c:v>-7.7238847936260874E-2</c:v>
                </c:pt>
                <c:pt idx="139">
                  <c:v>-7.6334848649309103E-2</c:v>
                </c:pt>
                <c:pt idx="140">
                  <c:v>-7.543852070833712E-2</c:v>
                </c:pt>
                <c:pt idx="141">
                  <c:v>-7.4549896227446705E-2</c:v>
                </c:pt>
                <c:pt idx="142">
                  <c:v>-7.3669002974602438E-2</c:v>
                </c:pt>
                <c:pt idx="143">
                  <c:v>-7.2795864541190414E-2</c:v>
                </c:pt>
                <c:pt idx="144">
                  <c:v>-7.1930500506172862E-2</c:v>
                </c:pt>
                <c:pt idx="145">
                  <c:v>-7.1072926594997685E-2</c:v>
                </c:pt>
                <c:pt idx="146">
                  <c:v>-7.0223154833417276E-2</c:v>
                </c:pt>
                <c:pt idx="147">
                  <c:v>-6.9381193696371218E-2</c:v>
                </c:pt>
                <c:pt idx="148">
                  <c:v>-6.8547048252074805E-2</c:v>
                </c:pt>
                <c:pt idx="149">
                  <c:v>-6.7720720301460133E-2</c:v>
                </c:pt>
                <c:pt idx="150">
                  <c:v>-6.6902208513104633E-2</c:v>
                </c:pt>
                <c:pt idx="151">
                  <c:v>-6.6091508553787134E-2</c:v>
                </c:pt>
                <c:pt idx="152">
                  <c:v>-6.5288613214793179E-2</c:v>
                </c:pt>
                <c:pt idx="153">
                  <c:v>-6.4493512534105416E-2</c:v>
                </c:pt>
                <c:pt idx="154">
                  <c:v>-6.3706193914598752E-2</c:v>
                </c:pt>
                <c:pt idx="155">
                  <c:v>-6.2926642238355243E-2</c:v>
                </c:pt>
                <c:pt idx="156">
                  <c:v>-6.2154839977225512E-2</c:v>
                </c:pt>
                <c:pt idx="157">
                  <c:v>-6.1390767299736859E-2</c:v>
                </c:pt>
                <c:pt idx="158">
                  <c:v>-6.0634402174469484E-2</c:v>
                </c:pt>
                <c:pt idx="159">
                  <c:v>-5.9885720469998509E-2</c:v>
                </c:pt>
                <c:pt idx="160">
                  <c:v>-5.914469605150996E-2</c:v>
                </c:pt>
                <c:pt idx="161">
                  <c:v>-5.8411300874187388E-2</c:v>
                </c:pt>
                <c:pt idx="162">
                  <c:v>-5.7685505073473517E-2</c:v>
                </c:pt>
                <c:pt idx="163">
                  <c:v>-5.696727705229028E-2</c:v>
                </c:pt>
                <c:pt idx="164">
                  <c:v>-5.6256583565320838E-2</c:v>
                </c:pt>
                <c:pt idx="165">
                  <c:v>-5.5553389800435726E-2</c:v>
                </c:pt>
                <c:pt idx="166">
                  <c:v>-5.4857659457349758E-2</c:v>
                </c:pt>
                <c:pt idx="167">
                  <c:v>-5.4169354823599428E-2</c:v>
                </c:pt>
                <c:pt idx="168">
                  <c:v>-5.3488436847914961E-2</c:v>
                </c:pt>
                <c:pt idx="169">
                  <c:v>-5.2814865211073002E-2</c:v>
                </c:pt>
                <c:pt idx="170">
                  <c:v>-5.214859839430195E-2</c:v>
                </c:pt>
                <c:pt idx="171">
                  <c:v>-5.1489593745317877E-2</c:v>
                </c:pt>
                <c:pt idx="172">
                  <c:v>-5.0837807542061207E-2</c:v>
                </c:pt>
                <c:pt idx="173">
                  <c:v>-5.0193195054208439E-2</c:v>
                </c:pt>
                <c:pt idx="174">
                  <c:v>-4.9555710602521556E-2</c:v>
                </c:pt>
                <c:pt idx="175">
                  <c:v>-4.8925307616106466E-2</c:v>
                </c:pt>
                <c:pt idx="176">
                  <c:v>-4.8301938687644028E-2</c:v>
                </c:pt>
                <c:pt idx="177">
                  <c:v>-4.7685555626652998E-2</c:v>
                </c:pt>
                <c:pt idx="178">
                  <c:v>-4.707610951085156E-2</c:v>
                </c:pt>
                <c:pt idx="179">
                  <c:v>-4.6473550735668792E-2</c:v>
                </c:pt>
                <c:pt idx="180">
                  <c:v>-4.5877829061971638E-2</c:v>
                </c:pt>
                <c:pt idx="181">
                  <c:v>-4.5288893662056254E-2</c:v>
                </c:pt>
                <c:pt idx="182">
                  <c:v>-4.4706693163960823E-2</c:v>
                </c:pt>
                <c:pt idx="183">
                  <c:v>-4.4131175694152126E-2</c:v>
                </c:pt>
                <c:pt idx="184">
                  <c:v>-4.3562288918636879E-2</c:v>
                </c:pt>
                <c:pt idx="185">
                  <c:v>-4.2999980082544409E-2</c:v>
                </c:pt>
                <c:pt idx="186">
                  <c:v>-4.2444196048232768E-2</c:v>
                </c:pt>
                <c:pt idx="187">
                  <c:v>-4.1894883331961945E-2</c:v>
                </c:pt>
                <c:pt idx="188">
                  <c:v>-4.1351988139179424E-2</c:v>
                </c:pt>
                <c:pt idx="189">
                  <c:v>-4.0815456398464157E-2</c:v>
                </c:pt>
                <c:pt idx="190">
                  <c:v>-4.0285233794167492E-2</c:v>
                </c:pt>
                <c:pt idx="191">
                  <c:v>-3.9761265797796812E-2</c:v>
                </c:pt>
                <c:pt idx="192">
                  <c:v>-3.9243497698177976E-2</c:v>
                </c:pt>
                <c:pt idx="193">
                  <c:v>-3.8731874630437813E-2</c:v>
                </c:pt>
                <c:pt idx="194">
                  <c:v>-3.82263416038435E-2</c:v>
                </c:pt>
                <c:pt idx="195">
                  <c:v>-3.772684352853535E-2</c:v>
                </c:pt>
                <c:pt idx="196">
                  <c:v>-3.7233325241188872E-2</c:v>
                </c:pt>
                <c:pt idx="197">
                  <c:v>-3.6745731529639572E-2</c:v>
                </c:pt>
                <c:pt idx="198">
                  <c:v>-3.6264007156505997E-2</c:v>
                </c:pt>
                <c:pt idx="199">
                  <c:v>-3.578809688183994E-2</c:v>
                </c:pt>
                <c:pt idx="200">
                  <c:v>-3.531794548484004E-2</c:v>
                </c:pt>
                <c:pt idx="201">
                  <c:v>-3.4853497784653381E-2</c:v>
                </c:pt>
                <c:pt idx="202">
                  <c:v>-3.4394698660300593E-2</c:v>
                </c:pt>
                <c:pt idx="203">
                  <c:v>-3.3941493069749633E-2</c:v>
                </c:pt>
                <c:pt idx="204">
                  <c:v>-3.3493826068164881E-2</c:v>
                </c:pt>
                <c:pt idx="205">
                  <c:v>-3.305164282536445E-2</c:v>
                </c:pt>
                <c:pt idx="206">
                  <c:v>-3.2614888642504607E-2</c:v>
                </c:pt>
                <c:pt idx="207">
                  <c:v>-3.2183508968021857E-2</c:v>
                </c:pt>
                <c:pt idx="208">
                  <c:v>-3.1757449412855139E-2</c:v>
                </c:pt>
                <c:pt idx="209">
                  <c:v>-3.1336655764972736E-2</c:v>
                </c:pt>
                <c:pt idx="210">
                  <c:v>-3.0921074003226426E-2</c:v>
                </c:pt>
                <c:pt idx="211">
                  <c:v>-3.0510650310556931E-2</c:v>
                </c:pt>
                <c:pt idx="212">
                  <c:v>-3.0105331086569671E-2</c:v>
                </c:pt>
                <c:pt idx="213">
                  <c:v>-2.9705062959505816E-2</c:v>
                </c:pt>
                <c:pt idx="214">
                  <c:v>-2.9309792797624946E-2</c:v>
                </c:pt>
                <c:pt idx="215">
                  <c:v>-2.8919467720022136E-2</c:v>
                </c:pt>
                <c:pt idx="216">
                  <c:v>-2.8534035106898992E-2</c:v>
                </c:pt>
                <c:pt idx="217">
                  <c:v>-2.8153442609303709E-2</c:v>
                </c:pt>
                <c:pt idx="218">
                  <c:v>-2.7777638158363434E-2</c:v>
                </c:pt>
                <c:pt idx="219">
                  <c:v>-2.7406569974021838E-2</c:v>
                </c:pt>
                <c:pt idx="220">
                  <c:v>-2.7040186573302604E-2</c:v>
                </c:pt>
                <c:pt idx="221">
                  <c:v>-2.6678436778112009E-2</c:v>
                </c:pt>
                <c:pt idx="222">
                  <c:v>-2.632126972260029E-2</c:v>
                </c:pt>
                <c:pt idx="223">
                  <c:v>-2.5968634860093476E-2</c:v>
                </c:pt>
                <c:pt idx="224">
                  <c:v>-2.5620481969613355E-2</c:v>
                </c:pt>
                <c:pt idx="225">
                  <c:v>-2.5276761162000408E-2</c:v>
                </c:pt>
                <c:pt idx="226">
                  <c:v>-2.4937422885650196E-2</c:v>
                </c:pt>
                <c:pt idx="227">
                  <c:v>-2.4602417931883083E-2</c:v>
                </c:pt>
                <c:pt idx="228">
                  <c:v>-2.4271697439953419E-2</c:v>
                </c:pt>
                <c:pt idx="229">
                  <c:v>-2.3945212901717309E-2</c:v>
                </c:pt>
                <c:pt idx="230">
                  <c:v>-2.3622916165967355E-2</c:v>
                </c:pt>
                <c:pt idx="231">
                  <c:v>-2.3304759442448281E-2</c:v>
                </c:pt>
                <c:pt idx="232">
                  <c:v>-2.2990695305564329E-2</c:v>
                </c:pt>
                <c:pt idx="233">
                  <c:v>-2.2680676697790877E-2</c:v>
                </c:pt>
                <c:pt idx="234">
                  <c:v>-2.2374656932799643E-2</c:v>
                </c:pt>
                <c:pt idx="235">
                  <c:v>-2.2072589698309379E-2</c:v>
                </c:pt>
                <c:pt idx="236">
                  <c:v>-2.1774429058671996E-2</c:v>
                </c:pt>
                <c:pt idx="237">
                  <c:v>-2.1480129457203477E-2</c:v>
                </c:pt>
                <c:pt idx="238">
                  <c:v>-2.1189645718271005E-2</c:v>
                </c:pt>
                <c:pt idx="239">
                  <c:v>-2.0902933049142668E-2</c:v>
                </c:pt>
                <c:pt idx="240">
                  <c:v>-2.061994704161238E-2</c:v>
                </c:pt>
                <c:pt idx="241">
                  <c:v>-2.0340643673405517E-2</c:v>
                </c:pt>
                <c:pt idx="242">
                  <c:v>-2.0064979309376386E-2</c:v>
                </c:pt>
                <c:pt idx="243">
                  <c:v>-1.9792910702503785E-2</c:v>
                </c:pt>
                <c:pt idx="244">
                  <c:v>-1.9524394994693751E-2</c:v>
                </c:pt>
                <c:pt idx="245">
                  <c:v>-1.9259389717396932E-2</c:v>
                </c:pt>
                <c:pt idx="246">
                  <c:v>-1.8997852792047489E-2</c:v>
                </c:pt>
                <c:pt idx="247">
                  <c:v>-1.8739742530332434E-2</c:v>
                </c:pt>
                <c:pt idx="248">
                  <c:v>-1.8485017634295092E-2</c:v>
                </c:pt>
                <c:pt idx="249">
                  <c:v>-1.8233637196284274E-2</c:v>
                </c:pt>
                <c:pt idx="250">
                  <c:v>-1.7985560698750222E-2</c:v>
                </c:pt>
                <c:pt idx="251">
                  <c:v>-1.7740748013898393E-2</c:v>
                </c:pt>
                <c:pt idx="252">
                  <c:v>-1.7499159403204508E-2</c:v>
                </c:pt>
                <c:pt idx="253">
                  <c:v>-1.7260755516796834E-2</c:v>
                </c:pt>
                <c:pt idx="254">
                  <c:v>-1.7025497392713404E-2</c:v>
                </c:pt>
                <c:pt idx="255">
                  <c:v>-1.6793346456037132E-2</c:v>
                </c:pt>
                <c:pt idx="256">
                  <c:v>-1.6564264517916375E-2</c:v>
                </c:pt>
                <c:pt idx="257">
                  <c:v>-1.6338213774474503E-2</c:v>
                </c:pt>
                <c:pt idx="258">
                  <c:v>-1.6115156805614584E-2</c:v>
                </c:pt>
                <c:pt idx="259">
                  <c:v>-1.5895056573722956E-2</c:v>
                </c:pt>
                <c:pt idx="260">
                  <c:v>-1.567787642227865E-2</c:v>
                </c:pt>
                <c:pt idx="261">
                  <c:v>-1.5463580074368696E-2</c:v>
                </c:pt>
                <c:pt idx="262">
                  <c:v>-1.5252131631119355E-2</c:v>
                </c:pt>
                <c:pt idx="263">
                  <c:v>-1.5043495570043157E-2</c:v>
                </c:pt>
                <c:pt idx="264">
                  <c:v>-1.4837636743307875E-2</c:v>
                </c:pt>
                <c:pt idx="265">
                  <c:v>-1.4634520375929917E-2</c:v>
                </c:pt>
                <c:pt idx="266">
                  <c:v>-1.4434112063898417E-2</c:v>
                </c:pt>
                <c:pt idx="267">
                  <c:v>-1.4236377772230736E-2</c:v>
                </c:pt>
                <c:pt idx="268">
                  <c:v>-1.4041283832965259E-2</c:v>
                </c:pt>
                <c:pt idx="269">
                  <c:v>-1.3848796943093168E-2</c:v>
                </c:pt>
                <c:pt idx="270">
                  <c:v>-1.3658884162433806E-2</c:v>
                </c:pt>
                <c:pt idx="271">
                  <c:v>-1.3471512911456728E-2</c:v>
                </c:pt>
                <c:pt idx="272">
                  <c:v>-1.3286650969052471E-2</c:v>
                </c:pt>
                <c:pt idx="273">
                  <c:v>-1.3104266470255237E-2</c:v>
                </c:pt>
                <c:pt idx="274">
                  <c:v>-1.2924327903922379E-2</c:v>
                </c:pt>
                <c:pt idx="275">
                  <c:v>-1.2746804110370174E-2</c:v>
                </c:pt>
                <c:pt idx="276">
                  <c:v>-1.2571664278971658E-2</c:v>
                </c:pt>
                <c:pt idx="277">
                  <c:v>-1.2398877945716192E-2</c:v>
                </c:pt>
                <c:pt idx="278">
                  <c:v>-1.2228414990736321E-2</c:v>
                </c:pt>
                <c:pt idx="279">
                  <c:v>-1.2060245635801478E-2</c:v>
                </c:pt>
                <c:pt idx="280">
                  <c:v>-1.1894340441783145E-2</c:v>
                </c:pt>
                <c:pt idx="281">
                  <c:v>-1.1730670306090967E-2</c:v>
                </c:pt>
                <c:pt idx="282">
                  <c:v>-1.1569206460086023E-2</c:v>
                </c:pt>
                <c:pt idx="283">
                  <c:v>-1.1409920466468933E-2</c:v>
                </c:pt>
                <c:pt idx="284">
                  <c:v>-1.1252784216647316E-2</c:v>
                </c:pt>
                <c:pt idx="285">
                  <c:v>-1.1097769928084766E-2</c:v>
                </c:pt>
                <c:pt idx="286">
                  <c:v>-1.0944850141630649E-2</c:v>
                </c:pt>
                <c:pt idx="287">
                  <c:v>-1.079399771883675E-2</c:v>
                </c:pt>
                <c:pt idx="288">
                  <c:v>-1.064518583925708E-2</c:v>
                </c:pt>
                <c:pt idx="289">
                  <c:v>-1.0498387997737613E-2</c:v>
                </c:pt>
                <c:pt idx="290">
                  <c:v>-1.0353578001693935E-2</c:v>
                </c:pt>
                <c:pt idx="291">
                  <c:v>-1.0210729968380367E-2</c:v>
                </c:pt>
                <c:pt idx="292">
                  <c:v>-1.0069818322150838E-2</c:v>
                </c:pt>
                <c:pt idx="293">
                  <c:v>-9.9308177917135903E-3</c:v>
                </c:pt>
                <c:pt idx="294">
                  <c:v>-9.793703407380434E-3</c:v>
                </c:pt>
                <c:pt idx="295">
                  <c:v>-9.6584504983130183E-3</c:v>
                </c:pt>
                <c:pt idx="296">
                  <c:v>-9.5250346897657497E-3</c:v>
                </c:pt>
                <c:pt idx="297">
                  <c:v>-9.3934319003274973E-3</c:v>
                </c:pt>
                <c:pt idx="298">
                  <c:v>-9.2636183391633809E-3</c:v>
                </c:pt>
                <c:pt idx="299">
                  <c:v>-9.1355705032574331E-3</c:v>
                </c:pt>
                <c:pt idx="300">
                  <c:v>-9.0092651746564879E-3</c:v>
                </c:pt>
                <c:pt idx="301">
                  <c:v>-8.8846794177180784E-3</c:v>
                </c:pt>
                <c:pt idx="302">
                  <c:v>-8.7617905763607128E-3</c:v>
                </c:pt>
                <c:pt idx="303">
                  <c:v>-8.6405762713208101E-3</c:v>
                </c:pt>
                <c:pt idx="304">
                  <c:v>-8.5210143974134497E-3</c:v>
                </c:pt>
                <c:pt idx="305">
                  <c:v>-8.4030831208007327E-3</c:v>
                </c:pt>
                <c:pt idx="306">
                  <c:v>-8.2867608762667438E-3</c:v>
                </c:pt>
                <c:pt idx="307">
                  <c:v>-8.1720263645017315E-3</c:v>
                </c:pt>
                <c:pt idx="308">
                  <c:v>-8.0588585493932378E-3</c:v>
                </c:pt>
                <c:pt idx="309">
                  <c:v>-7.9472366553283158E-3</c:v>
                </c:pt>
                <c:pt idx="310">
                  <c:v>-7.8371401645051606E-3</c:v>
                </c:pt>
                <c:pt idx="311">
                  <c:v>-7.7285488142553793E-3</c:v>
                </c:pt>
                <c:pt idx="312">
                  <c:v>-7.6214425943781361E-3</c:v>
                </c:pt>
                <c:pt idx="313">
                  <c:v>-7.5158017444856944E-3</c:v>
                </c:pt>
                <c:pt idx="314">
                  <c:v>-7.4116067513618784E-3</c:v>
                </c:pt>
                <c:pt idx="315">
                  <c:v>-7.3088383463332249E-3</c:v>
                </c:pt>
                <c:pt idx="316">
                  <c:v>-7.2074775026537254E-3</c:v>
                </c:pt>
                <c:pt idx="317">
                  <c:v>-7.1075054329035412E-3</c:v>
                </c:pt>
                <c:pt idx="318">
                  <c:v>-7.0089035864020341E-3</c:v>
                </c:pt>
                <c:pt idx="319">
                  <c:v>-6.9116536466356706E-3</c:v>
                </c:pt>
                <c:pt idx="320">
                  <c:v>-6.8157375287009672E-3</c:v>
                </c:pt>
                <c:pt idx="321">
                  <c:v>-6.721137376763278E-3</c:v>
                </c:pt>
                <c:pt idx="322">
                  <c:v>-6.6278355615310763E-3</c:v>
                </c:pt>
                <c:pt idx="323">
                  <c:v>-6.5358146777469983E-3</c:v>
                </c:pt>
                <c:pt idx="324">
                  <c:v>-6.4450575416948137E-3</c:v>
                </c:pt>
                <c:pt idx="325">
                  <c:v>-6.3555471887237792E-3</c:v>
                </c:pt>
                <c:pt idx="326">
                  <c:v>-6.2672668707897845E-3</c:v>
                </c:pt>
                <c:pt idx="327">
                  <c:v>-6.1802000540138674E-3</c:v>
                </c:pt>
                <c:pt idx="328">
                  <c:v>-6.0943304162584064E-3</c:v>
                </c:pt>
                <c:pt idx="329">
                  <c:v>-6.0096418447211971E-3</c:v>
                </c:pt>
                <c:pt idx="330">
                  <c:v>-5.9261184335472382E-3</c:v>
                </c:pt>
                <c:pt idx="331">
                  <c:v>-5.8437444814589835E-3</c:v>
                </c:pt>
                <c:pt idx="332">
                  <c:v>-5.7625044894048516E-3</c:v>
                </c:pt>
                <c:pt idx="333">
                  <c:v>-5.6823831582263002E-3</c:v>
                </c:pt>
                <c:pt idx="334">
                  <c:v>-5.603365386343458E-3</c:v>
                </c:pt>
                <c:pt idx="335">
                  <c:v>-5.5254362674596541E-3</c:v>
                </c:pt>
                <c:pt idx="336">
                  <c:v>-5.4485810882849914E-3</c:v>
                </c:pt>
                <c:pt idx="337">
                  <c:v>-5.3727853262785083E-3</c:v>
                </c:pt>
                <c:pt idx="338">
                  <c:v>-5.298034647409927E-3</c:v>
                </c:pt>
                <c:pt idx="339">
                  <c:v>-5.2243149039403972E-3</c:v>
                </c:pt>
                <c:pt idx="340">
                  <c:v>-5.1516121322223302E-3</c:v>
                </c:pt>
                <c:pt idx="341">
                  <c:v>-5.0799125505189479E-3</c:v>
                </c:pt>
                <c:pt idx="342">
                  <c:v>-5.0092025568428062E-3</c:v>
                </c:pt>
                <c:pt idx="343">
                  <c:v>-4.9394687268140862E-3</c:v>
                </c:pt>
                <c:pt idx="344">
                  <c:v>-4.8706978115379967E-3</c:v>
                </c:pt>
                <c:pt idx="345">
                  <c:v>-4.8028767355020397E-3</c:v>
                </c:pt>
                <c:pt idx="346">
                  <c:v>-4.7359925944922962E-3</c:v>
                </c:pt>
                <c:pt idx="347">
                  <c:v>-4.6700326535296247E-3</c:v>
                </c:pt>
                <c:pt idx="348">
                  <c:v>-4.6049843448252E-3</c:v>
                </c:pt>
                <c:pt idx="349">
                  <c:v>-4.5408352657552642E-3</c:v>
                </c:pt>
                <c:pt idx="350">
                  <c:v>-4.4775731768559373E-3</c:v>
                </c:pt>
                <c:pt idx="351">
                  <c:v>-4.4151859998367944E-3</c:v>
                </c:pt>
                <c:pt idx="352">
                  <c:v>-4.3536618156144492E-3</c:v>
                </c:pt>
                <c:pt idx="353">
                  <c:v>-4.2929888623649912E-3</c:v>
                </c:pt>
                <c:pt idx="354">
                  <c:v>-4.2331555335961939E-3</c:v>
                </c:pt>
                <c:pt idx="355">
                  <c:v>-4.1741503762387231E-3</c:v>
                </c:pt>
                <c:pt idx="356">
                  <c:v>-4.1159620887566521E-3</c:v>
                </c:pt>
                <c:pt idx="357">
                  <c:v>-4.0585795192771643E-3</c:v>
                </c:pt>
                <c:pt idx="358">
                  <c:v>-4.0019916637394452E-3</c:v>
                </c:pt>
                <c:pt idx="359">
                  <c:v>-3.9461876640624009E-3</c:v>
                </c:pt>
                <c:pt idx="360">
                  <c:v>-3.8911568063314532E-3</c:v>
                </c:pt>
                <c:pt idx="361">
                  <c:v>-3.8368885190043812E-3</c:v>
                </c:pt>
                <c:pt idx="362">
                  <c:v>-3.7833723711356007E-3</c:v>
                </c:pt>
                <c:pt idx="363">
                  <c:v>-3.7305980706194798E-3</c:v>
                </c:pt>
                <c:pt idx="364">
                  <c:v>-3.6785554624521777E-3</c:v>
                </c:pt>
                <c:pt idx="365">
                  <c:v>-3.627234527011974E-3</c:v>
                </c:pt>
                <c:pt idx="366">
                  <c:v>-3.5766253783580167E-3</c:v>
                </c:pt>
                <c:pt idx="367">
                  <c:v>-3.5267182625475946E-3</c:v>
                </c:pt>
                <c:pt idx="368">
                  <c:v>-3.4775035559713677E-3</c:v>
                </c:pt>
                <c:pt idx="369">
                  <c:v>-3.4289717637068801E-3</c:v>
                </c:pt>
                <c:pt idx="370">
                  <c:v>-3.3811135178902028E-3</c:v>
                </c:pt>
                <c:pt idx="371">
                  <c:v>-3.3339195761051201E-3</c:v>
                </c:pt>
                <c:pt idx="372">
                  <c:v>-3.2873808197906155E-3</c:v>
                </c:pt>
                <c:pt idx="373">
                  <c:v>-3.2414882526655324E-3</c:v>
                </c:pt>
                <c:pt idx="374">
                  <c:v>-3.1962329991711809E-3</c:v>
                </c:pt>
                <c:pt idx="375">
                  <c:v>-3.1516063029311623E-3</c:v>
                </c:pt>
                <c:pt idx="376">
                  <c:v>-3.1075995252285902E-3</c:v>
                </c:pt>
                <c:pt idx="377">
                  <c:v>-3.0642041435005665E-3</c:v>
                </c:pt>
                <c:pt idx="378">
                  <c:v>-3.0214117498495118E-3</c:v>
                </c:pt>
                <c:pt idx="379">
                  <c:v>-2.9792140495717603E-3</c:v>
                </c:pt>
                <c:pt idx="380">
                  <c:v>-2.9376028597027167E-3</c:v>
                </c:pt>
                <c:pt idx="381">
                  <c:v>-2.8965701075788033E-3</c:v>
                </c:pt>
                <c:pt idx="382">
                  <c:v>-2.856107829415905E-3</c:v>
                </c:pt>
                <c:pt idx="383">
                  <c:v>-2.8162081689043928E-3</c:v>
                </c:pt>
                <c:pt idx="384">
                  <c:v>-2.7768633758201971E-3</c:v>
                </c:pt>
                <c:pt idx="385">
                  <c:v>-2.7380658046522515E-3</c:v>
                </c:pt>
                <c:pt idx="386">
                  <c:v>-2.6998079132458858E-3</c:v>
                </c:pt>
                <c:pt idx="387">
                  <c:v>-2.6620822614620964E-3</c:v>
                </c:pt>
                <c:pt idx="388">
                  <c:v>-2.6248815098525824E-3</c:v>
                </c:pt>
                <c:pt idx="389">
                  <c:v>-2.5881984183504128E-3</c:v>
                </c:pt>
                <c:pt idx="390">
                  <c:v>-2.552025844976187E-3</c:v>
                </c:pt>
                <c:pt idx="391">
                  <c:v>-2.5163567445594831E-3</c:v>
                </c:pt>
                <c:pt idx="392">
                  <c:v>-2.4811841674756327E-3</c:v>
                </c:pt>
                <c:pt idx="393">
                  <c:v>-2.4465012583974113E-3</c:v>
                </c:pt>
                <c:pt idx="394">
                  <c:v>-2.4123012550618635E-3</c:v>
                </c:pt>
                <c:pt idx="395">
                  <c:v>-2.3785774870516718E-3</c:v>
                </c:pt>
                <c:pt idx="396">
                  <c:v>-2.3453233745914645E-3</c:v>
                </c:pt>
                <c:pt idx="397">
                  <c:v>-2.3125324273584186E-3</c:v>
                </c:pt>
                <c:pt idx="398">
                  <c:v>-2.2801982433073463E-3</c:v>
                </c:pt>
                <c:pt idx="399">
                  <c:v>-2.2483145075100752E-3</c:v>
                </c:pt>
                <c:pt idx="400">
                  <c:v>-2.2168749910088052E-3</c:v>
                </c:pt>
                <c:pt idx="401">
                  <c:v>-2.1858735496835787E-3</c:v>
                </c:pt>
                <c:pt idx="402">
                  <c:v>-2.1553041231334893E-3</c:v>
                </c:pt>
                <c:pt idx="403">
                  <c:v>-2.1251607335716354E-3</c:v>
                </c:pt>
                <c:pt idx="404">
                  <c:v>-2.095437484733583E-3</c:v>
                </c:pt>
                <c:pt idx="405">
                  <c:v>-2.0661285607993778E-3</c:v>
                </c:pt>
                <c:pt idx="406">
                  <c:v>-2.0372282253286887E-3</c:v>
                </c:pt>
                <c:pt idx="407">
                  <c:v>-2.0087308202091634E-3</c:v>
                </c:pt>
                <c:pt idx="408">
                  <c:v>-1.9806307646179325E-3</c:v>
                </c:pt>
                <c:pt idx="409">
                  <c:v>-1.9529225539957557E-3</c:v>
                </c:pt>
                <c:pt idx="410">
                  <c:v>-1.9256007590341712E-3</c:v>
                </c:pt>
                <c:pt idx="411">
                  <c:v>-1.8986600246750328E-3</c:v>
                </c:pt>
                <c:pt idx="412">
                  <c:v>-1.8720950691227646E-3</c:v>
                </c:pt>
                <c:pt idx="413">
                  <c:v>-1.8459006828687463E-3</c:v>
                </c:pt>
                <c:pt idx="414">
                  <c:v>-1.8200717277280822E-3</c:v>
                </c:pt>
                <c:pt idx="415">
                  <c:v>-1.7946031358884119E-3</c:v>
                </c:pt>
                <c:pt idx="416">
                  <c:v>-1.7694899089706613E-3</c:v>
                </c:pt>
                <c:pt idx="417">
                  <c:v>-1.7447271171016478E-3</c:v>
                </c:pt>
                <c:pt idx="418">
                  <c:v>-1.7203098979983959E-3</c:v>
                </c:pt>
                <c:pt idx="419">
                  <c:v>-1.6962334560640176E-3</c:v>
                </c:pt>
                <c:pt idx="420">
                  <c:v>-1.6724930614950284E-3</c:v>
                </c:pt>
                <c:pt idx="421">
                  <c:v>-1.6490840494000467E-3</c:v>
                </c:pt>
                <c:pt idx="422">
                  <c:v>-1.6260018189296018E-3</c:v>
                </c:pt>
                <c:pt idx="423">
                  <c:v>-1.6032418324171062E-3</c:v>
                </c:pt>
                <c:pt idx="424">
                  <c:v>-1.5807996145307127E-3</c:v>
                </c:pt>
                <c:pt idx="425">
                  <c:v>-1.5586707514360367E-3</c:v>
                </c:pt>
                <c:pt idx="426">
                  <c:v>-1.5368508899695364E-3</c:v>
                </c:pt>
                <c:pt idx="427">
                  <c:v>-1.5153357368225698E-3</c:v>
                </c:pt>
                <c:pt idx="428">
                  <c:v>-1.494121057735805E-3</c:v>
                </c:pt>
                <c:pt idx="429">
                  <c:v>-1.4732026767040342E-3</c:v>
                </c:pt>
                <c:pt idx="430">
                  <c:v>-1.4525764751912311E-3</c:v>
                </c:pt>
                <c:pt idx="431">
                  <c:v>-1.4322383913556744E-3</c:v>
                </c:pt>
                <c:pt idx="432">
                  <c:v>-1.4121844192850873E-3</c:v>
                </c:pt>
                <c:pt idx="433">
                  <c:v>-1.3924106082416248E-3</c:v>
                </c:pt>
                <c:pt idx="434">
                  <c:v>-1.3729130619166967E-3</c:v>
                </c:pt>
                <c:pt idx="435">
                  <c:v>-1.3536879376953453E-3</c:v>
                </c:pt>
                <c:pt idx="436">
                  <c:v>-1.3347314459301836E-3</c:v>
                </c:pt>
                <c:pt idx="437">
                  <c:v>-1.3160398492248536E-3</c:v>
                </c:pt>
                <c:pt idx="438">
                  <c:v>-1.2976094617266241E-3</c:v>
                </c:pt>
                <c:pt idx="439">
                  <c:v>-1.2794366484283491E-3</c:v>
                </c:pt>
                <c:pt idx="440">
                  <c:v>-1.2615178244794259E-3</c:v>
                </c:pt>
                <c:pt idx="441">
                  <c:v>-1.2438494545057807E-3</c:v>
                </c:pt>
                <c:pt idx="442">
                  <c:v>-1.2264280519387002E-3</c:v>
                </c:pt>
                <c:pt idx="443">
                  <c:v>-1.2092501783524884E-3</c:v>
                </c:pt>
                <c:pt idx="444">
                  <c:v>-1.1923124428107189E-3</c:v>
                </c:pt>
                <c:pt idx="445">
                  <c:v>-1.1756115012211219E-3</c:v>
                </c:pt>
                <c:pt idx="446">
                  <c:v>-1.1591440556988943E-3</c:v>
                </c:pt>
                <c:pt idx="447">
                  <c:v>-1.1429068539383401E-3</c:v>
                </c:pt>
                <c:pt idx="448">
                  <c:v>-1.1268966885928393E-3</c:v>
                </c:pt>
                <c:pt idx="449">
                  <c:v>-1.1111103966629113E-3</c:v>
                </c:pt>
                <c:pt idx="450">
                  <c:v>-1.0955448588923697E-3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08-4972-B045-E7FADCF0E3D7}"/>
            </c:ext>
          </c:extLst>
        </c:ser>
        <c:ser>
          <c:idx val="2"/>
          <c:order val="2"/>
          <c:tx>
            <c:strRef>
              <c:f>fit_1NN_SC!$M$18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fit_1NN_SC!$G$19:$G$469</c:f>
              <c:numCache>
                <c:formatCode>General</c:formatCode>
                <c:ptCount val="451"/>
                <c:pt idx="0">
                  <c:v>1.7978314775407993</c:v>
                </c:pt>
                <c:pt idx="1">
                  <c:v>1.7994338829697827</c:v>
                </c:pt>
                <c:pt idx="2">
                  <c:v>1.8010362883987663</c:v>
                </c:pt>
                <c:pt idx="3">
                  <c:v>1.8026386938277499</c:v>
                </c:pt>
                <c:pt idx="4">
                  <c:v>1.8042410992567333</c:v>
                </c:pt>
                <c:pt idx="5">
                  <c:v>1.8058435046857166</c:v>
                </c:pt>
                <c:pt idx="6">
                  <c:v>1.8074459101147002</c:v>
                </c:pt>
                <c:pt idx="7">
                  <c:v>1.8090483155436836</c:v>
                </c:pt>
                <c:pt idx="8">
                  <c:v>1.8106507209726672</c:v>
                </c:pt>
                <c:pt idx="9">
                  <c:v>1.8122531264016506</c:v>
                </c:pt>
                <c:pt idx="10">
                  <c:v>1.8138555318306342</c:v>
                </c:pt>
                <c:pt idx="11">
                  <c:v>1.8154579372596176</c:v>
                </c:pt>
                <c:pt idx="12">
                  <c:v>1.8170603426886009</c:v>
                </c:pt>
                <c:pt idx="13">
                  <c:v>1.8186627481175845</c:v>
                </c:pt>
                <c:pt idx="14">
                  <c:v>1.8202651535465681</c:v>
                </c:pt>
                <c:pt idx="15">
                  <c:v>1.8218675589755515</c:v>
                </c:pt>
                <c:pt idx="16">
                  <c:v>1.8234699644045349</c:v>
                </c:pt>
                <c:pt idx="17">
                  <c:v>1.8250723698335185</c:v>
                </c:pt>
                <c:pt idx="18">
                  <c:v>1.8266747752625019</c:v>
                </c:pt>
                <c:pt idx="19">
                  <c:v>1.8282771806914855</c:v>
                </c:pt>
                <c:pt idx="20">
                  <c:v>1.8298795861204689</c:v>
                </c:pt>
                <c:pt idx="21">
                  <c:v>1.8314819915494525</c:v>
                </c:pt>
                <c:pt idx="22">
                  <c:v>1.8330843969784358</c:v>
                </c:pt>
                <c:pt idx="23">
                  <c:v>1.8346868024074192</c:v>
                </c:pt>
                <c:pt idx="24">
                  <c:v>1.8362892078364028</c:v>
                </c:pt>
                <c:pt idx="25">
                  <c:v>1.8378916132653864</c:v>
                </c:pt>
                <c:pt idx="26">
                  <c:v>1.8394940186943698</c:v>
                </c:pt>
                <c:pt idx="27">
                  <c:v>1.8410964241233532</c:v>
                </c:pt>
                <c:pt idx="28">
                  <c:v>1.8426988295523368</c:v>
                </c:pt>
                <c:pt idx="29">
                  <c:v>1.8443012349813204</c:v>
                </c:pt>
                <c:pt idx="30">
                  <c:v>1.8459036404103037</c:v>
                </c:pt>
                <c:pt idx="31">
                  <c:v>1.8475060458392871</c:v>
                </c:pt>
                <c:pt idx="32">
                  <c:v>1.8491084512682707</c:v>
                </c:pt>
                <c:pt idx="33">
                  <c:v>1.8507108566972543</c:v>
                </c:pt>
                <c:pt idx="34">
                  <c:v>1.8523132621262377</c:v>
                </c:pt>
                <c:pt idx="35">
                  <c:v>1.8539156675552211</c:v>
                </c:pt>
                <c:pt idx="36">
                  <c:v>1.8555180729842047</c:v>
                </c:pt>
                <c:pt idx="37">
                  <c:v>1.8571204784131883</c:v>
                </c:pt>
                <c:pt idx="38">
                  <c:v>1.8587228838421717</c:v>
                </c:pt>
                <c:pt idx="39">
                  <c:v>1.860325289271155</c:v>
                </c:pt>
                <c:pt idx="40">
                  <c:v>1.8619276947001386</c:v>
                </c:pt>
                <c:pt idx="41">
                  <c:v>1.863530100129122</c:v>
                </c:pt>
                <c:pt idx="42">
                  <c:v>1.8651325055581056</c:v>
                </c:pt>
                <c:pt idx="43">
                  <c:v>1.866734910987089</c:v>
                </c:pt>
                <c:pt idx="44">
                  <c:v>1.8683373164160726</c:v>
                </c:pt>
                <c:pt idx="45">
                  <c:v>1.869939721845056</c:v>
                </c:pt>
                <c:pt idx="46">
                  <c:v>1.8715421272740393</c:v>
                </c:pt>
                <c:pt idx="47">
                  <c:v>1.8731445327030229</c:v>
                </c:pt>
                <c:pt idx="48">
                  <c:v>1.8747469381320065</c:v>
                </c:pt>
                <c:pt idx="49">
                  <c:v>1.8763493435609899</c:v>
                </c:pt>
                <c:pt idx="50">
                  <c:v>1.8779517489899733</c:v>
                </c:pt>
                <c:pt idx="51">
                  <c:v>1.8795541544189567</c:v>
                </c:pt>
                <c:pt idx="52">
                  <c:v>1.8811565598479403</c:v>
                </c:pt>
                <c:pt idx="53">
                  <c:v>1.8827589652769237</c:v>
                </c:pt>
                <c:pt idx="54">
                  <c:v>1.884361370705907</c:v>
                </c:pt>
                <c:pt idx="55">
                  <c:v>1.8859637761348909</c:v>
                </c:pt>
                <c:pt idx="56">
                  <c:v>1.887566181563874</c:v>
                </c:pt>
                <c:pt idx="57">
                  <c:v>1.8891685869928578</c:v>
                </c:pt>
                <c:pt idx="58">
                  <c:v>1.8907709924218412</c:v>
                </c:pt>
                <c:pt idx="59">
                  <c:v>1.8923733978508246</c:v>
                </c:pt>
                <c:pt idx="60">
                  <c:v>1.8939758032798082</c:v>
                </c:pt>
                <c:pt idx="61">
                  <c:v>1.8955782087087916</c:v>
                </c:pt>
                <c:pt idx="62">
                  <c:v>1.8971806141377749</c:v>
                </c:pt>
                <c:pt idx="63">
                  <c:v>1.8987830195667585</c:v>
                </c:pt>
                <c:pt idx="64">
                  <c:v>1.9003854249957419</c:v>
                </c:pt>
                <c:pt idx="65">
                  <c:v>1.9019878304247253</c:v>
                </c:pt>
                <c:pt idx="66">
                  <c:v>1.9035902358537091</c:v>
                </c:pt>
                <c:pt idx="67">
                  <c:v>1.9051926412826923</c:v>
                </c:pt>
                <c:pt idx="68">
                  <c:v>1.9067950467116761</c:v>
                </c:pt>
                <c:pt idx="69">
                  <c:v>1.9083974521406595</c:v>
                </c:pt>
                <c:pt idx="70">
                  <c:v>1.9099998575696429</c:v>
                </c:pt>
                <c:pt idx="71">
                  <c:v>1.9116022629986265</c:v>
                </c:pt>
                <c:pt idx="72">
                  <c:v>1.9132046684276098</c:v>
                </c:pt>
                <c:pt idx="73">
                  <c:v>1.9148070738565932</c:v>
                </c:pt>
                <c:pt idx="74">
                  <c:v>1.9164094792855768</c:v>
                </c:pt>
                <c:pt idx="75">
                  <c:v>1.9180118847145602</c:v>
                </c:pt>
                <c:pt idx="76">
                  <c:v>1.919614290143544</c:v>
                </c:pt>
                <c:pt idx="77">
                  <c:v>1.9212166955725274</c:v>
                </c:pt>
                <c:pt idx="78">
                  <c:v>1.9228191010015105</c:v>
                </c:pt>
                <c:pt idx="79">
                  <c:v>1.9244215064304944</c:v>
                </c:pt>
                <c:pt idx="80">
                  <c:v>1.9260239118594777</c:v>
                </c:pt>
                <c:pt idx="81">
                  <c:v>1.9276263172884611</c:v>
                </c:pt>
                <c:pt idx="82">
                  <c:v>1.9292287227174447</c:v>
                </c:pt>
                <c:pt idx="83">
                  <c:v>1.9308311281464281</c:v>
                </c:pt>
                <c:pt idx="84">
                  <c:v>1.9324335335754115</c:v>
                </c:pt>
                <c:pt idx="85">
                  <c:v>1.9340359390043951</c:v>
                </c:pt>
                <c:pt idx="86">
                  <c:v>1.9356383444333785</c:v>
                </c:pt>
                <c:pt idx="87">
                  <c:v>1.9372407498623623</c:v>
                </c:pt>
                <c:pt idx="88">
                  <c:v>1.9388431552913457</c:v>
                </c:pt>
                <c:pt idx="89">
                  <c:v>1.9404455607203288</c:v>
                </c:pt>
                <c:pt idx="90">
                  <c:v>1.9420479661493126</c:v>
                </c:pt>
                <c:pt idx="91">
                  <c:v>1.943650371578296</c:v>
                </c:pt>
                <c:pt idx="92">
                  <c:v>1.9452527770072792</c:v>
                </c:pt>
                <c:pt idx="93">
                  <c:v>1.946855182436263</c:v>
                </c:pt>
                <c:pt idx="94">
                  <c:v>1.9484575878652464</c:v>
                </c:pt>
                <c:pt idx="95">
                  <c:v>1.9500599932942302</c:v>
                </c:pt>
                <c:pt idx="96">
                  <c:v>1.9516623987232133</c:v>
                </c:pt>
                <c:pt idx="97">
                  <c:v>1.9532648041521967</c:v>
                </c:pt>
                <c:pt idx="98">
                  <c:v>1.9548672095811805</c:v>
                </c:pt>
                <c:pt idx="99">
                  <c:v>1.9564696150101639</c:v>
                </c:pt>
                <c:pt idx="100">
                  <c:v>1.9580720204391471</c:v>
                </c:pt>
                <c:pt idx="101">
                  <c:v>1.9596744258681309</c:v>
                </c:pt>
                <c:pt idx="102">
                  <c:v>1.9612768312971143</c:v>
                </c:pt>
                <c:pt idx="103">
                  <c:v>1.9628792367260974</c:v>
                </c:pt>
                <c:pt idx="104">
                  <c:v>1.9644816421550813</c:v>
                </c:pt>
                <c:pt idx="105">
                  <c:v>1.9660840475840646</c:v>
                </c:pt>
                <c:pt idx="106">
                  <c:v>1.9676864530130485</c:v>
                </c:pt>
                <c:pt idx="107">
                  <c:v>1.9692888584420316</c:v>
                </c:pt>
                <c:pt idx="108">
                  <c:v>1.970891263871015</c:v>
                </c:pt>
                <c:pt idx="109">
                  <c:v>1.9724936692999988</c:v>
                </c:pt>
                <c:pt idx="110">
                  <c:v>1.974096074728982</c:v>
                </c:pt>
                <c:pt idx="111">
                  <c:v>1.9756984801579653</c:v>
                </c:pt>
                <c:pt idx="112">
                  <c:v>1.9773008855869492</c:v>
                </c:pt>
                <c:pt idx="113">
                  <c:v>1.9789032910159325</c:v>
                </c:pt>
                <c:pt idx="114">
                  <c:v>1.9805056964449161</c:v>
                </c:pt>
                <c:pt idx="115">
                  <c:v>1.9821081018738995</c:v>
                </c:pt>
                <c:pt idx="116">
                  <c:v>1.9837105073028829</c:v>
                </c:pt>
                <c:pt idx="117">
                  <c:v>1.9853129127318667</c:v>
                </c:pt>
                <c:pt idx="118">
                  <c:v>1.9869153181608499</c:v>
                </c:pt>
                <c:pt idx="119">
                  <c:v>1.9885177235898333</c:v>
                </c:pt>
                <c:pt idx="120">
                  <c:v>1.9901201290188171</c:v>
                </c:pt>
                <c:pt idx="121">
                  <c:v>1.9917225344478002</c:v>
                </c:pt>
                <c:pt idx="122">
                  <c:v>1.9933249398767836</c:v>
                </c:pt>
                <c:pt idx="123">
                  <c:v>1.9949273453057674</c:v>
                </c:pt>
                <c:pt idx="124">
                  <c:v>1.9965297507347508</c:v>
                </c:pt>
                <c:pt idx="125">
                  <c:v>1.998132156163734</c:v>
                </c:pt>
                <c:pt idx="126">
                  <c:v>1.9997345615927178</c:v>
                </c:pt>
                <c:pt idx="127">
                  <c:v>2.0013369670217012</c:v>
                </c:pt>
                <c:pt idx="128">
                  <c:v>2.002939372450685</c:v>
                </c:pt>
                <c:pt idx="129">
                  <c:v>2.0045417778796684</c:v>
                </c:pt>
                <c:pt idx="130">
                  <c:v>2.0061441833086517</c:v>
                </c:pt>
                <c:pt idx="131">
                  <c:v>2.0077465887376351</c:v>
                </c:pt>
                <c:pt idx="132">
                  <c:v>2.0093489941666185</c:v>
                </c:pt>
                <c:pt idx="133">
                  <c:v>2.0109513995956019</c:v>
                </c:pt>
                <c:pt idx="134">
                  <c:v>2.0125538050245857</c:v>
                </c:pt>
                <c:pt idx="135">
                  <c:v>2.0141562104535691</c:v>
                </c:pt>
                <c:pt idx="136">
                  <c:v>2.0157586158825529</c:v>
                </c:pt>
                <c:pt idx="137">
                  <c:v>2.0173610213115363</c:v>
                </c:pt>
                <c:pt idx="138">
                  <c:v>2.0189634267405192</c:v>
                </c:pt>
                <c:pt idx="139">
                  <c:v>2.020565832169503</c:v>
                </c:pt>
                <c:pt idx="140">
                  <c:v>2.0221682375984864</c:v>
                </c:pt>
                <c:pt idx="141">
                  <c:v>2.0237706430274698</c:v>
                </c:pt>
                <c:pt idx="142">
                  <c:v>2.0253730484564536</c:v>
                </c:pt>
                <c:pt idx="143">
                  <c:v>2.026975453885437</c:v>
                </c:pt>
                <c:pt idx="144">
                  <c:v>2.0285778593144204</c:v>
                </c:pt>
                <c:pt idx="145">
                  <c:v>2.0301802647434037</c:v>
                </c:pt>
                <c:pt idx="146">
                  <c:v>2.0317826701723871</c:v>
                </c:pt>
                <c:pt idx="147">
                  <c:v>2.0333850756013709</c:v>
                </c:pt>
                <c:pt idx="148">
                  <c:v>2.0349874810303543</c:v>
                </c:pt>
                <c:pt idx="149">
                  <c:v>2.0365898864593377</c:v>
                </c:pt>
                <c:pt idx="150">
                  <c:v>2.0381922918883215</c:v>
                </c:pt>
                <c:pt idx="151">
                  <c:v>2.0397946973173049</c:v>
                </c:pt>
                <c:pt idx="152">
                  <c:v>2.0413971027462878</c:v>
                </c:pt>
                <c:pt idx="153">
                  <c:v>2.0429995081752717</c:v>
                </c:pt>
                <c:pt idx="154">
                  <c:v>2.044601913604255</c:v>
                </c:pt>
                <c:pt idx="155">
                  <c:v>2.0462043190332388</c:v>
                </c:pt>
                <c:pt idx="156">
                  <c:v>2.0478067244622222</c:v>
                </c:pt>
                <c:pt idx="157">
                  <c:v>2.0494091298912056</c:v>
                </c:pt>
                <c:pt idx="158">
                  <c:v>2.0510115353201894</c:v>
                </c:pt>
                <c:pt idx="159">
                  <c:v>2.0526139407491728</c:v>
                </c:pt>
                <c:pt idx="160">
                  <c:v>2.0542163461781557</c:v>
                </c:pt>
                <c:pt idx="161">
                  <c:v>2.0558187516071396</c:v>
                </c:pt>
                <c:pt idx="162">
                  <c:v>2.0574211570361229</c:v>
                </c:pt>
                <c:pt idx="163">
                  <c:v>2.0590235624651063</c:v>
                </c:pt>
                <c:pt idx="164">
                  <c:v>2.0606259678940901</c:v>
                </c:pt>
                <c:pt idx="165">
                  <c:v>2.0622283733230735</c:v>
                </c:pt>
                <c:pt idx="166">
                  <c:v>2.0638307787520569</c:v>
                </c:pt>
                <c:pt idx="167">
                  <c:v>2.0654331841810403</c:v>
                </c:pt>
                <c:pt idx="168">
                  <c:v>2.0670355896100236</c:v>
                </c:pt>
                <c:pt idx="169">
                  <c:v>2.0686379950390075</c:v>
                </c:pt>
                <c:pt idx="170">
                  <c:v>2.0702404004679908</c:v>
                </c:pt>
                <c:pt idx="171">
                  <c:v>2.0718428058969742</c:v>
                </c:pt>
                <c:pt idx="172">
                  <c:v>2.073445211325958</c:v>
                </c:pt>
                <c:pt idx="173">
                  <c:v>2.0750476167549414</c:v>
                </c:pt>
                <c:pt idx="174">
                  <c:v>2.0766500221839248</c:v>
                </c:pt>
                <c:pt idx="175">
                  <c:v>2.0782524276129082</c:v>
                </c:pt>
                <c:pt idx="176">
                  <c:v>2.0798548330418916</c:v>
                </c:pt>
                <c:pt idx="177">
                  <c:v>2.0814572384708754</c:v>
                </c:pt>
                <c:pt idx="178">
                  <c:v>2.0830596438998588</c:v>
                </c:pt>
                <c:pt idx="179">
                  <c:v>2.0846620493288421</c:v>
                </c:pt>
                <c:pt idx="180">
                  <c:v>2.086264454757826</c:v>
                </c:pt>
                <c:pt idx="181">
                  <c:v>2.0878668601868089</c:v>
                </c:pt>
                <c:pt idx="182">
                  <c:v>2.0894692656157923</c:v>
                </c:pt>
                <c:pt idx="183">
                  <c:v>2.0910716710447761</c:v>
                </c:pt>
                <c:pt idx="184">
                  <c:v>2.0926740764737595</c:v>
                </c:pt>
                <c:pt idx="185">
                  <c:v>2.0942764819027433</c:v>
                </c:pt>
                <c:pt idx="186">
                  <c:v>2.0958788873317267</c:v>
                </c:pt>
                <c:pt idx="187">
                  <c:v>2.09748129276071</c:v>
                </c:pt>
                <c:pt idx="188">
                  <c:v>2.0990836981896934</c:v>
                </c:pt>
                <c:pt idx="189">
                  <c:v>2.1006861036186768</c:v>
                </c:pt>
                <c:pt idx="190">
                  <c:v>2.1022885090476602</c:v>
                </c:pt>
                <c:pt idx="191">
                  <c:v>2.103890914476644</c:v>
                </c:pt>
                <c:pt idx="192">
                  <c:v>2.1054933199056274</c:v>
                </c:pt>
                <c:pt idx="193">
                  <c:v>2.1070957253346108</c:v>
                </c:pt>
                <c:pt idx="194">
                  <c:v>2.1086981307635946</c:v>
                </c:pt>
                <c:pt idx="195">
                  <c:v>2.110300536192578</c:v>
                </c:pt>
                <c:pt idx="196">
                  <c:v>2.1119029416215613</c:v>
                </c:pt>
                <c:pt idx="197">
                  <c:v>2.1135053470505447</c:v>
                </c:pt>
                <c:pt idx="198">
                  <c:v>2.1151077524795281</c:v>
                </c:pt>
                <c:pt idx="199">
                  <c:v>2.1167101579085119</c:v>
                </c:pt>
                <c:pt idx="200">
                  <c:v>2.1183125633374953</c:v>
                </c:pt>
                <c:pt idx="201">
                  <c:v>2.1199149687664787</c:v>
                </c:pt>
                <c:pt idx="202">
                  <c:v>2.1215173741954625</c:v>
                </c:pt>
                <c:pt idx="203">
                  <c:v>2.1231197796244454</c:v>
                </c:pt>
                <c:pt idx="204">
                  <c:v>2.1247221850534288</c:v>
                </c:pt>
                <c:pt idx="205">
                  <c:v>2.1263245904824126</c:v>
                </c:pt>
                <c:pt idx="206">
                  <c:v>2.127926995911396</c:v>
                </c:pt>
                <c:pt idx="207">
                  <c:v>2.1295294013403798</c:v>
                </c:pt>
                <c:pt idx="208">
                  <c:v>2.1311318067693632</c:v>
                </c:pt>
                <c:pt idx="209">
                  <c:v>2.1327342121983466</c:v>
                </c:pt>
                <c:pt idx="210">
                  <c:v>2.13433661762733</c:v>
                </c:pt>
                <c:pt idx="211">
                  <c:v>2.1359390230563133</c:v>
                </c:pt>
                <c:pt idx="212">
                  <c:v>2.1375414284852972</c:v>
                </c:pt>
                <c:pt idx="213">
                  <c:v>2.1391438339142805</c:v>
                </c:pt>
                <c:pt idx="214">
                  <c:v>2.1407462393432639</c:v>
                </c:pt>
                <c:pt idx="215">
                  <c:v>2.1423486447722477</c:v>
                </c:pt>
                <c:pt idx="216">
                  <c:v>2.1439510502012311</c:v>
                </c:pt>
                <c:pt idx="217">
                  <c:v>2.1455534556302145</c:v>
                </c:pt>
                <c:pt idx="218">
                  <c:v>2.1471558610591979</c:v>
                </c:pt>
                <c:pt idx="219">
                  <c:v>2.1487582664881812</c:v>
                </c:pt>
                <c:pt idx="220">
                  <c:v>2.1503606719171646</c:v>
                </c:pt>
                <c:pt idx="221">
                  <c:v>2.1519630773461484</c:v>
                </c:pt>
                <c:pt idx="222">
                  <c:v>2.1535654827751318</c:v>
                </c:pt>
                <c:pt idx="223">
                  <c:v>2.1551678882041152</c:v>
                </c:pt>
                <c:pt idx="224">
                  <c:v>2.156770293633099</c:v>
                </c:pt>
                <c:pt idx="225">
                  <c:v>2.158372699062082</c:v>
                </c:pt>
                <c:pt idx="226">
                  <c:v>2.1599751044910658</c:v>
                </c:pt>
                <c:pt idx="227">
                  <c:v>2.1615775099200492</c:v>
                </c:pt>
                <c:pt idx="228">
                  <c:v>2.1631799153490325</c:v>
                </c:pt>
                <c:pt idx="229">
                  <c:v>2.1647823207780164</c:v>
                </c:pt>
                <c:pt idx="230">
                  <c:v>2.1663847262069997</c:v>
                </c:pt>
                <c:pt idx="231">
                  <c:v>2.1679871316359831</c:v>
                </c:pt>
                <c:pt idx="232">
                  <c:v>2.1695895370649665</c:v>
                </c:pt>
                <c:pt idx="233">
                  <c:v>2.1711919424939499</c:v>
                </c:pt>
                <c:pt idx="234">
                  <c:v>2.1727943479229337</c:v>
                </c:pt>
                <c:pt idx="235">
                  <c:v>2.1743967533519171</c:v>
                </c:pt>
                <c:pt idx="236">
                  <c:v>2.1759991587809004</c:v>
                </c:pt>
                <c:pt idx="237">
                  <c:v>2.1776015642098843</c:v>
                </c:pt>
                <c:pt idx="238">
                  <c:v>2.1792039696388676</c:v>
                </c:pt>
                <c:pt idx="239">
                  <c:v>2.180806375067851</c:v>
                </c:pt>
                <c:pt idx="240">
                  <c:v>2.1824087804968344</c:v>
                </c:pt>
                <c:pt idx="241">
                  <c:v>2.1840111859258178</c:v>
                </c:pt>
                <c:pt idx="242">
                  <c:v>2.1856135913548012</c:v>
                </c:pt>
                <c:pt idx="243">
                  <c:v>2.187215996783785</c:v>
                </c:pt>
                <c:pt idx="244">
                  <c:v>2.1888184022127684</c:v>
                </c:pt>
                <c:pt idx="245">
                  <c:v>2.1904208076417517</c:v>
                </c:pt>
                <c:pt idx="246">
                  <c:v>2.1920232130707356</c:v>
                </c:pt>
                <c:pt idx="247">
                  <c:v>2.1936256184997185</c:v>
                </c:pt>
                <c:pt idx="248">
                  <c:v>2.1952280239287023</c:v>
                </c:pt>
                <c:pt idx="249">
                  <c:v>2.1968304293576857</c:v>
                </c:pt>
                <c:pt idx="250">
                  <c:v>2.1984328347866691</c:v>
                </c:pt>
                <c:pt idx="251">
                  <c:v>2.2000352402156529</c:v>
                </c:pt>
                <c:pt idx="252">
                  <c:v>2.2016376456446363</c:v>
                </c:pt>
                <c:pt idx="253">
                  <c:v>2.2032400510736196</c:v>
                </c:pt>
                <c:pt idx="254">
                  <c:v>2.204842456502603</c:v>
                </c:pt>
                <c:pt idx="255">
                  <c:v>2.2064448619315864</c:v>
                </c:pt>
                <c:pt idx="256">
                  <c:v>2.2080472673605702</c:v>
                </c:pt>
                <c:pt idx="257">
                  <c:v>2.2096496727895536</c:v>
                </c:pt>
                <c:pt idx="258">
                  <c:v>2.211252078218537</c:v>
                </c:pt>
                <c:pt idx="259">
                  <c:v>2.2128544836475217</c:v>
                </c:pt>
                <c:pt idx="260">
                  <c:v>2.2144568890765042</c:v>
                </c:pt>
                <c:pt idx="261">
                  <c:v>2.2160592945054876</c:v>
                </c:pt>
                <c:pt idx="262">
                  <c:v>2.2176616999344709</c:v>
                </c:pt>
                <c:pt idx="263">
                  <c:v>2.2192641053634552</c:v>
                </c:pt>
                <c:pt idx="264">
                  <c:v>2.2208665107924377</c:v>
                </c:pt>
                <c:pt idx="265">
                  <c:v>2.2224689162214215</c:v>
                </c:pt>
                <c:pt idx="266">
                  <c:v>2.2240713216504049</c:v>
                </c:pt>
                <c:pt idx="267">
                  <c:v>2.2256737270793892</c:v>
                </c:pt>
                <c:pt idx="268">
                  <c:v>2.2272761325083721</c:v>
                </c:pt>
                <c:pt idx="269">
                  <c:v>2.228878537937355</c:v>
                </c:pt>
                <c:pt idx="270">
                  <c:v>2.2304809433663388</c:v>
                </c:pt>
                <c:pt idx="271">
                  <c:v>2.2320833487953231</c:v>
                </c:pt>
                <c:pt idx="272">
                  <c:v>2.233685754224306</c:v>
                </c:pt>
                <c:pt idx="273">
                  <c:v>2.2352881596532894</c:v>
                </c:pt>
                <c:pt idx="274">
                  <c:v>2.2368905650822728</c:v>
                </c:pt>
                <c:pt idx="275">
                  <c:v>2.2384929705112566</c:v>
                </c:pt>
                <c:pt idx="276">
                  <c:v>2.2400953759402396</c:v>
                </c:pt>
                <c:pt idx="277">
                  <c:v>2.2416977813692229</c:v>
                </c:pt>
                <c:pt idx="278">
                  <c:v>2.2433001867982068</c:v>
                </c:pt>
                <c:pt idx="279">
                  <c:v>2.244902592227191</c:v>
                </c:pt>
                <c:pt idx="280">
                  <c:v>2.2465049976561735</c:v>
                </c:pt>
                <c:pt idx="281">
                  <c:v>2.2481074030851573</c:v>
                </c:pt>
                <c:pt idx="282">
                  <c:v>2.2497098085141412</c:v>
                </c:pt>
                <c:pt idx="283">
                  <c:v>2.2513122139431245</c:v>
                </c:pt>
                <c:pt idx="284">
                  <c:v>2.2529146193721084</c:v>
                </c:pt>
                <c:pt idx="285">
                  <c:v>2.2545170248010908</c:v>
                </c:pt>
                <c:pt idx="286">
                  <c:v>2.2561194302300756</c:v>
                </c:pt>
                <c:pt idx="287">
                  <c:v>2.2577218356590589</c:v>
                </c:pt>
                <c:pt idx="288">
                  <c:v>2.2593242410880423</c:v>
                </c:pt>
                <c:pt idx="289">
                  <c:v>2.2609266465170252</c:v>
                </c:pt>
                <c:pt idx="290">
                  <c:v>2.2625290519460091</c:v>
                </c:pt>
                <c:pt idx="291">
                  <c:v>2.2641314573749924</c:v>
                </c:pt>
                <c:pt idx="292">
                  <c:v>2.2657338628039763</c:v>
                </c:pt>
                <c:pt idx="293">
                  <c:v>2.2673362682329588</c:v>
                </c:pt>
                <c:pt idx="294">
                  <c:v>2.268938673661943</c:v>
                </c:pt>
                <c:pt idx="295">
                  <c:v>2.2705410790909268</c:v>
                </c:pt>
                <c:pt idx="296">
                  <c:v>2.2721434845199102</c:v>
                </c:pt>
                <c:pt idx="297">
                  <c:v>2.2737458899488932</c:v>
                </c:pt>
                <c:pt idx="298">
                  <c:v>2.275348295377877</c:v>
                </c:pt>
                <c:pt idx="299">
                  <c:v>2.2769507008068604</c:v>
                </c:pt>
                <c:pt idx="300">
                  <c:v>2.2785531062358442</c:v>
                </c:pt>
                <c:pt idx="301">
                  <c:v>2.2801555116648267</c:v>
                </c:pt>
                <c:pt idx="302">
                  <c:v>2.2817579170938109</c:v>
                </c:pt>
                <c:pt idx="303">
                  <c:v>2.2833603225227947</c:v>
                </c:pt>
                <c:pt idx="304">
                  <c:v>2.2849627279517777</c:v>
                </c:pt>
                <c:pt idx="305">
                  <c:v>2.2865651333807602</c:v>
                </c:pt>
                <c:pt idx="306">
                  <c:v>2.2881675388097449</c:v>
                </c:pt>
                <c:pt idx="307">
                  <c:v>2.2897699442387283</c:v>
                </c:pt>
                <c:pt idx="308">
                  <c:v>2.2913723496677116</c:v>
                </c:pt>
                <c:pt idx="309">
                  <c:v>2.2929747550966955</c:v>
                </c:pt>
                <c:pt idx="310">
                  <c:v>2.2945771605256788</c:v>
                </c:pt>
                <c:pt idx="311">
                  <c:v>2.2961795659546622</c:v>
                </c:pt>
                <c:pt idx="312">
                  <c:v>2.2977819713836456</c:v>
                </c:pt>
                <c:pt idx="313">
                  <c:v>2.299384376812629</c:v>
                </c:pt>
                <c:pt idx="314">
                  <c:v>2.3009867822416128</c:v>
                </c:pt>
                <c:pt idx="315">
                  <c:v>2.3025891876705962</c:v>
                </c:pt>
                <c:pt idx="316">
                  <c:v>2.30419159309958</c:v>
                </c:pt>
                <c:pt idx="317">
                  <c:v>2.3057939985285634</c:v>
                </c:pt>
                <c:pt idx="318">
                  <c:v>2.3073964039575467</c:v>
                </c:pt>
                <c:pt idx="319">
                  <c:v>2.3089988093865301</c:v>
                </c:pt>
                <c:pt idx="320">
                  <c:v>2.3106012148155135</c:v>
                </c:pt>
                <c:pt idx="321">
                  <c:v>2.3122036202444969</c:v>
                </c:pt>
                <c:pt idx="322">
                  <c:v>2.3138060256734807</c:v>
                </c:pt>
                <c:pt idx="323">
                  <c:v>2.3154084311024641</c:v>
                </c:pt>
                <c:pt idx="324">
                  <c:v>2.3170108365314475</c:v>
                </c:pt>
                <c:pt idx="325">
                  <c:v>2.3186132419604313</c:v>
                </c:pt>
                <c:pt idx="326">
                  <c:v>2.3202156473894142</c:v>
                </c:pt>
                <c:pt idx="327">
                  <c:v>2.3218180528183976</c:v>
                </c:pt>
                <c:pt idx="328">
                  <c:v>2.3234204582473814</c:v>
                </c:pt>
                <c:pt idx="329">
                  <c:v>2.3250228636763648</c:v>
                </c:pt>
                <c:pt idx="330">
                  <c:v>2.3266252691053486</c:v>
                </c:pt>
                <c:pt idx="331">
                  <c:v>2.328227674534332</c:v>
                </c:pt>
                <c:pt idx="332">
                  <c:v>2.3298300799633158</c:v>
                </c:pt>
                <c:pt idx="333">
                  <c:v>2.3314324853922987</c:v>
                </c:pt>
                <c:pt idx="334">
                  <c:v>2.3330348908212821</c:v>
                </c:pt>
                <c:pt idx="335">
                  <c:v>2.3346372962502659</c:v>
                </c:pt>
                <c:pt idx="336">
                  <c:v>2.3362397016792493</c:v>
                </c:pt>
                <c:pt idx="337">
                  <c:v>2.3378421071082327</c:v>
                </c:pt>
                <c:pt idx="338">
                  <c:v>2.3394445125372165</c:v>
                </c:pt>
                <c:pt idx="339">
                  <c:v>2.3410469179661999</c:v>
                </c:pt>
                <c:pt idx="340">
                  <c:v>2.3426493233951833</c:v>
                </c:pt>
                <c:pt idx="341">
                  <c:v>2.3442517288241667</c:v>
                </c:pt>
                <c:pt idx="342">
                  <c:v>2.34585413425315</c:v>
                </c:pt>
                <c:pt idx="343">
                  <c:v>2.3474565396821334</c:v>
                </c:pt>
                <c:pt idx="344">
                  <c:v>2.3490589451111172</c:v>
                </c:pt>
                <c:pt idx="345">
                  <c:v>2.3506613505401006</c:v>
                </c:pt>
                <c:pt idx="346">
                  <c:v>2.352263755969084</c:v>
                </c:pt>
                <c:pt idx="347">
                  <c:v>2.3538661613980678</c:v>
                </c:pt>
                <c:pt idx="348">
                  <c:v>2.3554685668270507</c:v>
                </c:pt>
                <c:pt idx="349">
                  <c:v>2.3570709722560346</c:v>
                </c:pt>
                <c:pt idx="350">
                  <c:v>2.3586733776850179</c:v>
                </c:pt>
                <c:pt idx="351">
                  <c:v>2.3602757831140018</c:v>
                </c:pt>
                <c:pt idx="352">
                  <c:v>2.3618781885429851</c:v>
                </c:pt>
                <c:pt idx="353">
                  <c:v>2.3634805939719685</c:v>
                </c:pt>
                <c:pt idx="354">
                  <c:v>2.3650829994009523</c:v>
                </c:pt>
                <c:pt idx="355">
                  <c:v>2.3666854048299353</c:v>
                </c:pt>
                <c:pt idx="356">
                  <c:v>2.3682878102589187</c:v>
                </c:pt>
                <c:pt idx="357">
                  <c:v>2.3698902156879025</c:v>
                </c:pt>
                <c:pt idx="358">
                  <c:v>2.3714926211168859</c:v>
                </c:pt>
                <c:pt idx="359">
                  <c:v>2.3730950265458692</c:v>
                </c:pt>
                <c:pt idx="360">
                  <c:v>2.3746974319748531</c:v>
                </c:pt>
                <c:pt idx="361">
                  <c:v>2.3762998374038364</c:v>
                </c:pt>
                <c:pt idx="362">
                  <c:v>2.3779022428328194</c:v>
                </c:pt>
                <c:pt idx="363">
                  <c:v>2.3795046482618032</c:v>
                </c:pt>
                <c:pt idx="364">
                  <c:v>2.3811070536907866</c:v>
                </c:pt>
                <c:pt idx="365">
                  <c:v>2.3827094591197699</c:v>
                </c:pt>
                <c:pt idx="366">
                  <c:v>2.3843118645487538</c:v>
                </c:pt>
                <c:pt idx="367">
                  <c:v>2.3859142699777371</c:v>
                </c:pt>
                <c:pt idx="368">
                  <c:v>2.3875166754067205</c:v>
                </c:pt>
                <c:pt idx="369">
                  <c:v>2.3891190808357043</c:v>
                </c:pt>
                <c:pt idx="370">
                  <c:v>2.3907214862646873</c:v>
                </c:pt>
                <c:pt idx="371">
                  <c:v>2.3923238916936711</c:v>
                </c:pt>
                <c:pt idx="372">
                  <c:v>2.3939262971226545</c:v>
                </c:pt>
                <c:pt idx="373">
                  <c:v>2.3955287025516379</c:v>
                </c:pt>
                <c:pt idx="374">
                  <c:v>2.3971311079806217</c:v>
                </c:pt>
                <c:pt idx="375">
                  <c:v>2.3987335134096051</c:v>
                </c:pt>
                <c:pt idx="376">
                  <c:v>2.4003359188385889</c:v>
                </c:pt>
                <c:pt idx="377">
                  <c:v>2.4019383242675718</c:v>
                </c:pt>
                <c:pt idx="378">
                  <c:v>2.4035407296965552</c:v>
                </c:pt>
                <c:pt idx="379">
                  <c:v>2.405143135125539</c:v>
                </c:pt>
                <c:pt idx="380">
                  <c:v>2.4067455405545224</c:v>
                </c:pt>
                <c:pt idx="381">
                  <c:v>2.4083479459835058</c:v>
                </c:pt>
                <c:pt idx="382">
                  <c:v>2.4099503514124896</c:v>
                </c:pt>
                <c:pt idx="383">
                  <c:v>2.411552756841473</c:v>
                </c:pt>
                <c:pt idx="384">
                  <c:v>2.4131551622704559</c:v>
                </c:pt>
                <c:pt idx="385">
                  <c:v>2.4147575676994397</c:v>
                </c:pt>
                <c:pt idx="386">
                  <c:v>2.4163599731284231</c:v>
                </c:pt>
                <c:pt idx="387">
                  <c:v>2.4179623785574065</c:v>
                </c:pt>
                <c:pt idx="388">
                  <c:v>2.4195647839863903</c:v>
                </c:pt>
                <c:pt idx="389">
                  <c:v>2.4211671894153737</c:v>
                </c:pt>
                <c:pt idx="390">
                  <c:v>2.4227695948443571</c:v>
                </c:pt>
                <c:pt idx="391">
                  <c:v>2.4243720002733404</c:v>
                </c:pt>
                <c:pt idx="392">
                  <c:v>2.4259744057023238</c:v>
                </c:pt>
                <c:pt idx="393">
                  <c:v>2.4275768111313076</c:v>
                </c:pt>
                <c:pt idx="394">
                  <c:v>2.429179216560291</c:v>
                </c:pt>
                <c:pt idx="395">
                  <c:v>2.4307816219892748</c:v>
                </c:pt>
                <c:pt idx="396">
                  <c:v>2.4323840274182582</c:v>
                </c:pt>
                <c:pt idx="397">
                  <c:v>2.4339864328472416</c:v>
                </c:pt>
                <c:pt idx="398">
                  <c:v>2.435588838276225</c:v>
                </c:pt>
                <c:pt idx="399">
                  <c:v>2.4371912437052083</c:v>
                </c:pt>
                <c:pt idx="400">
                  <c:v>2.4387936491341917</c:v>
                </c:pt>
                <c:pt idx="401">
                  <c:v>2.4403960545631755</c:v>
                </c:pt>
                <c:pt idx="402">
                  <c:v>2.4419984599921589</c:v>
                </c:pt>
                <c:pt idx="403">
                  <c:v>2.4436008654211423</c:v>
                </c:pt>
                <c:pt idx="404">
                  <c:v>2.4452032708501261</c:v>
                </c:pt>
                <c:pt idx="405">
                  <c:v>2.4468056762791095</c:v>
                </c:pt>
                <c:pt idx="406">
                  <c:v>2.4484080817080924</c:v>
                </c:pt>
                <c:pt idx="407">
                  <c:v>2.4500104871370763</c:v>
                </c:pt>
                <c:pt idx="408">
                  <c:v>2.4516128925660596</c:v>
                </c:pt>
                <c:pt idx="409">
                  <c:v>2.4532152979950435</c:v>
                </c:pt>
                <c:pt idx="410">
                  <c:v>2.4548177034240268</c:v>
                </c:pt>
                <c:pt idx="411">
                  <c:v>2.4564201088530107</c:v>
                </c:pt>
                <c:pt idx="412">
                  <c:v>2.458022514281994</c:v>
                </c:pt>
                <c:pt idx="413">
                  <c:v>2.459624919710977</c:v>
                </c:pt>
                <c:pt idx="414">
                  <c:v>2.4612273251399608</c:v>
                </c:pt>
                <c:pt idx="415">
                  <c:v>2.4628297305689442</c:v>
                </c:pt>
                <c:pt idx="416">
                  <c:v>2.4644321359979275</c:v>
                </c:pt>
                <c:pt idx="417">
                  <c:v>2.4660345414269114</c:v>
                </c:pt>
                <c:pt idx="418">
                  <c:v>2.4676369468558947</c:v>
                </c:pt>
                <c:pt idx="419">
                  <c:v>2.4692393522848781</c:v>
                </c:pt>
                <c:pt idx="420">
                  <c:v>2.4708417577138615</c:v>
                </c:pt>
                <c:pt idx="421">
                  <c:v>2.4724441631428449</c:v>
                </c:pt>
                <c:pt idx="422">
                  <c:v>2.4740465685718283</c:v>
                </c:pt>
                <c:pt idx="423">
                  <c:v>2.4756489740008121</c:v>
                </c:pt>
                <c:pt idx="424">
                  <c:v>2.4772513794297955</c:v>
                </c:pt>
                <c:pt idx="425">
                  <c:v>2.4788537848587788</c:v>
                </c:pt>
                <c:pt idx="426">
                  <c:v>2.4804561902877627</c:v>
                </c:pt>
                <c:pt idx="427">
                  <c:v>2.482058595716746</c:v>
                </c:pt>
                <c:pt idx="428">
                  <c:v>2.4836610011457294</c:v>
                </c:pt>
                <c:pt idx="429">
                  <c:v>2.4852634065747128</c:v>
                </c:pt>
                <c:pt idx="430">
                  <c:v>2.4868658120036966</c:v>
                </c:pt>
                <c:pt idx="431">
                  <c:v>2.48846821743268</c:v>
                </c:pt>
                <c:pt idx="432">
                  <c:v>2.4900706228616634</c:v>
                </c:pt>
                <c:pt idx="433">
                  <c:v>2.4916730282906472</c:v>
                </c:pt>
                <c:pt idx="434">
                  <c:v>2.4932754337196306</c:v>
                </c:pt>
                <c:pt idx="435">
                  <c:v>2.4948778391486135</c:v>
                </c:pt>
                <c:pt idx="436">
                  <c:v>2.4964802445775973</c:v>
                </c:pt>
                <c:pt idx="437">
                  <c:v>2.4980826500065807</c:v>
                </c:pt>
                <c:pt idx="438">
                  <c:v>2.4996850554355641</c:v>
                </c:pt>
                <c:pt idx="439">
                  <c:v>2.5012874608645479</c:v>
                </c:pt>
                <c:pt idx="440">
                  <c:v>2.5028898662935313</c:v>
                </c:pt>
                <c:pt idx="441">
                  <c:v>2.5044922717225147</c:v>
                </c:pt>
                <c:pt idx="442">
                  <c:v>2.506094677151498</c:v>
                </c:pt>
                <c:pt idx="443">
                  <c:v>2.5076970825804814</c:v>
                </c:pt>
                <c:pt idx="444">
                  <c:v>2.5092994880094648</c:v>
                </c:pt>
                <c:pt idx="445">
                  <c:v>2.5109018934384486</c:v>
                </c:pt>
                <c:pt idx="446">
                  <c:v>2.512504298867432</c:v>
                </c:pt>
                <c:pt idx="447">
                  <c:v>2.5141067042964154</c:v>
                </c:pt>
                <c:pt idx="448">
                  <c:v>2.5157091097253992</c:v>
                </c:pt>
                <c:pt idx="449">
                  <c:v>2.5173115151543826</c:v>
                </c:pt>
                <c:pt idx="450">
                  <c:v>2.5189139205833659</c:v>
                </c:pt>
              </c:numCache>
            </c:numRef>
          </c:xVal>
          <c:yVal>
            <c:numRef>
              <c:f>fit_1NN_SC!$M$19:$M$469</c:f>
              <c:numCache>
                <c:formatCode>General</c:formatCode>
                <c:ptCount val="451"/>
                <c:pt idx="0">
                  <c:v>8.4044295937459879E-3</c:v>
                </c:pt>
                <c:pt idx="1">
                  <c:v>-6.0947802585198385E-4</c:v>
                </c:pt>
                <c:pt idx="2">
                  <c:v>-9.2489544684973835E-3</c:v>
                </c:pt>
                <c:pt idx="3">
                  <c:v>-1.7526164343942607E-2</c:v>
                </c:pt>
                <c:pt idx="4">
                  <c:v>-2.5452908964931131E-2</c:v>
                </c:pt>
                <c:pt idx="5">
                  <c:v>-3.3040636812930901E-2</c:v>
                </c:pt>
                <c:pt idx="6">
                  <c:v>-4.030045370740698E-2</c:v>
                </c:pt>
                <c:pt idx="7">
                  <c:v>-4.7243132686960121E-2</c:v>
                </c:pt>
                <c:pt idx="8">
                  <c:v>-5.3879123610437896E-2</c:v>
                </c:pt>
                <c:pt idx="9">
                  <c:v>-6.0218562485865657E-2</c:v>
                </c:pt>
                <c:pt idx="10">
                  <c:v>-6.6271280534875521E-2</c:v>
                </c:pt>
                <c:pt idx="11">
                  <c:v>-7.204681300004101E-2</c:v>
                </c:pt>
                <c:pt idx="12">
                  <c:v>-7.7554407702365658E-2</c:v>
                </c:pt>
                <c:pt idx="13">
                  <c:v>-8.28030333559443E-2</c:v>
                </c:pt>
                <c:pt idx="14">
                  <c:v>-8.7801387646615714E-2</c:v>
                </c:pt>
                <c:pt idx="15">
                  <c:v>-9.2557905081260328E-2</c:v>
                </c:pt>
                <c:pt idx="16">
                  <c:v>-9.7080764614184745E-2</c:v>
                </c:pt>
                <c:pt idx="17">
                  <c:v>-0.10137789705686373</c:v>
                </c:pt>
                <c:pt idx="18">
                  <c:v>-0.10545699227713595</c:v>
                </c:pt>
                <c:pt idx="19">
                  <c:v>-0.10932550619378523</c:v>
                </c:pt>
                <c:pt idx="20">
                  <c:v>-0.11299066757225062</c:v>
                </c:pt>
                <c:pt idx="21">
                  <c:v>-0.11645948462708156</c:v>
                </c:pt>
                <c:pt idx="22">
                  <c:v>-0.11973875143655771</c:v>
                </c:pt>
                <c:pt idx="23">
                  <c:v>-0.12283505417478535</c:v>
                </c:pt>
                <c:pt idx="24">
                  <c:v>-0.12575477716638844</c:v>
                </c:pt>
                <c:pt idx="25">
                  <c:v>-0.12850410876880225</c:v>
                </c:pt>
                <c:pt idx="26">
                  <c:v>-0.1310890470870259</c:v>
                </c:pt>
                <c:pt idx="27">
                  <c:v>-0.13351540552554975</c:v>
                </c:pt>
                <c:pt idx="28">
                  <c:v>-0.13578881818204602</c:v>
                </c:pt>
                <c:pt idx="29">
                  <c:v>-0.13791474508728335</c:v>
                </c:pt>
                <c:pt idx="30">
                  <c:v>-0.13989847729559984</c:v>
                </c:pt>
                <c:pt idx="31">
                  <c:v>-0.14174514183014703</c:v>
                </c:pt>
                <c:pt idx="32">
                  <c:v>-0.1434597064869958</c:v>
                </c:pt>
                <c:pt idx="33">
                  <c:v>-0.14504698450209136</c:v>
                </c:pt>
                <c:pt idx="34">
                  <c:v>-0.14651163908491888</c:v>
                </c:pt>
                <c:pt idx="35">
                  <c:v>-0.1478581878226444</c:v>
                </c:pt>
                <c:pt idx="36">
                  <c:v>-0.14909100695838134</c:v>
                </c:pt>
                <c:pt idx="37">
                  <c:v>-0.15021433554713842</c:v>
                </c:pt>
                <c:pt idx="38">
                  <c:v>-0.15123227949289891</c:v>
                </c:pt>
                <c:pt idx="39">
                  <c:v>-0.15214881547018821</c:v>
                </c:pt>
                <c:pt idx="40">
                  <c:v>-0.15296779473339028</c:v>
                </c:pt>
                <c:pt idx="41">
                  <c:v>-0.15369294681698167</c:v>
                </c:pt>
                <c:pt idx="42">
                  <c:v>-0.15432788312976919</c:v>
                </c:pt>
                <c:pt idx="43">
                  <c:v>-0.1548761004461176</c:v>
                </c:pt>
                <c:pt idx="44">
                  <c:v>-0.1553409842970869</c:v>
                </c:pt>
                <c:pt idx="45">
                  <c:v>-0.15572581226430007</c:v>
                </c:pt>
                <c:pt idx="46">
                  <c:v>-0.15603375717929704</c:v>
                </c:pt>
                <c:pt idx="47">
                  <c:v>-0.15626789023104268</c:v>
                </c:pt>
                <c:pt idx="48">
                  <c:v>-0.15643118398418929</c:v>
                </c:pt>
                <c:pt idx="49">
                  <c:v>-0.15652651531061537</c:v>
                </c:pt>
                <c:pt idx="50">
                  <c:v>-0.15655666823669662</c:v>
                </c:pt>
                <c:pt idx="51">
                  <c:v>-0.15652433670869148</c:v>
                </c:pt>
                <c:pt idx="52">
                  <c:v>-0.15643212727856112</c:v>
                </c:pt>
                <c:pt idx="53">
                  <c:v>-0.15628256171247415</c:v>
                </c:pt>
                <c:pt idx="54">
                  <c:v>-0.15607807952418723</c:v>
                </c:pt>
                <c:pt idx="55">
                  <c:v>-0.15582104043542824</c:v>
                </c:pt>
                <c:pt idx="56">
                  <c:v>-0.15551372676535105</c:v>
                </c:pt>
                <c:pt idx="57">
                  <c:v>-0.15515834575106952</c:v>
                </c:pt>
                <c:pt idx="58">
                  <c:v>-0.15475703180122777</c:v>
                </c:pt>
                <c:pt idx="59">
                  <c:v>-0.15431184868450198</c:v>
                </c:pt>
                <c:pt idx="60">
                  <c:v>-0.15382479165488006</c:v>
                </c:pt>
                <c:pt idx="61">
                  <c:v>-0.15329778951551318</c:v>
                </c:pt>
                <c:pt idx="62">
                  <c:v>-0.15273270662288124</c:v>
                </c:pt>
                <c:pt idx="63">
                  <c:v>-0.15213134483296514</c:v>
                </c:pt>
                <c:pt idx="64">
                  <c:v>-0.15149544539107526</c:v>
                </c:pt>
                <c:pt idx="65">
                  <c:v>-0.15082669076693245</c:v>
                </c:pt>
                <c:pt idx="66">
                  <c:v>-0.15012670643655746</c:v>
                </c:pt>
                <c:pt idx="67">
                  <c:v>-0.14939706261248395</c:v>
                </c:pt>
                <c:pt idx="68">
                  <c:v>-0.1486392759237547</c:v>
                </c:pt>
                <c:pt idx="69">
                  <c:v>-0.14785481104714029</c:v>
                </c:pt>
                <c:pt idx="70">
                  <c:v>-0.14704508229095528</c:v>
                </c:pt>
                <c:pt idx="71">
                  <c:v>-0.14621145513283024</c:v>
                </c:pt>
                <c:pt idx="72">
                  <c:v>-0.14535524771274294</c:v>
                </c:pt>
                <c:pt idx="73">
                  <c:v>-0.14447773228258443</c:v>
                </c:pt>
                <c:pt idx="74">
                  <c:v>-0.14358013661349878</c:v>
                </c:pt>
                <c:pt idx="75">
                  <c:v>-0.14266364536219622</c:v>
                </c:pt>
                <c:pt idx="76">
                  <c:v>-0.14172940139741019</c:v>
                </c:pt>
                <c:pt idx="77">
                  <c:v>-0.14077850708763356</c:v>
                </c:pt>
                <c:pt idx="78">
                  <c:v>-0.13981202555123823</c:v>
                </c:pt>
                <c:pt idx="79">
                  <c:v>-0.13883098187004878</c:v>
                </c:pt>
                <c:pt idx="80">
                  <c:v>-0.13783636426741691</c:v>
                </c:pt>
                <c:pt idx="81">
                  <c:v>-0.13682912525180438</c:v>
                </c:pt>
                <c:pt idx="82">
                  <c:v>-0.13581018272686163</c:v>
                </c:pt>
                <c:pt idx="83">
                  <c:v>-0.13478042106896068</c:v>
                </c:pt>
                <c:pt idx="84">
                  <c:v>-0.13374069217310783</c:v>
                </c:pt>
                <c:pt idx="85">
                  <c:v>-0.1326918164681411</c:v>
                </c:pt>
                <c:pt idx="86">
                  <c:v>-0.13163458390209512</c:v>
                </c:pt>
                <c:pt idx="87">
                  <c:v>-0.13056975489857606</c:v>
                </c:pt>
                <c:pt idx="88">
                  <c:v>-0.12949806128498967</c:v>
                </c:pt>
                <c:pt idx="89">
                  <c:v>-0.12842020719341332</c:v>
                </c:pt>
                <c:pt idx="90">
                  <c:v>-0.12733686993490761</c:v>
                </c:pt>
                <c:pt idx="91">
                  <c:v>-0.12624870084802314</c:v>
                </c:pt>
                <c:pt idx="92">
                  <c:v>-0.12515632612223695</c:v>
                </c:pt>
                <c:pt idx="93">
                  <c:v>-0.12406034759704673</c:v>
                </c:pt>
                <c:pt idx="94">
                  <c:v>-0.12296134353741658</c:v>
                </c:pt>
                <c:pt idx="95">
                  <c:v>-0.12185986938624782</c:v>
                </c:pt>
                <c:pt idx="96">
                  <c:v>-0.1207564584945432</c:v>
                </c:pt>
                <c:pt idx="97">
                  <c:v>-0.11965162282989758</c:v>
                </c:pt>
                <c:pt idx="98">
                  <c:v>-0.11854585366394373</c:v>
                </c:pt>
                <c:pt idx="99">
                  <c:v>-0.11743962223935192</c:v>
                </c:pt>
                <c:pt idx="100">
                  <c:v>-0.1163333804169762</c:v>
                </c:pt>
                <c:pt idx="101">
                  <c:v>-0.1152275613037147</c:v>
                </c:pt>
                <c:pt idx="102">
                  <c:v>-0.11412257986164345</c:v>
                </c:pt>
                <c:pt idx="103">
                  <c:v>-0.11301883349895775</c:v>
                </c:pt>
                <c:pt idx="104">
                  <c:v>-0.11191670264324731</c:v>
                </c:pt>
                <c:pt idx="105">
                  <c:v>-0.11081655129761864</c:v>
                </c:pt>
                <c:pt idx="106">
                  <c:v>-0.10971872758014831</c:v>
                </c:pt>
                <c:pt idx="107">
                  <c:v>-0.10862356424716314</c:v>
                </c:pt>
                <c:pt idx="108">
                  <c:v>-0.10753137920079787</c:v>
                </c:pt>
                <c:pt idx="109">
                  <c:v>-0.10644247598129786</c:v>
                </c:pt>
                <c:pt idx="110">
                  <c:v>-0.10535714424450221</c:v>
                </c:pt>
                <c:pt idx="111">
                  <c:v>-0.10427566022493069</c:v>
                </c:pt>
                <c:pt idx="112">
                  <c:v>-0.10319828718490094</c:v>
                </c:pt>
                <c:pt idx="113">
                  <c:v>-0.10212527585007547</c:v>
                </c:pt>
                <c:pt idx="114">
                  <c:v>-0.1010568648318253</c:v>
                </c:pt>
                <c:pt idx="115">
                  <c:v>-9.9993281036806991E-2</c:v>
                </c:pt>
                <c:pt idx="116">
                  <c:v>-9.8934740064106005E-2</c:v>
                </c:pt>
                <c:pt idx="117">
                  <c:v>-9.7881446590323634E-2</c:v>
                </c:pt>
                <c:pt idx="118">
                  <c:v>-9.6833594742945506E-2</c:v>
                </c:pt>
                <c:pt idx="119">
                  <c:v>-9.5791368462337045E-2</c:v>
                </c:pt>
                <c:pt idx="120">
                  <c:v>-9.4754941852698005E-2</c:v>
                </c:pt>
                <c:pt idx="121">
                  <c:v>-9.3724479522292958E-2</c:v>
                </c:pt>
                <c:pt idx="122">
                  <c:v>-9.2700136913271627E-2</c:v>
                </c:pt>
                <c:pt idx="123">
                  <c:v>-9.1682060621384801E-2</c:v>
                </c:pt>
                <c:pt idx="124">
                  <c:v>-9.0670388705886798E-2</c:v>
                </c:pt>
                <c:pt idx="125">
                  <c:v>-8.9665250989909587E-2</c:v>
                </c:pt>
                <c:pt idx="126">
                  <c:v>-8.8666769351592095E-2</c:v>
                </c:pt>
                <c:pt idx="127">
                  <c:v>-8.7675058006231682E-2</c:v>
                </c:pt>
                <c:pt idx="128">
                  <c:v>-8.6690223779714748E-2</c:v>
                </c:pt>
                <c:pt idx="129">
                  <c:v>-8.5712366373494192E-2</c:v>
                </c:pt>
                <c:pt idx="130">
                  <c:v>-8.4741578621345598E-2</c:v>
                </c:pt>
                <c:pt idx="131">
                  <c:v>-8.3777946738157597E-2</c:v>
                </c:pt>
                <c:pt idx="132">
                  <c:v>-8.2821550560977911E-2</c:v>
                </c:pt>
                <c:pt idx="133">
                  <c:v>-8.1872463782551502E-2</c:v>
                </c:pt>
                <c:pt idx="134">
                  <c:v>-8.0930754177562847E-2</c:v>
                </c:pt>
                <c:pt idx="135">
                  <c:v>-7.9996483821805964E-2</c:v>
                </c:pt>
                <c:pt idx="136">
                  <c:v>-7.9069709304479832E-2</c:v>
                </c:pt>
                <c:pt idx="137">
                  <c:v>-7.8150481933820445E-2</c:v>
                </c:pt>
                <c:pt idx="138">
                  <c:v>-7.7238847936260874E-2</c:v>
                </c:pt>
                <c:pt idx="139">
                  <c:v>-7.6334848649309103E-2</c:v>
                </c:pt>
                <c:pt idx="140">
                  <c:v>-7.543852070833712E-2</c:v>
                </c:pt>
                <c:pt idx="141">
                  <c:v>-7.4549896227446705E-2</c:v>
                </c:pt>
                <c:pt idx="142">
                  <c:v>-7.3669002974602438E-2</c:v>
                </c:pt>
                <c:pt idx="143">
                  <c:v>-7.2795864541190414E-2</c:v>
                </c:pt>
                <c:pt idx="144">
                  <c:v>-7.1930500506172862E-2</c:v>
                </c:pt>
                <c:pt idx="145">
                  <c:v>-7.1072926594997685E-2</c:v>
                </c:pt>
                <c:pt idx="146">
                  <c:v>-7.0223154833417276E-2</c:v>
                </c:pt>
                <c:pt idx="147">
                  <c:v>-6.9381193696371218E-2</c:v>
                </c:pt>
                <c:pt idx="148">
                  <c:v>-6.8547048252074805E-2</c:v>
                </c:pt>
                <c:pt idx="149">
                  <c:v>-6.7720720301460133E-2</c:v>
                </c:pt>
                <c:pt idx="150">
                  <c:v>-6.6902208513104633E-2</c:v>
                </c:pt>
                <c:pt idx="151">
                  <c:v>-6.6091508553787134E-2</c:v>
                </c:pt>
                <c:pt idx="152">
                  <c:v>-6.5288613214793179E-2</c:v>
                </c:pt>
                <c:pt idx="153">
                  <c:v>-6.4493512534105416E-2</c:v>
                </c:pt>
                <c:pt idx="154">
                  <c:v>-6.3706193914598752E-2</c:v>
                </c:pt>
                <c:pt idx="155">
                  <c:v>-6.2926642238355243E-2</c:v>
                </c:pt>
                <c:pt idx="156">
                  <c:v>-6.2154839977225512E-2</c:v>
                </c:pt>
                <c:pt idx="157">
                  <c:v>-6.1390767299736859E-2</c:v>
                </c:pt>
                <c:pt idx="158">
                  <c:v>-6.0634402174469484E-2</c:v>
                </c:pt>
                <c:pt idx="159">
                  <c:v>-5.9885720469998509E-2</c:v>
                </c:pt>
                <c:pt idx="160">
                  <c:v>-5.914469605150996E-2</c:v>
                </c:pt>
                <c:pt idx="161">
                  <c:v>-5.8411300874187388E-2</c:v>
                </c:pt>
                <c:pt idx="162">
                  <c:v>-5.7685505073473517E-2</c:v>
                </c:pt>
                <c:pt idx="163">
                  <c:v>-5.696727705229028E-2</c:v>
                </c:pt>
                <c:pt idx="164">
                  <c:v>-5.6256583565320838E-2</c:v>
                </c:pt>
                <c:pt idx="165">
                  <c:v>-5.5553389800435726E-2</c:v>
                </c:pt>
                <c:pt idx="166">
                  <c:v>-5.4857659457349758E-2</c:v>
                </c:pt>
                <c:pt idx="167">
                  <c:v>-5.4169354823599428E-2</c:v>
                </c:pt>
                <c:pt idx="168">
                  <c:v>-5.3488436847914961E-2</c:v>
                </c:pt>
                <c:pt idx="169">
                  <c:v>-5.2814865211073002E-2</c:v>
                </c:pt>
                <c:pt idx="170">
                  <c:v>-5.214859839430195E-2</c:v>
                </c:pt>
                <c:pt idx="171">
                  <c:v>-5.1489593745317877E-2</c:v>
                </c:pt>
                <c:pt idx="172">
                  <c:v>-5.0837807542061207E-2</c:v>
                </c:pt>
                <c:pt idx="173">
                  <c:v>-5.0193195054208439E-2</c:v>
                </c:pt>
                <c:pt idx="174">
                  <c:v>-4.9555710602521556E-2</c:v>
                </c:pt>
                <c:pt idx="175">
                  <c:v>-4.8925307616106466E-2</c:v>
                </c:pt>
                <c:pt idx="176">
                  <c:v>-4.8301938687644028E-2</c:v>
                </c:pt>
                <c:pt idx="177">
                  <c:v>-4.7685555626652998E-2</c:v>
                </c:pt>
                <c:pt idx="178">
                  <c:v>-4.707610951085156E-2</c:v>
                </c:pt>
                <c:pt idx="179">
                  <c:v>-4.6473550735668792E-2</c:v>
                </c:pt>
                <c:pt idx="180">
                  <c:v>-4.5877829061971638E-2</c:v>
                </c:pt>
                <c:pt idx="181">
                  <c:v>-4.5288893662056254E-2</c:v>
                </c:pt>
                <c:pt idx="182">
                  <c:v>-4.4706693163960823E-2</c:v>
                </c:pt>
                <c:pt idx="183">
                  <c:v>-4.4131175694152126E-2</c:v>
                </c:pt>
                <c:pt idx="184">
                  <c:v>-4.3562288918636879E-2</c:v>
                </c:pt>
                <c:pt idx="185">
                  <c:v>-4.2999980082544409E-2</c:v>
                </c:pt>
                <c:pt idx="186">
                  <c:v>-4.2444196048232768E-2</c:v>
                </c:pt>
                <c:pt idx="187">
                  <c:v>-4.1894883331961945E-2</c:v>
                </c:pt>
                <c:pt idx="188">
                  <c:v>-4.1351988139179424E-2</c:v>
                </c:pt>
                <c:pt idx="189">
                  <c:v>-4.0815456398464157E-2</c:v>
                </c:pt>
                <c:pt idx="190">
                  <c:v>-4.0285233794167492E-2</c:v>
                </c:pt>
                <c:pt idx="191">
                  <c:v>-3.9761265797796812E-2</c:v>
                </c:pt>
                <c:pt idx="192">
                  <c:v>-3.9243497698177976E-2</c:v>
                </c:pt>
                <c:pt idx="193">
                  <c:v>-3.8731874630437813E-2</c:v>
                </c:pt>
                <c:pt idx="194">
                  <c:v>-3.82263416038435E-2</c:v>
                </c:pt>
                <c:pt idx="195">
                  <c:v>-3.772684352853535E-2</c:v>
                </c:pt>
                <c:pt idx="196">
                  <c:v>-3.7233325241188872E-2</c:v>
                </c:pt>
                <c:pt idx="197">
                  <c:v>-3.6745731529639572E-2</c:v>
                </c:pt>
                <c:pt idx="198">
                  <c:v>-3.6264007156505997E-2</c:v>
                </c:pt>
                <c:pt idx="199">
                  <c:v>-3.578809688183994E-2</c:v>
                </c:pt>
                <c:pt idx="200">
                  <c:v>-3.531794548484004E-2</c:v>
                </c:pt>
                <c:pt idx="201">
                  <c:v>-3.4853497784653381E-2</c:v>
                </c:pt>
                <c:pt idx="202">
                  <c:v>-3.4394698660300593E-2</c:v>
                </c:pt>
                <c:pt idx="203">
                  <c:v>-3.3941493069749633E-2</c:v>
                </c:pt>
                <c:pt idx="204">
                  <c:v>-3.3493826068164881E-2</c:v>
                </c:pt>
                <c:pt idx="205">
                  <c:v>-3.305164282536445E-2</c:v>
                </c:pt>
                <c:pt idx="206">
                  <c:v>-3.2614888642504607E-2</c:v>
                </c:pt>
                <c:pt idx="207">
                  <c:v>-3.2183508968021857E-2</c:v>
                </c:pt>
                <c:pt idx="208">
                  <c:v>-3.1757449412855139E-2</c:v>
                </c:pt>
                <c:pt idx="209">
                  <c:v>-3.1336655764972736E-2</c:v>
                </c:pt>
                <c:pt idx="210">
                  <c:v>-3.0921074003226426E-2</c:v>
                </c:pt>
                <c:pt idx="211">
                  <c:v>-3.0510650310556931E-2</c:v>
                </c:pt>
                <c:pt idx="212">
                  <c:v>-3.0105331086569671E-2</c:v>
                </c:pt>
                <c:pt idx="213">
                  <c:v>-2.9705062959505816E-2</c:v>
                </c:pt>
                <c:pt idx="214">
                  <c:v>-2.9309792797624946E-2</c:v>
                </c:pt>
                <c:pt idx="215">
                  <c:v>-2.8919467720022136E-2</c:v>
                </c:pt>
                <c:pt idx="216">
                  <c:v>-2.8534035106898992E-2</c:v>
                </c:pt>
                <c:pt idx="217">
                  <c:v>-2.8153442609303709E-2</c:v>
                </c:pt>
                <c:pt idx="218">
                  <c:v>-2.7777638158363434E-2</c:v>
                </c:pt>
                <c:pt idx="219">
                  <c:v>-2.7406569974021838E-2</c:v>
                </c:pt>
                <c:pt idx="220">
                  <c:v>-2.7040186573302604E-2</c:v>
                </c:pt>
                <c:pt idx="221">
                  <c:v>-2.6678436778112009E-2</c:v>
                </c:pt>
                <c:pt idx="222">
                  <c:v>-2.632126972260029E-2</c:v>
                </c:pt>
                <c:pt idx="223">
                  <c:v>-2.5968634860093476E-2</c:v>
                </c:pt>
                <c:pt idx="224">
                  <c:v>-2.5620481969613355E-2</c:v>
                </c:pt>
                <c:pt idx="225">
                  <c:v>-2.5276761162000408E-2</c:v>
                </c:pt>
                <c:pt idx="226">
                  <c:v>-2.4937422885650196E-2</c:v>
                </c:pt>
                <c:pt idx="227">
                  <c:v>-2.4602417931883083E-2</c:v>
                </c:pt>
                <c:pt idx="228">
                  <c:v>-2.4271697439953419E-2</c:v>
                </c:pt>
                <c:pt idx="229">
                  <c:v>-2.3945212901717309E-2</c:v>
                </c:pt>
                <c:pt idx="230">
                  <c:v>-2.3622916165967355E-2</c:v>
                </c:pt>
                <c:pt idx="231">
                  <c:v>-2.3304759442448281E-2</c:v>
                </c:pt>
                <c:pt idx="232">
                  <c:v>-2.2990695305564329E-2</c:v>
                </c:pt>
                <c:pt idx="233">
                  <c:v>-2.2680676697790877E-2</c:v>
                </c:pt>
                <c:pt idx="234">
                  <c:v>-2.2374656932799643E-2</c:v>
                </c:pt>
                <c:pt idx="235">
                  <c:v>-2.2072589698309379E-2</c:v>
                </c:pt>
                <c:pt idx="236">
                  <c:v>-2.1774429058671996E-2</c:v>
                </c:pt>
                <c:pt idx="237">
                  <c:v>-2.1480129457203477E-2</c:v>
                </c:pt>
                <c:pt idx="238">
                  <c:v>-2.1189645718271005E-2</c:v>
                </c:pt>
                <c:pt idx="239">
                  <c:v>-2.0902933049142668E-2</c:v>
                </c:pt>
                <c:pt idx="240">
                  <c:v>-2.061994704161238E-2</c:v>
                </c:pt>
                <c:pt idx="241">
                  <c:v>-2.0340643673405517E-2</c:v>
                </c:pt>
                <c:pt idx="242">
                  <c:v>-2.0064979309376386E-2</c:v>
                </c:pt>
                <c:pt idx="243">
                  <c:v>-1.9792910702503785E-2</c:v>
                </c:pt>
                <c:pt idx="244">
                  <c:v>-1.9524394994693751E-2</c:v>
                </c:pt>
                <c:pt idx="245">
                  <c:v>-1.9259389717396932E-2</c:v>
                </c:pt>
                <c:pt idx="246">
                  <c:v>-1.8997852792047489E-2</c:v>
                </c:pt>
                <c:pt idx="247">
                  <c:v>-1.8739742530332434E-2</c:v>
                </c:pt>
                <c:pt idx="248">
                  <c:v>-1.8485017634295092E-2</c:v>
                </c:pt>
                <c:pt idx="249">
                  <c:v>-1.8233637196284274E-2</c:v>
                </c:pt>
                <c:pt idx="250">
                  <c:v>-1.7985560698750222E-2</c:v>
                </c:pt>
                <c:pt idx="251">
                  <c:v>-1.7740748013898393E-2</c:v>
                </c:pt>
                <c:pt idx="252">
                  <c:v>-1.7499159403204508E-2</c:v>
                </c:pt>
                <c:pt idx="253">
                  <c:v>-1.7260755516796834E-2</c:v>
                </c:pt>
                <c:pt idx="254">
                  <c:v>-1.7025497392713404E-2</c:v>
                </c:pt>
                <c:pt idx="255">
                  <c:v>-1.6793346456037132E-2</c:v>
                </c:pt>
                <c:pt idx="256">
                  <c:v>-1.6564264517916375E-2</c:v>
                </c:pt>
                <c:pt idx="257">
                  <c:v>-1.6338213774474503E-2</c:v>
                </c:pt>
                <c:pt idx="258">
                  <c:v>-1.6115156805614584E-2</c:v>
                </c:pt>
                <c:pt idx="259">
                  <c:v>-1.5895056573722956E-2</c:v>
                </c:pt>
                <c:pt idx="260">
                  <c:v>-1.567787642227865E-2</c:v>
                </c:pt>
                <c:pt idx="261">
                  <c:v>-1.5463580074368696E-2</c:v>
                </c:pt>
                <c:pt idx="262">
                  <c:v>-1.5252131631119355E-2</c:v>
                </c:pt>
                <c:pt idx="263">
                  <c:v>-1.5043495570043157E-2</c:v>
                </c:pt>
                <c:pt idx="264">
                  <c:v>-1.4837636743307875E-2</c:v>
                </c:pt>
                <c:pt idx="265">
                  <c:v>-1.4634520375929917E-2</c:v>
                </c:pt>
                <c:pt idx="266">
                  <c:v>-1.4434112063898417E-2</c:v>
                </c:pt>
                <c:pt idx="267">
                  <c:v>-1.4236377772230736E-2</c:v>
                </c:pt>
                <c:pt idx="268">
                  <c:v>-1.4041283832965259E-2</c:v>
                </c:pt>
                <c:pt idx="269">
                  <c:v>-1.3848796943093168E-2</c:v>
                </c:pt>
                <c:pt idx="270">
                  <c:v>-1.3658884162433806E-2</c:v>
                </c:pt>
                <c:pt idx="271">
                  <c:v>-1.3471512911456728E-2</c:v>
                </c:pt>
                <c:pt idx="272">
                  <c:v>-1.3286650969052471E-2</c:v>
                </c:pt>
                <c:pt idx="273">
                  <c:v>-1.3104266470255237E-2</c:v>
                </c:pt>
                <c:pt idx="274">
                  <c:v>-1.2924327903922379E-2</c:v>
                </c:pt>
                <c:pt idx="275">
                  <c:v>-1.2746804110370174E-2</c:v>
                </c:pt>
                <c:pt idx="276">
                  <c:v>-1.2571664278971658E-2</c:v>
                </c:pt>
                <c:pt idx="277">
                  <c:v>-1.2398877945716192E-2</c:v>
                </c:pt>
                <c:pt idx="278">
                  <c:v>-1.2228414990736321E-2</c:v>
                </c:pt>
                <c:pt idx="279">
                  <c:v>-1.2060245635801478E-2</c:v>
                </c:pt>
                <c:pt idx="280">
                  <c:v>-1.1894340441783145E-2</c:v>
                </c:pt>
                <c:pt idx="281">
                  <c:v>-1.1730670306090967E-2</c:v>
                </c:pt>
                <c:pt idx="282">
                  <c:v>-1.1569206460086023E-2</c:v>
                </c:pt>
                <c:pt idx="283">
                  <c:v>-1.1409920466468933E-2</c:v>
                </c:pt>
                <c:pt idx="284">
                  <c:v>-1.1252784216647316E-2</c:v>
                </c:pt>
                <c:pt idx="285">
                  <c:v>-1.1097769928084766E-2</c:v>
                </c:pt>
                <c:pt idx="286">
                  <c:v>-1.0944850141630649E-2</c:v>
                </c:pt>
                <c:pt idx="287">
                  <c:v>-1.079399771883675E-2</c:v>
                </c:pt>
                <c:pt idx="288">
                  <c:v>-1.064518583925708E-2</c:v>
                </c:pt>
                <c:pt idx="289">
                  <c:v>-1.0498387997737613E-2</c:v>
                </c:pt>
                <c:pt idx="290">
                  <c:v>-1.0353578001693935E-2</c:v>
                </c:pt>
                <c:pt idx="291">
                  <c:v>-1.0210729968380367E-2</c:v>
                </c:pt>
                <c:pt idx="292">
                  <c:v>-1.0069818322150838E-2</c:v>
                </c:pt>
                <c:pt idx="293">
                  <c:v>-9.9308177917135903E-3</c:v>
                </c:pt>
                <c:pt idx="294">
                  <c:v>-9.793703407380434E-3</c:v>
                </c:pt>
                <c:pt idx="295">
                  <c:v>-9.6584504983130183E-3</c:v>
                </c:pt>
                <c:pt idx="296">
                  <c:v>-9.5250346897657497E-3</c:v>
                </c:pt>
                <c:pt idx="297">
                  <c:v>-9.3934319003274973E-3</c:v>
                </c:pt>
                <c:pt idx="298">
                  <c:v>-9.2636183391633809E-3</c:v>
                </c:pt>
                <c:pt idx="299">
                  <c:v>-9.1355705032574331E-3</c:v>
                </c:pt>
                <c:pt idx="300">
                  <c:v>-9.0092651746564879E-3</c:v>
                </c:pt>
                <c:pt idx="301">
                  <c:v>-8.8846794177180784E-3</c:v>
                </c:pt>
                <c:pt idx="302">
                  <c:v>-8.7617905763607128E-3</c:v>
                </c:pt>
                <c:pt idx="303">
                  <c:v>-8.6405762713208101E-3</c:v>
                </c:pt>
                <c:pt idx="304">
                  <c:v>-8.5210143974134497E-3</c:v>
                </c:pt>
                <c:pt idx="305">
                  <c:v>-8.4030831208007327E-3</c:v>
                </c:pt>
                <c:pt idx="306">
                  <c:v>-8.2867608762667438E-3</c:v>
                </c:pt>
                <c:pt idx="307">
                  <c:v>-8.1720263645017315E-3</c:v>
                </c:pt>
                <c:pt idx="308">
                  <c:v>-8.0588585493932378E-3</c:v>
                </c:pt>
                <c:pt idx="309">
                  <c:v>-7.9472366553283158E-3</c:v>
                </c:pt>
                <c:pt idx="310">
                  <c:v>-7.8371401645051606E-3</c:v>
                </c:pt>
                <c:pt idx="311">
                  <c:v>-7.7285488142553793E-3</c:v>
                </c:pt>
                <c:pt idx="312">
                  <c:v>-7.6214425943781361E-3</c:v>
                </c:pt>
                <c:pt idx="313">
                  <c:v>-7.5158017444856944E-3</c:v>
                </c:pt>
                <c:pt idx="314">
                  <c:v>-7.4116067513618784E-3</c:v>
                </c:pt>
                <c:pt idx="315">
                  <c:v>-7.3088383463332249E-3</c:v>
                </c:pt>
                <c:pt idx="316">
                  <c:v>-7.2074775026537254E-3</c:v>
                </c:pt>
                <c:pt idx="317">
                  <c:v>-7.1075054329035412E-3</c:v>
                </c:pt>
                <c:pt idx="318">
                  <c:v>-7.0089035864020341E-3</c:v>
                </c:pt>
                <c:pt idx="319">
                  <c:v>-6.9116536466356706E-3</c:v>
                </c:pt>
                <c:pt idx="320">
                  <c:v>-6.8157375287009672E-3</c:v>
                </c:pt>
                <c:pt idx="321">
                  <c:v>-6.721137376763278E-3</c:v>
                </c:pt>
                <c:pt idx="322">
                  <c:v>-6.6278355615310763E-3</c:v>
                </c:pt>
                <c:pt idx="323">
                  <c:v>-6.5358146777469983E-3</c:v>
                </c:pt>
                <c:pt idx="324">
                  <c:v>-6.4450575416948137E-3</c:v>
                </c:pt>
                <c:pt idx="325">
                  <c:v>-6.3555471887237792E-3</c:v>
                </c:pt>
                <c:pt idx="326">
                  <c:v>-6.2672668707897845E-3</c:v>
                </c:pt>
                <c:pt idx="327">
                  <c:v>-6.1802000540138674E-3</c:v>
                </c:pt>
                <c:pt idx="328">
                  <c:v>-6.0943304162584064E-3</c:v>
                </c:pt>
                <c:pt idx="329">
                  <c:v>-6.0096418447211971E-3</c:v>
                </c:pt>
                <c:pt idx="330">
                  <c:v>-5.9261184335472382E-3</c:v>
                </c:pt>
                <c:pt idx="331">
                  <c:v>-5.8437444814589835E-3</c:v>
                </c:pt>
                <c:pt idx="332">
                  <c:v>-5.7625044894048516E-3</c:v>
                </c:pt>
                <c:pt idx="333">
                  <c:v>-5.6823831582263002E-3</c:v>
                </c:pt>
                <c:pt idx="334">
                  <c:v>-5.603365386343458E-3</c:v>
                </c:pt>
                <c:pt idx="335">
                  <c:v>-5.5254362674596541E-3</c:v>
                </c:pt>
                <c:pt idx="336">
                  <c:v>-5.4485810882849914E-3</c:v>
                </c:pt>
                <c:pt idx="337">
                  <c:v>-5.3727853262785083E-3</c:v>
                </c:pt>
                <c:pt idx="338">
                  <c:v>-5.298034647409927E-3</c:v>
                </c:pt>
                <c:pt idx="339">
                  <c:v>-5.2243149039403972E-3</c:v>
                </c:pt>
                <c:pt idx="340">
                  <c:v>-5.1516121322223302E-3</c:v>
                </c:pt>
                <c:pt idx="341">
                  <c:v>-5.0799125505189479E-3</c:v>
                </c:pt>
                <c:pt idx="342">
                  <c:v>-5.0092025568428062E-3</c:v>
                </c:pt>
                <c:pt idx="343">
                  <c:v>-4.9394687268140862E-3</c:v>
                </c:pt>
                <c:pt idx="344">
                  <c:v>-4.8706978115379967E-3</c:v>
                </c:pt>
                <c:pt idx="345">
                  <c:v>-4.8028767355020397E-3</c:v>
                </c:pt>
                <c:pt idx="346">
                  <c:v>-4.7359925944922962E-3</c:v>
                </c:pt>
                <c:pt idx="347">
                  <c:v>-4.6700326535296247E-3</c:v>
                </c:pt>
                <c:pt idx="348">
                  <c:v>-4.6049843448252E-3</c:v>
                </c:pt>
                <c:pt idx="349">
                  <c:v>-4.5408352657552642E-3</c:v>
                </c:pt>
                <c:pt idx="350">
                  <c:v>-4.4775731768559373E-3</c:v>
                </c:pt>
                <c:pt idx="351">
                  <c:v>-4.4151859998367944E-3</c:v>
                </c:pt>
                <c:pt idx="352">
                  <c:v>-4.3536618156144492E-3</c:v>
                </c:pt>
                <c:pt idx="353">
                  <c:v>-4.2929888623649912E-3</c:v>
                </c:pt>
                <c:pt idx="354">
                  <c:v>-4.2331555335961939E-3</c:v>
                </c:pt>
                <c:pt idx="355">
                  <c:v>-4.1741503762387231E-3</c:v>
                </c:pt>
                <c:pt idx="356">
                  <c:v>-4.1159620887566521E-3</c:v>
                </c:pt>
                <c:pt idx="357">
                  <c:v>-4.0585795192771643E-3</c:v>
                </c:pt>
                <c:pt idx="358">
                  <c:v>-4.0019916637394452E-3</c:v>
                </c:pt>
                <c:pt idx="359">
                  <c:v>-3.9461876640624009E-3</c:v>
                </c:pt>
                <c:pt idx="360">
                  <c:v>-3.8911568063314532E-3</c:v>
                </c:pt>
                <c:pt idx="361">
                  <c:v>-3.8368885190043812E-3</c:v>
                </c:pt>
                <c:pt idx="362">
                  <c:v>-3.7833723711356007E-3</c:v>
                </c:pt>
                <c:pt idx="363">
                  <c:v>-3.7305980706194798E-3</c:v>
                </c:pt>
                <c:pt idx="364">
                  <c:v>-3.6785554624521777E-3</c:v>
                </c:pt>
                <c:pt idx="365">
                  <c:v>-3.627234527011974E-3</c:v>
                </c:pt>
                <c:pt idx="366">
                  <c:v>-3.5766253783580167E-3</c:v>
                </c:pt>
                <c:pt idx="367">
                  <c:v>-3.5267182625475946E-3</c:v>
                </c:pt>
                <c:pt idx="368">
                  <c:v>-3.4775035559713677E-3</c:v>
                </c:pt>
                <c:pt idx="369">
                  <c:v>-3.4289717637068801E-3</c:v>
                </c:pt>
                <c:pt idx="370">
                  <c:v>-3.3811135178902028E-3</c:v>
                </c:pt>
                <c:pt idx="371">
                  <c:v>-3.3339195761051201E-3</c:v>
                </c:pt>
                <c:pt idx="372">
                  <c:v>-3.2873808197906155E-3</c:v>
                </c:pt>
                <c:pt idx="373">
                  <c:v>-3.2414882526655324E-3</c:v>
                </c:pt>
                <c:pt idx="374">
                  <c:v>-3.1962329991711809E-3</c:v>
                </c:pt>
                <c:pt idx="375">
                  <c:v>-3.1516063029311623E-3</c:v>
                </c:pt>
                <c:pt idx="376">
                  <c:v>-3.1075995252285902E-3</c:v>
                </c:pt>
                <c:pt idx="377">
                  <c:v>-3.0642041435005665E-3</c:v>
                </c:pt>
                <c:pt idx="378">
                  <c:v>-3.0214117498495118E-3</c:v>
                </c:pt>
                <c:pt idx="379">
                  <c:v>-2.9792140495717603E-3</c:v>
                </c:pt>
                <c:pt idx="380">
                  <c:v>-2.9376028597027167E-3</c:v>
                </c:pt>
                <c:pt idx="381">
                  <c:v>-2.8965701075788033E-3</c:v>
                </c:pt>
                <c:pt idx="382">
                  <c:v>-2.856107829415905E-3</c:v>
                </c:pt>
                <c:pt idx="383">
                  <c:v>-2.8162081689043928E-3</c:v>
                </c:pt>
                <c:pt idx="384">
                  <c:v>-2.7768633758201971E-3</c:v>
                </c:pt>
                <c:pt idx="385">
                  <c:v>-2.7380658046522515E-3</c:v>
                </c:pt>
                <c:pt idx="386">
                  <c:v>-2.6998079132458858E-3</c:v>
                </c:pt>
                <c:pt idx="387">
                  <c:v>-2.6620822614620964E-3</c:v>
                </c:pt>
                <c:pt idx="388">
                  <c:v>-2.6248815098525824E-3</c:v>
                </c:pt>
                <c:pt idx="389">
                  <c:v>-2.5881984183504128E-3</c:v>
                </c:pt>
                <c:pt idx="390">
                  <c:v>-2.552025844976187E-3</c:v>
                </c:pt>
                <c:pt idx="391">
                  <c:v>-2.5163567445594831E-3</c:v>
                </c:pt>
                <c:pt idx="392">
                  <c:v>-2.4811841674756327E-3</c:v>
                </c:pt>
                <c:pt idx="393">
                  <c:v>-2.4465012583974113E-3</c:v>
                </c:pt>
                <c:pt idx="394">
                  <c:v>-2.4123012550618635E-3</c:v>
                </c:pt>
                <c:pt idx="395">
                  <c:v>-2.3785774870516718E-3</c:v>
                </c:pt>
                <c:pt idx="396">
                  <c:v>-2.3453233745914645E-3</c:v>
                </c:pt>
                <c:pt idx="397">
                  <c:v>-2.3125324273584186E-3</c:v>
                </c:pt>
                <c:pt idx="398">
                  <c:v>-2.2801982433073463E-3</c:v>
                </c:pt>
                <c:pt idx="399">
                  <c:v>-2.2483145075100752E-3</c:v>
                </c:pt>
                <c:pt idx="400">
                  <c:v>-2.2168749910088052E-3</c:v>
                </c:pt>
                <c:pt idx="401">
                  <c:v>-2.1858735496835787E-3</c:v>
                </c:pt>
                <c:pt idx="402">
                  <c:v>-2.1553041231334893E-3</c:v>
                </c:pt>
                <c:pt idx="403">
                  <c:v>-2.1251607335716354E-3</c:v>
                </c:pt>
                <c:pt idx="404">
                  <c:v>-2.095437484733583E-3</c:v>
                </c:pt>
                <c:pt idx="405">
                  <c:v>-2.0661285607993778E-3</c:v>
                </c:pt>
                <c:pt idx="406">
                  <c:v>-2.0372282253286887E-3</c:v>
                </c:pt>
                <c:pt idx="407">
                  <c:v>-2.0087308202091634E-3</c:v>
                </c:pt>
                <c:pt idx="408">
                  <c:v>-1.9806307646179325E-3</c:v>
                </c:pt>
                <c:pt idx="409">
                  <c:v>-1.9529225539957557E-3</c:v>
                </c:pt>
                <c:pt idx="410">
                  <c:v>-1.9256007590341712E-3</c:v>
                </c:pt>
                <c:pt idx="411">
                  <c:v>-1.8986600246750328E-3</c:v>
                </c:pt>
                <c:pt idx="412">
                  <c:v>-1.8720950691227646E-3</c:v>
                </c:pt>
                <c:pt idx="413">
                  <c:v>-1.8459006828687463E-3</c:v>
                </c:pt>
                <c:pt idx="414">
                  <c:v>-1.8200717277280822E-3</c:v>
                </c:pt>
                <c:pt idx="415">
                  <c:v>-1.7946031358884119E-3</c:v>
                </c:pt>
                <c:pt idx="416">
                  <c:v>-1.7694899089706613E-3</c:v>
                </c:pt>
                <c:pt idx="417">
                  <c:v>-1.7447271171016478E-3</c:v>
                </c:pt>
                <c:pt idx="418">
                  <c:v>-1.7203098979983959E-3</c:v>
                </c:pt>
                <c:pt idx="419">
                  <c:v>-1.6962334560640176E-3</c:v>
                </c:pt>
                <c:pt idx="420">
                  <c:v>-1.6724930614950284E-3</c:v>
                </c:pt>
                <c:pt idx="421">
                  <c:v>-1.6490840494000467E-3</c:v>
                </c:pt>
                <c:pt idx="422">
                  <c:v>-1.6260018189296018E-3</c:v>
                </c:pt>
                <c:pt idx="423">
                  <c:v>-1.6032418324171062E-3</c:v>
                </c:pt>
                <c:pt idx="424">
                  <c:v>-1.5807996145307127E-3</c:v>
                </c:pt>
                <c:pt idx="425">
                  <c:v>-1.5586707514360367E-3</c:v>
                </c:pt>
                <c:pt idx="426">
                  <c:v>-1.5368508899695364E-3</c:v>
                </c:pt>
                <c:pt idx="427">
                  <c:v>-1.5153357368225698E-3</c:v>
                </c:pt>
                <c:pt idx="428">
                  <c:v>-1.494121057735805E-3</c:v>
                </c:pt>
                <c:pt idx="429">
                  <c:v>-1.4732026767040342E-3</c:v>
                </c:pt>
                <c:pt idx="430">
                  <c:v>-1.4525764751912311E-3</c:v>
                </c:pt>
                <c:pt idx="431">
                  <c:v>-1.4322383913556744E-3</c:v>
                </c:pt>
                <c:pt idx="432">
                  <c:v>-1.4121844192850873E-3</c:v>
                </c:pt>
                <c:pt idx="433">
                  <c:v>-1.3924106082416248E-3</c:v>
                </c:pt>
                <c:pt idx="434">
                  <c:v>-1.3729130619166967E-3</c:v>
                </c:pt>
                <c:pt idx="435">
                  <c:v>-1.3536879376953453E-3</c:v>
                </c:pt>
                <c:pt idx="436">
                  <c:v>-1.3347314459301836E-3</c:v>
                </c:pt>
                <c:pt idx="437">
                  <c:v>-1.3160398492248536E-3</c:v>
                </c:pt>
                <c:pt idx="438">
                  <c:v>-1.2976094617266241E-3</c:v>
                </c:pt>
                <c:pt idx="439">
                  <c:v>-1.2794366484283491E-3</c:v>
                </c:pt>
                <c:pt idx="440">
                  <c:v>-1.2615178244794259E-3</c:v>
                </c:pt>
                <c:pt idx="441">
                  <c:v>-1.2438494545057807E-3</c:v>
                </c:pt>
                <c:pt idx="442">
                  <c:v>-1.2264280519387002E-3</c:v>
                </c:pt>
                <c:pt idx="443">
                  <c:v>-1.2092501783524884E-3</c:v>
                </c:pt>
                <c:pt idx="444">
                  <c:v>-1.1923124428107189E-3</c:v>
                </c:pt>
                <c:pt idx="445">
                  <c:v>-1.1756115012211219E-3</c:v>
                </c:pt>
                <c:pt idx="446">
                  <c:v>-1.1591440556988943E-3</c:v>
                </c:pt>
                <c:pt idx="447">
                  <c:v>-1.1429068539383401E-3</c:v>
                </c:pt>
                <c:pt idx="448">
                  <c:v>-1.1268966885928393E-3</c:v>
                </c:pt>
                <c:pt idx="449">
                  <c:v>-1.1111103966629113E-3</c:v>
                </c:pt>
                <c:pt idx="450">
                  <c:v>-1.0955448588923697E-3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08-4972-B045-E7FADCF0E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898F19-079C-46A1-B4FE-24BB467D1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828675</xdr:colOff>
      <xdr:row>9</xdr:row>
      <xdr:rowOff>57149</xdr:rowOff>
    </xdr:from>
    <xdr:to>
      <xdr:col>12</xdr:col>
      <xdr:colOff>619125</xdr:colOff>
      <xdr:row>29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FA888B-76E4-4896-B62E-3F3B0D9A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1B2ED-5D5D-4C5F-A8E2-820AE1E4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714375</xdr:colOff>
      <xdr:row>14</xdr:row>
      <xdr:rowOff>142874</xdr:rowOff>
    </xdr:from>
    <xdr:to>
      <xdr:col>12</xdr:col>
      <xdr:colOff>504825</xdr:colOff>
      <xdr:row>34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8704BE-6290-4D3E-92EF-49838E57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866775</xdr:colOff>
      <xdr:row>9</xdr:row>
      <xdr:rowOff>57149</xdr:rowOff>
    </xdr:from>
    <xdr:to>
      <xdr:col>12</xdr:col>
      <xdr:colOff>657225</xdr:colOff>
      <xdr:row>29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70C2FF4-66B9-4F6E-AF41-B827E19A3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857250</xdr:colOff>
      <xdr:row>9</xdr:row>
      <xdr:rowOff>85724</xdr:rowOff>
    </xdr:from>
    <xdr:to>
      <xdr:col>12</xdr:col>
      <xdr:colOff>647700</xdr:colOff>
      <xdr:row>29</xdr:row>
      <xdr:rowOff>38100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4854A53-F7A2-451B-98B5-F036ED0A26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59DF-F963-484C-BB45-DD03723321EA}">
  <dimension ref="A2:AA469"/>
  <sheetViews>
    <sheetView topLeftCell="I1" workbookViewId="0">
      <selection activeCell="X9" sqref="Q8:X9"/>
    </sheetView>
  </sheetViews>
  <sheetFormatPr defaultRowHeight="18.75" x14ac:dyDescent="0.4"/>
  <cols>
    <col min="1" max="1" width="14.25" customWidth="1"/>
    <col min="3" max="3" width="9.87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182</v>
      </c>
      <c r="B2" s="1" t="s">
        <v>6</v>
      </c>
      <c r="D2" s="1" t="s">
        <v>4</v>
      </c>
      <c r="E2" s="1" t="s">
        <v>6</v>
      </c>
      <c r="K2" s="1" t="s">
        <v>261</v>
      </c>
      <c r="L2" s="1" t="s">
        <v>56</v>
      </c>
      <c r="N2" s="1" t="s">
        <v>261</v>
      </c>
      <c r="O2" s="1" t="s">
        <v>35</v>
      </c>
    </row>
    <row r="3" spans="1:27" x14ac:dyDescent="0.4">
      <c r="A3" s="2" t="s">
        <v>45</v>
      </c>
      <c r="B3" s="66" t="s">
        <v>302</v>
      </c>
      <c r="D3" s="15" t="str">
        <f>A3</f>
        <v>FCC</v>
      </c>
      <c r="E3" s="1" t="str">
        <f>B3</f>
        <v>Ga [2]</v>
      </c>
      <c r="K3" s="15" t="str">
        <f>A3</f>
        <v>FCC</v>
      </c>
      <c r="L3" s="1" t="str">
        <f>B3</f>
        <v>Ga [2]</v>
      </c>
      <c r="N3" s="15" t="str">
        <f>A3</f>
        <v>FCC</v>
      </c>
      <c r="O3" s="1" t="str">
        <f>L3</f>
        <v>Ga [2]</v>
      </c>
      <c r="Q3" s="32" t="s">
        <v>25</v>
      </c>
      <c r="R3" s="24"/>
      <c r="S3" s="24"/>
      <c r="T3" s="24"/>
      <c r="U3" s="24"/>
      <c r="V3" s="24"/>
      <c r="W3" s="24"/>
      <c r="X3" s="25"/>
    </row>
    <row r="4" spans="1:27" x14ac:dyDescent="0.4">
      <c r="A4" s="2" t="s">
        <v>11</v>
      </c>
      <c r="B4" s="50">
        <v>-2.8656999999999999</v>
      </c>
      <c r="D4" s="21" t="s">
        <v>8</v>
      </c>
      <c r="E4" s="4">
        <f>E11</f>
        <v>2.9938901115438421</v>
      </c>
      <c r="F4" t="s">
        <v>184</v>
      </c>
      <c r="K4" s="2" t="s">
        <v>263</v>
      </c>
      <c r="L4" s="4">
        <f>O4</f>
        <v>0.47761569992785019</v>
      </c>
      <c r="N4" s="12" t="s">
        <v>263</v>
      </c>
      <c r="O4" s="4">
        <v>0.47761569992785019</v>
      </c>
      <c r="P4" t="s">
        <v>46</v>
      </c>
      <c r="Q4" s="26" t="s">
        <v>266</v>
      </c>
      <c r="R4">
        <f>$O$6*SQRT(2)</f>
        <v>4.2338476842496231</v>
      </c>
      <c r="S4" t="s">
        <v>273</v>
      </c>
      <c r="X4" s="27"/>
    </row>
    <row r="5" spans="1:27" x14ac:dyDescent="0.4">
      <c r="A5" s="2" t="s">
        <v>20</v>
      </c>
      <c r="B5" s="69">
        <v>18.975471226</v>
      </c>
      <c r="D5" s="2" t="s">
        <v>3</v>
      </c>
      <c r="E5" s="5">
        <f>O10</f>
        <v>2.0220057259940472E-2</v>
      </c>
      <c r="K5" s="2" t="s">
        <v>2</v>
      </c>
      <c r="L5" s="4">
        <f>O5</f>
        <v>1.0229664344788607</v>
      </c>
      <c r="N5" s="12" t="s">
        <v>2</v>
      </c>
      <c r="O5" s="4">
        <v>1.0229664344788607</v>
      </c>
      <c r="P5" t="s">
        <v>46</v>
      </c>
      <c r="Q5" s="28" t="s">
        <v>24</v>
      </c>
      <c r="R5" s="29">
        <f>O4</f>
        <v>0.47761569992785019</v>
      </c>
      <c r="S5" s="29">
        <f>O5</f>
        <v>1.0229664344788607</v>
      </c>
      <c r="T5" s="29">
        <f>O6</f>
        <v>2.9937824080438693</v>
      </c>
      <c r="U5" s="29">
        <f>($O$6+$O$6*SQRT(2))/2</f>
        <v>3.6138150461467462</v>
      </c>
      <c r="V5" s="30" t="s">
        <v>110</v>
      </c>
      <c r="W5" s="30" t="str">
        <f>B3</f>
        <v>Ga [2]</v>
      </c>
      <c r="X5" s="31" t="str">
        <f>B3</f>
        <v>Ga [2]</v>
      </c>
    </row>
    <row r="6" spans="1:27" x14ac:dyDescent="0.4">
      <c r="A6" s="2" t="s">
        <v>0</v>
      </c>
      <c r="B6" s="1">
        <v>0.31519621494908862</v>
      </c>
      <c r="D6" s="2" t="s">
        <v>13</v>
      </c>
      <c r="E6" s="1">
        <v>12</v>
      </c>
      <c r="F6" t="s">
        <v>14</v>
      </c>
      <c r="K6" s="18" t="s">
        <v>264</v>
      </c>
      <c r="L6" s="4">
        <f>O7</f>
        <v>0.95523139985570038</v>
      </c>
      <c r="N6" s="12" t="s">
        <v>23</v>
      </c>
      <c r="O6" s="4">
        <v>2.9937824080438693</v>
      </c>
      <c r="P6" t="s">
        <v>46</v>
      </c>
    </row>
    <row r="7" spans="1:27" x14ac:dyDescent="0.4">
      <c r="A7" s="63" t="s">
        <v>1</v>
      </c>
      <c r="B7" s="67"/>
      <c r="C7" t="s">
        <v>260</v>
      </c>
      <c r="D7" s="2" t="s">
        <v>26</v>
      </c>
      <c r="E7" s="1">
        <v>4</v>
      </c>
      <c r="F7" t="s">
        <v>27</v>
      </c>
      <c r="K7" s="18" t="s">
        <v>262</v>
      </c>
      <c r="L7" s="4">
        <f>O8</f>
        <v>2.0459328689577214</v>
      </c>
      <c r="N7" s="18" t="s">
        <v>264</v>
      </c>
      <c r="O7" s="4">
        <f>2*O4</f>
        <v>0.95523139985570038</v>
      </c>
      <c r="Q7" s="23" t="s">
        <v>36</v>
      </c>
      <c r="R7" s="24"/>
      <c r="S7" s="24"/>
      <c r="T7" s="24"/>
      <c r="U7" s="24"/>
      <c r="V7" s="24"/>
      <c r="W7" s="24"/>
      <c r="X7" s="25"/>
    </row>
    <row r="8" spans="1:27" x14ac:dyDescent="0.4">
      <c r="D8" s="2" t="s">
        <v>29</v>
      </c>
      <c r="E8" s="4">
        <f>SQRT(2)</f>
        <v>1.4142135623730951</v>
      </c>
      <c r="F8" t="s">
        <v>243</v>
      </c>
      <c r="N8" s="18" t="s">
        <v>262</v>
      </c>
      <c r="O8" s="4">
        <f>2*O5</f>
        <v>2.0459328689577214</v>
      </c>
      <c r="Q8" s="26" t="s">
        <v>268</v>
      </c>
      <c r="R8">
        <f>$O$6*SQRT(2)</f>
        <v>4.2338476842496231</v>
      </c>
      <c r="S8" t="s">
        <v>273</v>
      </c>
      <c r="X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66</v>
      </c>
      <c r="O9" s="1">
        <f>O8/O5</f>
        <v>2</v>
      </c>
      <c r="Q9" s="28" t="s">
        <v>24</v>
      </c>
      <c r="R9" s="29">
        <f>O4</f>
        <v>0.47761569992785019</v>
      </c>
      <c r="S9" s="29">
        <f>O5</f>
        <v>1.0229664344788607</v>
      </c>
      <c r="T9" s="29">
        <f>O6</f>
        <v>2.9937824080438693</v>
      </c>
      <c r="U9" s="29">
        <f>($O$6+$O$6*SQRT(2))/2</f>
        <v>3.6138150461467462</v>
      </c>
      <c r="V9" s="30" t="s">
        <v>110</v>
      </c>
      <c r="W9" s="30" t="str">
        <f>B3</f>
        <v>Ga [2]</v>
      </c>
      <c r="X9" s="31" t="str">
        <f>B3</f>
        <v>Ga [2]</v>
      </c>
    </row>
    <row r="10" spans="1:27" x14ac:dyDescent="0.4">
      <c r="A10" s="1" t="s">
        <v>30</v>
      </c>
      <c r="B10" s="1" t="s">
        <v>7</v>
      </c>
      <c r="D10" s="1" t="s">
        <v>5</v>
      </c>
      <c r="E10" s="1" t="s">
        <v>7</v>
      </c>
      <c r="M10" t="s">
        <v>28</v>
      </c>
      <c r="N10" s="3" t="s">
        <v>257</v>
      </c>
      <c r="O10" s="1">
        <f>((SQRT(O9))^3/(O9-1)+(SQRT(1/O9)^3/(1/O9-1))-2)/6</f>
        <v>2.0220057259940472E-2</v>
      </c>
    </row>
    <row r="11" spans="1:27" x14ac:dyDescent="0.4">
      <c r="A11" s="3" t="s">
        <v>31</v>
      </c>
      <c r="B11" s="4">
        <f>($B$5*$E$7)^(1/3)</f>
        <v>4.234</v>
      </c>
      <c r="D11" s="3" t="s">
        <v>8</v>
      </c>
      <c r="E11" s="4">
        <f>$B$11/$E$8</f>
        <v>2.9938901115438421</v>
      </c>
      <c r="F11" t="s">
        <v>282</v>
      </c>
      <c r="Q11" s="33" t="s">
        <v>40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32</v>
      </c>
      <c r="B12" s="4">
        <f>(4*$B$5*$E$7/3)^(1/3)</f>
        <v>4.6601199906066171</v>
      </c>
      <c r="D12" s="3" t="s">
        <v>2</v>
      </c>
      <c r="E12" s="4">
        <f>(9*$B$6*$B$5/(-$B$4))^(1/2)</f>
        <v>4.3340375980986279</v>
      </c>
      <c r="N12" s="22" t="s">
        <v>267</v>
      </c>
      <c r="O12" s="20">
        <f>(O6-E4)/E4*100</f>
        <v>-3.5974433249075094E-3</v>
      </c>
      <c r="Q12" s="26" t="s">
        <v>38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39</v>
      </c>
      <c r="AA13" s="27"/>
    </row>
    <row r="14" spans="1:27" x14ac:dyDescent="0.4">
      <c r="A14" s="3" t="s">
        <v>98</v>
      </c>
      <c r="B14" s="1">
        <f>(B7-1)/(2*E12)-1/3</f>
        <v>-0.44869919915308382</v>
      </c>
      <c r="D14" s="3" t="s">
        <v>15</v>
      </c>
      <c r="E14" s="4">
        <f>-(1+$E$13+$E$5*$E$13^3)*EXP(-$E$13)</f>
        <v>-1</v>
      </c>
      <c r="Q14" s="28" t="s">
        <v>42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-2.8656999999999999</v>
      </c>
    </row>
    <row r="16" spans="1:27" x14ac:dyDescent="0.4">
      <c r="D16" s="3" t="s">
        <v>9</v>
      </c>
      <c r="E16" s="4">
        <f>$E$15*$E$6</f>
        <v>-34.388399999999997</v>
      </c>
      <c r="Q16" s="1" t="s">
        <v>51</v>
      </c>
      <c r="R16" s="1"/>
      <c r="S16" s="1"/>
      <c r="T16" s="1" t="s">
        <v>62</v>
      </c>
    </row>
    <row r="17" spans="1:25" x14ac:dyDescent="0.4">
      <c r="A17" t="s">
        <v>19</v>
      </c>
      <c r="Q17" s="1" t="s">
        <v>47</v>
      </c>
      <c r="R17" s="19">
        <f>B4/L9+O7/SQRT(L9)</f>
        <v>3.6943219589202519E-2</v>
      </c>
      <c r="S17" s="1" t="s">
        <v>48</v>
      </c>
      <c r="T17" s="1" t="s">
        <v>63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265</v>
      </c>
      <c r="M18" t="s">
        <v>33</v>
      </c>
      <c r="N18" t="s">
        <v>34</v>
      </c>
      <c r="O18" t="s">
        <v>41</v>
      </c>
      <c r="P18" t="s">
        <v>37</v>
      </c>
      <c r="Q18" s="2" t="s">
        <v>52</v>
      </c>
      <c r="R18" s="1">
        <v>2.95</v>
      </c>
      <c r="S18" s="1" t="s">
        <v>50</v>
      </c>
      <c r="T18" s="1" t="s">
        <v>64</v>
      </c>
    </row>
    <row r="19" spans="1:25" x14ac:dyDescent="0.4">
      <c r="D19" s="6">
        <v>-1</v>
      </c>
      <c r="E19" s="7">
        <f t="shared" ref="E19:E82" si="0">-(1+D19+$E$5*D19^3)*EXP(-D19)</f>
        <v>5.4963814220097572E-2</v>
      </c>
      <c r="G19">
        <f>$E$11*(D19/$E$12+1)</f>
        <v>2.3031046617689528</v>
      </c>
      <c r="H19" s="10">
        <f>-(-$B$4)*(1+D19+$E$5*D19^3)*EXP(-D19)</f>
        <v>0.15750980241053361</v>
      </c>
      <c r="I19">
        <f>H19*$E$6</f>
        <v>1.8901176289264034</v>
      </c>
      <c r="K19">
        <f>(1/2)*($L$9*$L$4*EXP(-$L$7*$O$6*(G19/$O$6-1))-($L$9*$L$6*EXP(-$L$5*$O$6*(G19/$O$6-1))))</f>
        <v>0.15663714103845194</v>
      </c>
      <c r="M19">
        <f>(1/2)*($L$9*$O$4*EXP(-$O$8*$O$6*(G19/$O$6-1))-($L$9*$O$7*EXP(-$O$5*$O$6*(G19/$O$6-1))))</f>
        <v>0.15663714103845194</v>
      </c>
      <c r="N19" s="13">
        <f>(M19-H19)^2*O19</f>
        <v>7.615378703234591E-7</v>
      </c>
      <c r="O19" s="13">
        <v>1</v>
      </c>
      <c r="P19" s="14">
        <f>SUMSQ(N26:N295)</f>
        <v>1.1392426531607892E-9</v>
      </c>
      <c r="Q19" s="1" t="s">
        <v>61</v>
      </c>
      <c r="R19" s="19">
        <f>O8/(O8-O5)*-B4/SQRT(L9)</f>
        <v>1.6545126664167107</v>
      </c>
      <c r="S19" s="1" t="s">
        <v>60</v>
      </c>
      <c r="T19" s="1" t="s">
        <v>63</v>
      </c>
    </row>
    <row r="20" spans="1:25" x14ac:dyDescent="0.4">
      <c r="D20" s="6">
        <v>-0.98</v>
      </c>
      <c r="E20" s="7">
        <f t="shared" si="0"/>
        <v>-2.5819749812030237E-3</v>
      </c>
      <c r="G20">
        <f t="shared" ref="G20:G83" si="1">$E$11*(D20/$E$12+1)</f>
        <v>2.3169203707644503</v>
      </c>
      <c r="H20" s="10">
        <f>-(-$B$4)*(1+D20+$E$5*D20^3)*EXP(-D20)</f>
        <v>-7.3991657036335048E-3</v>
      </c>
      <c r="I20">
        <f t="shared" ref="I20:I83" si="2">H20*$E$6</f>
        <v>-8.8789988443602058E-2</v>
      </c>
      <c r="K20">
        <f t="shared" ref="K20:K83" si="3">(1/2)*($L$9*$L$4*EXP(-$L$7*$O$6*(G20/$O$6-1))-($L$9*$L$6*EXP(-$L$5*$O$6*(G20/$O$6-1))))</f>
        <v>-8.4734524657985588E-3</v>
      </c>
      <c r="M20">
        <f t="shared" ref="M20:M83" si="4">(1/2)*($L$9*$O$4*EXP(-$O$8*$O$6*(G20/$O$6-1))-($L$9*$O$7*EXP(-$O$5*$O$6*(G20/$O$6-1))))</f>
        <v>-8.4734524657985588E-3</v>
      </c>
      <c r="N20" s="13">
        <f t="shared" ref="N20:N83" si="5">(M20-H20)^2*O20</f>
        <v>1.1540920473630753E-6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-5.7746143190308664E-2</v>
      </c>
      <c r="G21">
        <f t="shared" si="1"/>
        <v>2.3307360797599483</v>
      </c>
      <c r="H21" s="10">
        <f t="shared" ref="H21:H84" si="6">-(-$B$4)*(1+D21+$E$5*D21^3)*EXP(-D21)</f>
        <v>-0.16548312254046754</v>
      </c>
      <c r="I21">
        <f t="shared" si="2"/>
        <v>-1.9857974704856105</v>
      </c>
      <c r="K21">
        <f t="shared" si="3"/>
        <v>-0.16672653686723748</v>
      </c>
      <c r="M21">
        <f t="shared" si="4"/>
        <v>-0.16672653686723748</v>
      </c>
      <c r="N21" s="13">
        <f t="shared" si="5"/>
        <v>1.5460791880167499E-6</v>
      </c>
      <c r="O21" s="13">
        <v>1</v>
      </c>
      <c r="Q21" s="16" t="s">
        <v>53</v>
      </c>
      <c r="R21" s="19">
        <f>(O7/O4)/(O8/O5)</f>
        <v>1</v>
      </c>
      <c r="S21" s="1" t="s">
        <v>54</v>
      </c>
      <c r="T21" s="1">
        <f>SQRT(L9)</f>
        <v>3.4641016151377544</v>
      </c>
      <c r="U21" s="1" t="s">
        <v>55</v>
      </c>
      <c r="V21" s="1">
        <f>R21-T21</f>
        <v>-2.4641016151377544</v>
      </c>
    </row>
    <row r="22" spans="1:25" x14ac:dyDescent="0.4">
      <c r="D22" s="6">
        <v>-0.94</v>
      </c>
      <c r="E22" s="7">
        <f t="shared" si="0"/>
        <v>-0.11060538970848119</v>
      </c>
      <c r="G22">
        <f t="shared" si="1"/>
        <v>2.3445517887554459</v>
      </c>
      <c r="H22" s="10">
        <f t="shared" si="6"/>
        <v>-0.31696186528759457</v>
      </c>
      <c r="I22">
        <f t="shared" si="2"/>
        <v>-3.803542383451135</v>
      </c>
      <c r="K22">
        <f t="shared" si="3"/>
        <v>-0.31834489023990109</v>
      </c>
      <c r="M22">
        <f t="shared" si="4"/>
        <v>-0.31834489023990109</v>
      </c>
      <c r="N22" s="13">
        <f t="shared" si="5"/>
        <v>1.9127580187024572E-6</v>
      </c>
      <c r="O22" s="13">
        <v>1</v>
      </c>
    </row>
    <row r="23" spans="1:25" x14ac:dyDescent="0.4">
      <c r="D23" s="6">
        <v>-0.92</v>
      </c>
      <c r="E23" s="7">
        <f t="shared" si="0"/>
        <v>-0.16123416305908669</v>
      </c>
      <c r="G23">
        <f t="shared" si="1"/>
        <v>2.3583674977509439</v>
      </c>
      <c r="H23" s="10">
        <f t="shared" si="6"/>
        <v>-0.46204874107842475</v>
      </c>
      <c r="I23">
        <f t="shared" si="2"/>
        <v>-5.5445848929410975</v>
      </c>
      <c r="K23">
        <f t="shared" si="3"/>
        <v>-0.46354463750514086</v>
      </c>
      <c r="M23">
        <f t="shared" si="4"/>
        <v>-0.46354463750514086</v>
      </c>
      <c r="N23" s="13">
        <f t="shared" si="5"/>
        <v>2.2377061194620065E-6</v>
      </c>
      <c r="O23" s="13">
        <v>1</v>
      </c>
      <c r="Q23" s="1" t="s">
        <v>59</v>
      </c>
      <c r="R23" s="1"/>
      <c r="V23" s="1" t="s">
        <v>106</v>
      </c>
      <c r="W23" s="1" t="s">
        <v>6</v>
      </c>
    </row>
    <row r="24" spans="1:25" x14ac:dyDescent="0.4">
      <c r="D24" s="6">
        <v>-0.9</v>
      </c>
      <c r="E24" s="7">
        <f t="shared" si="0"/>
        <v>-0.20970472393808473</v>
      </c>
      <c r="G24">
        <f t="shared" si="1"/>
        <v>2.3721832067464415</v>
      </c>
      <c r="H24" s="10">
        <f t="shared" si="6"/>
        <v>-0.60095082738936934</v>
      </c>
      <c r="I24">
        <f t="shared" si="2"/>
        <v>-7.211409928672432</v>
      </c>
      <c r="K24">
        <f t="shared" si="3"/>
        <v>-0.60253544209137999</v>
      </c>
      <c r="M24">
        <f t="shared" si="4"/>
        <v>-0.60253544209137999</v>
      </c>
      <c r="N24" s="13">
        <f t="shared" si="5"/>
        <v>2.51100375382832E-6</v>
      </c>
      <c r="O24" s="13">
        <v>1</v>
      </c>
      <c r="Q24" s="17" t="s">
        <v>57</v>
      </c>
      <c r="R24" s="19">
        <f>O5/(O8-O5)*-B4/L9</f>
        <v>0.23880833333333332</v>
      </c>
      <c r="V24" s="15" t="str">
        <f>D3</f>
        <v>FCC</v>
      </c>
      <c r="W24" s="1" t="str">
        <f>E3</f>
        <v>Ga [2]</v>
      </c>
      <c r="X24" t="s">
        <v>99</v>
      </c>
    </row>
    <row r="25" spans="1:25" x14ac:dyDescent="0.4">
      <c r="D25" s="6">
        <v>-0.88</v>
      </c>
      <c r="E25" s="7">
        <f t="shared" si="0"/>
        <v>-0.25608720645776456</v>
      </c>
      <c r="G25">
        <f t="shared" si="1"/>
        <v>2.3859989157419395</v>
      </c>
      <c r="H25" s="10">
        <f t="shared" si="6"/>
        <v>-0.73386910754601586</v>
      </c>
      <c r="I25">
        <f t="shared" si="2"/>
        <v>-8.8064292905521899</v>
      </c>
      <c r="K25">
        <f t="shared" si="3"/>
        <v>-0.7355206921648918</v>
      </c>
      <c r="M25">
        <f t="shared" si="4"/>
        <v>-0.7355206921648918</v>
      </c>
      <c r="N25" s="13">
        <f t="shared" si="5"/>
        <v>2.7277317533075649E-6</v>
      </c>
      <c r="O25" s="13">
        <v>1</v>
      </c>
      <c r="Q25" s="17" t="s">
        <v>58</v>
      </c>
      <c r="R25" s="19">
        <f>O8/(O8-O5)*-B4/SQRT(L9)</f>
        <v>1.6545126664167107</v>
      </c>
      <c r="V25" s="2" t="s">
        <v>102</v>
      </c>
      <c r="W25" s="1">
        <f>(-B4/(12*PI()*B6*W26))^(1/2)</f>
        <v>0.4135706870251189</v>
      </c>
      <c r="X25" t="s">
        <v>100</v>
      </c>
    </row>
    <row r="26" spans="1:25" x14ac:dyDescent="0.4">
      <c r="D26" s="6">
        <v>-0.86</v>
      </c>
      <c r="E26" s="7">
        <f t="shared" si="0"/>
        <v>-0.30044967772893172</v>
      </c>
      <c r="G26">
        <f t="shared" si="1"/>
        <v>2.3998146247374375</v>
      </c>
      <c r="H26" s="10">
        <f t="shared" si="6"/>
        <v>-0.8609986414677997</v>
      </c>
      <c r="I26">
        <f t="shared" si="2"/>
        <v>-10.331983697613596</v>
      </c>
      <c r="K26">
        <f t="shared" si="3"/>
        <v>-0.86269768158391003</v>
      </c>
      <c r="M26">
        <f t="shared" si="4"/>
        <v>-0.86269768158391003</v>
      </c>
      <c r="N26" s="13">
        <f t="shared" si="5"/>
        <v>2.8867373161521988E-6</v>
      </c>
      <c r="O26" s="13">
        <v>1</v>
      </c>
      <c r="V26" s="2" t="s">
        <v>103</v>
      </c>
      <c r="W26" s="1">
        <v>1.41</v>
      </c>
      <c r="X26" t="s">
        <v>101</v>
      </c>
    </row>
    <row r="27" spans="1:25" x14ac:dyDescent="0.4">
      <c r="D27" s="6">
        <v>-0.84</v>
      </c>
      <c r="E27" s="7">
        <f t="shared" si="0"/>
        <v>-0.34285819582556426</v>
      </c>
      <c r="G27">
        <f t="shared" si="1"/>
        <v>2.413630333732935</v>
      </c>
      <c r="H27" s="10">
        <f t="shared" si="6"/>
        <v>-0.98252873177731948</v>
      </c>
      <c r="I27">
        <f t="shared" si="2"/>
        <v>-11.790344781327834</v>
      </c>
      <c r="K27">
        <f t="shared" si="3"/>
        <v>-0.98425778572451783</v>
      </c>
      <c r="M27">
        <f t="shared" si="4"/>
        <v>-0.98425778572451783</v>
      </c>
      <c r="N27" s="13">
        <f t="shared" si="5"/>
        <v>2.9896275523222144E-6</v>
      </c>
      <c r="O27" s="13">
        <v>1</v>
      </c>
      <c r="Q27" s="2" t="s">
        <v>66</v>
      </c>
      <c r="R27" s="1">
        <v>2.9511489195477254</v>
      </c>
      <c r="V27" s="2" t="s">
        <v>108</v>
      </c>
      <c r="W27" s="1">
        <v>1</v>
      </c>
      <c r="X27" s="3" t="s">
        <v>109</v>
      </c>
      <c r="Y27" s="1">
        <f>W27*B7</f>
        <v>0</v>
      </c>
    </row>
    <row r="28" spans="1:25" x14ac:dyDescent="0.4">
      <c r="D28" s="6">
        <v>-0.82</v>
      </c>
      <c r="E28" s="7">
        <f t="shared" si="0"/>
        <v>-0.38337686617482036</v>
      </c>
      <c r="G28">
        <f t="shared" si="1"/>
        <v>2.4274460427284326</v>
      </c>
      <c r="H28" s="10">
        <f t="shared" si="6"/>
        <v>-1.0986430853971827</v>
      </c>
      <c r="I28">
        <f t="shared" si="2"/>
        <v>-13.183717024766192</v>
      </c>
      <c r="K28">
        <f t="shared" si="3"/>
        <v>-1.100386632322321</v>
      </c>
      <c r="M28">
        <f t="shared" si="4"/>
        <v>-1.100386632322321</v>
      </c>
      <c r="N28" s="13">
        <f t="shared" si="5"/>
        <v>3.0399558801593584E-6</v>
      </c>
      <c r="O28" s="13">
        <v>1</v>
      </c>
      <c r="Q28" s="2" t="s">
        <v>3</v>
      </c>
      <c r="R28" s="1">
        <v>0.05</v>
      </c>
      <c r="V28" s="22" t="s">
        <v>104</v>
      </c>
      <c r="W28" s="1">
        <f>3*W25*(B7*W27-1)/W26</f>
        <v>-0.87993763196833807</v>
      </c>
      <c r="X28" t="s">
        <v>107</v>
      </c>
    </row>
    <row r="29" spans="1:25" x14ac:dyDescent="0.4">
      <c r="D29" s="6">
        <v>-0.8</v>
      </c>
      <c r="E29" s="7">
        <f t="shared" si="0"/>
        <v>-0.42206789641416254</v>
      </c>
      <c r="G29">
        <f t="shared" si="1"/>
        <v>2.4412617517239306</v>
      </c>
      <c r="H29" s="10">
        <f t="shared" si="6"/>
        <v>-1.2095199707540656</v>
      </c>
      <c r="I29">
        <f t="shared" si="2"/>
        <v>-14.514239649048786</v>
      </c>
      <c r="K29">
        <f t="shared" si="3"/>
        <v>-1.211264267470046</v>
      </c>
      <c r="M29">
        <f t="shared" si="4"/>
        <v>-1.211264267470046</v>
      </c>
      <c r="N29" s="13">
        <f t="shared" si="5"/>
        <v>3.0425710333800787E-6</v>
      </c>
      <c r="O29" s="13">
        <v>1</v>
      </c>
      <c r="Q29" s="17" t="s">
        <v>65</v>
      </c>
      <c r="R29" s="1">
        <f>ABS( -(SQRT(R27))^3/(R27-1)-(SQRT(1/R27)^3/(1/R27-1)) + (2+6*R28))</f>
        <v>2.6290081223123707E-12</v>
      </c>
      <c r="S29" t="s">
        <v>68</v>
      </c>
      <c r="V29" s="22" t="s">
        <v>66</v>
      </c>
      <c r="W29" s="1" t="e">
        <f>((W28+SQRT(W28^2-4))/2)^2</f>
        <v>#NUM!</v>
      </c>
      <c r="X29" t="s">
        <v>111</v>
      </c>
    </row>
    <row r="30" spans="1:25" x14ac:dyDescent="0.4">
      <c r="A30" t="s">
        <v>49</v>
      </c>
      <c r="D30" s="6">
        <v>-0.78</v>
      </c>
      <c r="E30" s="7">
        <f t="shared" si="0"/>
        <v>-0.45899164975628043</v>
      </c>
      <c r="G30">
        <f t="shared" si="1"/>
        <v>2.4550774607194286</v>
      </c>
      <c r="H30" s="10">
        <f t="shared" si="6"/>
        <v>-1.3153323707065727</v>
      </c>
      <c r="I30">
        <f t="shared" si="2"/>
        <v>-15.783988448478873</v>
      </c>
      <c r="K30">
        <f t="shared" si="3"/>
        <v>-1.3170653169071915</v>
      </c>
      <c r="M30">
        <f t="shared" si="4"/>
        <v>-1.3170653169071915</v>
      </c>
      <c r="N30" s="13">
        <f t="shared" si="5"/>
        <v>3.0031025342391769E-6</v>
      </c>
      <c r="O30" s="13">
        <v>1</v>
      </c>
      <c r="V30" s="22" t="s">
        <v>22</v>
      </c>
      <c r="W30" s="1">
        <f>1/(O5*W25^2)</f>
        <v>5.7153011273891394</v>
      </c>
    </row>
    <row r="31" spans="1:25" x14ac:dyDescent="0.4">
      <c r="D31" s="6">
        <v>-0.76</v>
      </c>
      <c r="E31" s="7">
        <f t="shared" si="0"/>
        <v>-0.49420669690142871</v>
      </c>
      <c r="G31">
        <f t="shared" si="1"/>
        <v>2.4688931697149261</v>
      </c>
      <c r="H31" s="10">
        <f t="shared" si="6"/>
        <v>-1.4162481313104243</v>
      </c>
      <c r="I31">
        <f t="shared" si="2"/>
        <v>-16.994977575725091</v>
      </c>
      <c r="K31">
        <f t="shared" si="3"/>
        <v>-1.4179591427341371</v>
      </c>
      <c r="M31">
        <f t="shared" si="4"/>
        <v>-1.4179591427341371</v>
      </c>
      <c r="N31" s="13">
        <f t="shared" si="5"/>
        <v>2.9275600920759854E-6</v>
      </c>
      <c r="O31" s="13">
        <v>1</v>
      </c>
      <c r="Q31" t="s">
        <v>67</v>
      </c>
    </row>
    <row r="32" spans="1:25" x14ac:dyDescent="0.4">
      <c r="D32" s="6">
        <v>-0.74</v>
      </c>
      <c r="E32" s="7">
        <f t="shared" si="0"/>
        <v>-0.52776986653577607</v>
      </c>
      <c r="G32">
        <f t="shared" si="1"/>
        <v>2.4827088787104237</v>
      </c>
      <c r="H32" s="10">
        <f t="shared" si="6"/>
        <v>-1.5124301065315735</v>
      </c>
      <c r="I32">
        <f t="shared" si="2"/>
        <v>-18.149161278378884</v>
      </c>
      <c r="K32">
        <f t="shared" si="3"/>
        <v>-1.5141099956793393</v>
      </c>
      <c r="M32">
        <f t="shared" si="4"/>
        <v>-1.5141099956793393</v>
      </c>
      <c r="N32" s="13">
        <f t="shared" si="5"/>
        <v>2.8220275487814572E-6</v>
      </c>
      <c r="O32" s="13">
        <v>1</v>
      </c>
      <c r="Q32" s="21" t="s">
        <v>3</v>
      </c>
      <c r="R32" s="21" t="s">
        <v>66</v>
      </c>
      <c r="S32" t="s">
        <v>73</v>
      </c>
      <c r="T32" t="s">
        <v>74</v>
      </c>
      <c r="U32" t="s">
        <v>85</v>
      </c>
      <c r="V32" t="s">
        <v>83</v>
      </c>
    </row>
    <row r="33" spans="4:22" x14ac:dyDescent="0.4">
      <c r="D33" s="6">
        <v>-0.72</v>
      </c>
      <c r="E33" s="7">
        <f>-(1+D33+$E$5*D33^3)*EXP(-D33)</f>
        <v>-0.55973629445334727</v>
      </c>
      <c r="G33">
        <f t="shared" si="1"/>
        <v>2.4965245877059217</v>
      </c>
      <c r="H33" s="10">
        <f t="shared" si="6"/>
        <v>-1.6040362990149573</v>
      </c>
      <c r="I33">
        <f t="shared" si="2"/>
        <v>-19.248435588179486</v>
      </c>
      <c r="K33">
        <f t="shared" si="3"/>
        <v>-1.6056771630446516</v>
      </c>
      <c r="M33">
        <f t="shared" si="4"/>
        <v>-1.6056771630446516</v>
      </c>
      <c r="N33" s="13">
        <f t="shared" si="5"/>
        <v>2.6924347639446893E-6</v>
      </c>
      <c r="O33" s="13">
        <v>1</v>
      </c>
      <c r="Q33" s="20">
        <v>0.2</v>
      </c>
      <c r="R33" s="5">
        <v>8.1167990000000003</v>
      </c>
      <c r="T33" t="s">
        <v>78</v>
      </c>
      <c r="U33" t="s">
        <v>88</v>
      </c>
    </row>
    <row r="34" spans="4:22" x14ac:dyDescent="0.4">
      <c r="D34" s="6">
        <v>-0.7</v>
      </c>
      <c r="E34" s="7">
        <f t="shared" si="0"/>
        <v>-0.59015947133816538</v>
      </c>
      <c r="G34">
        <f t="shared" si="1"/>
        <v>2.5103402967014197</v>
      </c>
      <c r="H34" s="10">
        <f t="shared" si="6"/>
        <v>-1.6912199970137805</v>
      </c>
      <c r="I34">
        <f t="shared" si="2"/>
        <v>-20.294639964165366</v>
      </c>
      <c r="K34">
        <f t="shared" si="3"/>
        <v>-1.6928151124502868</v>
      </c>
      <c r="M34">
        <f t="shared" si="4"/>
        <v>-1.6928151124502868</v>
      </c>
      <c r="N34" s="13">
        <f t="shared" si="5"/>
        <v>2.5443932557808974E-6</v>
      </c>
      <c r="O34" s="13">
        <v>1</v>
      </c>
      <c r="Q34" s="1">
        <v>0.15</v>
      </c>
      <c r="R34" s="5">
        <v>6.25</v>
      </c>
      <c r="T34" t="s">
        <v>78</v>
      </c>
      <c r="U34" t="s">
        <v>89</v>
      </c>
    </row>
    <row r="35" spans="4:22" x14ac:dyDescent="0.4">
      <c r="D35" s="6">
        <v>-0.68</v>
      </c>
      <c r="E35" s="7">
        <f t="shared" si="0"/>
        <v>-0.61909128924224677</v>
      </c>
      <c r="G35">
        <f t="shared" si="1"/>
        <v>2.5241560056969172</v>
      </c>
      <c r="H35" s="10">
        <f t="shared" si="6"/>
        <v>-1.7741299075815065</v>
      </c>
      <c r="I35">
        <f t="shared" si="2"/>
        <v>-21.289558890978078</v>
      </c>
      <c r="K35">
        <f t="shared" si="3"/>
        <v>-1.7756736314976678</v>
      </c>
      <c r="M35">
        <f t="shared" si="4"/>
        <v>-1.7756736314976678</v>
      </c>
      <c r="N35" s="13">
        <f t="shared" si="5"/>
        <v>2.3830835293284124E-6</v>
      </c>
      <c r="O35" s="13">
        <v>1</v>
      </c>
      <c r="Q35" s="20">
        <v>0.1</v>
      </c>
      <c r="R35" s="5">
        <v>4.5397220000000003</v>
      </c>
      <c r="U35" t="s">
        <v>97</v>
      </c>
    </row>
    <row r="36" spans="4:22" x14ac:dyDescent="0.4">
      <c r="D36" s="6">
        <v>-0.66</v>
      </c>
      <c r="E36" s="7">
        <f t="shared" si="0"/>
        <v>-0.64658208679417328</v>
      </c>
      <c r="G36">
        <f t="shared" si="1"/>
        <v>2.5379717146924152</v>
      </c>
      <c r="H36" s="10">
        <f t="shared" si="6"/>
        <v>-1.8529102861260622</v>
      </c>
      <c r="I36">
        <f t="shared" si="2"/>
        <v>-22.234923433512748</v>
      </c>
      <c r="K36">
        <f t="shared" si="3"/>
        <v>-1.8543979634649093</v>
      </c>
      <c r="M36">
        <f t="shared" si="4"/>
        <v>-1.8543979634649093</v>
      </c>
      <c r="N36" s="13">
        <f t="shared" si="5"/>
        <v>2.2131838645189709E-6</v>
      </c>
      <c r="O36" s="13">
        <v>1</v>
      </c>
      <c r="Q36" s="1">
        <v>9.5000000000000001E-2</v>
      </c>
      <c r="R36" s="5">
        <v>4.3764019999999997</v>
      </c>
      <c r="U36" t="s">
        <v>94</v>
      </c>
    </row>
    <row r="37" spans="4:22" x14ac:dyDescent="0.4">
      <c r="D37" s="6">
        <v>-0.64</v>
      </c>
      <c r="E37" s="7">
        <f t="shared" si="0"/>
        <v>-0.67268069317205326</v>
      </c>
      <c r="G37">
        <f t="shared" si="1"/>
        <v>2.5517874236879128</v>
      </c>
      <c r="H37" s="10">
        <f t="shared" si="6"/>
        <v>-1.9277010624231532</v>
      </c>
      <c r="I37">
        <f t="shared" si="2"/>
        <v>-23.132412749077837</v>
      </c>
      <c r="K37">
        <f t="shared" si="3"/>
        <v>-1.9291289391465689</v>
      </c>
      <c r="M37">
        <f t="shared" si="4"/>
        <v>-1.9291289391465689</v>
      </c>
      <c r="N37" s="13">
        <f t="shared" si="5"/>
        <v>2.0388319372723863E-6</v>
      </c>
      <c r="O37" s="13">
        <v>1</v>
      </c>
      <c r="Q37" s="1">
        <v>0.09</v>
      </c>
      <c r="R37" s="5">
        <v>4.21</v>
      </c>
      <c r="U37" t="s">
        <v>90</v>
      </c>
    </row>
    <row r="38" spans="4:22" x14ac:dyDescent="0.4">
      <c r="D38" s="6">
        <v>-0.62</v>
      </c>
      <c r="E38" s="7">
        <f t="shared" si="0"/>
        <v>-0.69743447087381338</v>
      </c>
      <c r="G38">
        <f t="shared" si="1"/>
        <v>2.5656031326834108</v>
      </c>
      <c r="H38" s="10">
        <f t="shared" si="6"/>
        <v>-1.9986379631830871</v>
      </c>
      <c r="I38">
        <f t="shared" si="2"/>
        <v>-23.983655558197043</v>
      </c>
      <c r="K38">
        <f t="shared" si="3"/>
        <v>-2.0000031049462175</v>
      </c>
      <c r="M38">
        <f t="shared" si="4"/>
        <v>-2.0000031049462175</v>
      </c>
      <c r="N38" s="13">
        <f t="shared" si="5"/>
        <v>1.8636120334427945E-6</v>
      </c>
      <c r="O38" s="13">
        <v>1</v>
      </c>
      <c r="Q38" s="1">
        <v>8.5000000000000006E-2</v>
      </c>
      <c r="R38" s="5">
        <v>4.0533929999999998</v>
      </c>
      <c r="U38" t="s">
        <v>93</v>
      </c>
    </row>
    <row r="39" spans="4:22" x14ac:dyDescent="0.4">
      <c r="D39" s="6">
        <v>-0.6</v>
      </c>
      <c r="E39" s="7">
        <f t="shared" si="0"/>
        <v>-0.72088935731688863</v>
      </c>
      <c r="G39">
        <f t="shared" si="1"/>
        <v>2.5794188416789083</v>
      </c>
      <c r="H39" s="10">
        <f t="shared" si="6"/>
        <v>-2.0658526312630077</v>
      </c>
      <c r="I39">
        <f t="shared" si="2"/>
        <v>-24.790231575156092</v>
      </c>
      <c r="K39">
        <f t="shared" si="3"/>
        <v>-2.0671528473271987</v>
      </c>
      <c r="M39">
        <f t="shared" si="4"/>
        <v>-2.0671528473271987</v>
      </c>
      <c r="N39" s="13">
        <f t="shared" si="5"/>
        <v>1.6905618135804961E-6</v>
      </c>
      <c r="O39" s="13">
        <v>1</v>
      </c>
      <c r="Q39" s="1">
        <v>0.08</v>
      </c>
      <c r="R39" s="5">
        <v>3.89</v>
      </c>
      <c r="U39" t="s">
        <v>71</v>
      </c>
    </row>
    <row r="40" spans="4:22" x14ac:dyDescent="0.4">
      <c r="D40" s="6">
        <v>-0.57999999999999996</v>
      </c>
      <c r="E40" s="7">
        <f t="shared" si="0"/>
        <v>-0.7430899052985519</v>
      </c>
      <c r="G40">
        <f t="shared" si="1"/>
        <v>2.5932345506744063</v>
      </c>
      <c r="H40" s="10">
        <f t="shared" si="6"/>
        <v>-2.1294727416140602</v>
      </c>
      <c r="I40">
        <f t="shared" si="2"/>
        <v>-25.553672899368721</v>
      </c>
      <c r="K40">
        <f t="shared" si="3"/>
        <v>-2.1307065137241894</v>
      </c>
      <c r="M40">
        <f t="shared" si="4"/>
        <v>-2.1307065137241894</v>
      </c>
      <c r="N40" s="13">
        <f t="shared" si="5"/>
        <v>1.5221936197326721E-6</v>
      </c>
      <c r="O40" s="13">
        <v>1</v>
      </c>
      <c r="Q40" s="1">
        <v>7.4999999999999997E-2</v>
      </c>
      <c r="R40" s="5">
        <v>3.7347440000000001</v>
      </c>
      <c r="T40" t="s">
        <v>79</v>
      </c>
      <c r="U40" t="s">
        <v>96</v>
      </c>
    </row>
    <row r="41" spans="4:22" x14ac:dyDescent="0.4">
      <c r="D41" s="6">
        <v>-0.56000000000000005</v>
      </c>
      <c r="E41" s="7">
        <f t="shared" si="0"/>
        <v>-0.76407932234730025</v>
      </c>
      <c r="G41">
        <f t="shared" si="1"/>
        <v>2.6070502596699039</v>
      </c>
      <c r="H41" s="10">
        <f t="shared" si="6"/>
        <v>-2.1896221140506587</v>
      </c>
      <c r="I41">
        <f t="shared" si="2"/>
        <v>-26.275465368607904</v>
      </c>
      <c r="K41">
        <f t="shared" si="3"/>
        <v>-2.1907885300150687</v>
      </c>
      <c r="M41">
        <f t="shared" si="4"/>
        <v>-2.1907885300150687</v>
      </c>
      <c r="N41" s="13">
        <f t="shared" si="5"/>
        <v>1.3605262020305759E-6</v>
      </c>
      <c r="O41" s="13">
        <v>1</v>
      </c>
      <c r="Q41" s="1">
        <v>7.0000000000000007E-2</v>
      </c>
      <c r="R41" s="5">
        <v>3.58</v>
      </c>
      <c r="S41" t="s">
        <v>70</v>
      </c>
      <c r="T41" t="s">
        <v>79</v>
      </c>
    </row>
    <row r="42" spans="4:22" x14ac:dyDescent="0.4">
      <c r="D42" s="6">
        <v>-0.54</v>
      </c>
      <c r="E42" s="7">
        <f t="shared" si="0"/>
        <v>-0.78389950899492433</v>
      </c>
      <c r="G42">
        <f t="shared" si="1"/>
        <v>2.6208659686654019</v>
      </c>
      <c r="H42" s="10">
        <f t="shared" si="6"/>
        <v>-2.2464208229267548</v>
      </c>
      <c r="I42">
        <f t="shared" si="2"/>
        <v>-26.957049875121058</v>
      </c>
      <c r="K42">
        <f t="shared" si="3"/>
        <v>-2.2475195146500813</v>
      </c>
      <c r="M42">
        <f t="shared" si="4"/>
        <v>-2.2475195146500813</v>
      </c>
      <c r="N42" s="13">
        <f t="shared" si="5"/>
        <v>1.2071235029060209E-6</v>
      </c>
      <c r="O42" s="13">
        <v>1</v>
      </c>
      <c r="Q42" s="1">
        <v>6.5000000000000002E-2</v>
      </c>
      <c r="R42" s="5">
        <v>3.4196749999999998</v>
      </c>
      <c r="U42" t="s">
        <v>95</v>
      </c>
    </row>
    <row r="43" spans="4:22" x14ac:dyDescent="0.4">
      <c r="D43" s="6">
        <v>-0.52</v>
      </c>
      <c r="E43" s="7">
        <f t="shared" si="0"/>
        <v>-0.80259109599810841</v>
      </c>
      <c r="G43">
        <f t="shared" si="1"/>
        <v>2.6346816776608994</v>
      </c>
      <c r="H43" s="10">
        <f t="shared" si="6"/>
        <v>-2.2999853038017792</v>
      </c>
      <c r="I43">
        <f t="shared" si="2"/>
        <v>-27.599823645621349</v>
      </c>
      <c r="K43">
        <f t="shared" si="3"/>
        <v>-2.3010163895322684</v>
      </c>
      <c r="M43">
        <f t="shared" si="4"/>
        <v>-2.3010163895322684</v>
      </c>
      <c r="N43" s="13">
        <f t="shared" si="5"/>
        <v>1.0631377836183571E-6</v>
      </c>
      <c r="O43" s="13">
        <v>1</v>
      </c>
      <c r="Q43" s="1">
        <v>0.06</v>
      </c>
      <c r="R43" s="5">
        <v>3.26</v>
      </c>
      <c r="T43" t="s">
        <v>80</v>
      </c>
    </row>
    <row r="44" spans="4:22" x14ac:dyDescent="0.4">
      <c r="D44" s="6">
        <v>-0.5</v>
      </c>
      <c r="E44" s="7">
        <f t="shared" si="0"/>
        <v>-0.82019348053765928</v>
      </c>
      <c r="G44">
        <f t="shared" si="1"/>
        <v>2.6484973866563974</v>
      </c>
      <c r="H44" s="10">
        <f t="shared" si="6"/>
        <v>-2.3504284571767702</v>
      </c>
      <c r="I44">
        <f t="shared" si="2"/>
        <v>-28.205141486121242</v>
      </c>
      <c r="K44">
        <f t="shared" si="3"/>
        <v>-2.3513924877408154</v>
      </c>
      <c r="M44">
        <f t="shared" si="4"/>
        <v>-2.3513924877408154</v>
      </c>
      <c r="N44" s="13">
        <f t="shared" si="5"/>
        <v>9.2935492841342125E-7</v>
      </c>
      <c r="O44" s="13">
        <v>1</v>
      </c>
      <c r="Q44" s="1">
        <v>5.5E-2</v>
      </c>
      <c r="R44" s="5">
        <v>3.1070509999999998</v>
      </c>
      <c r="T44" t="s">
        <v>71</v>
      </c>
    </row>
    <row r="45" spans="4:22" x14ac:dyDescent="0.4">
      <c r="D45" s="6">
        <v>-0.48</v>
      </c>
      <c r="E45" s="7">
        <f t="shared" si="0"/>
        <v>-0.83674486142271798</v>
      </c>
      <c r="G45">
        <f t="shared" si="1"/>
        <v>2.662313095651895</v>
      </c>
      <c r="H45" s="10">
        <f t="shared" si="6"/>
        <v>-2.3978597493790827</v>
      </c>
      <c r="I45">
        <f t="shared" si="2"/>
        <v>-28.774316992548993</v>
      </c>
      <c r="K45">
        <f t="shared" si="3"/>
        <v>-2.3987576581861108</v>
      </c>
      <c r="M45">
        <f t="shared" si="4"/>
        <v>-2.3987576581861108</v>
      </c>
      <c r="N45" s="13">
        <f t="shared" si="5"/>
        <v>8.0624022573845118E-7</v>
      </c>
      <c r="O45" s="13">
        <v>1</v>
      </c>
      <c r="Q45" s="1">
        <v>0.05</v>
      </c>
      <c r="R45" s="5">
        <v>2.95</v>
      </c>
      <c r="S45" t="s">
        <v>72</v>
      </c>
      <c r="U45" t="s">
        <v>91</v>
      </c>
      <c r="V45" t="s">
        <v>84</v>
      </c>
    </row>
    <row r="46" spans="4:22" x14ac:dyDescent="0.4">
      <c r="D46" s="6">
        <v>-0.46</v>
      </c>
      <c r="E46" s="7">
        <f t="shared" si="0"/>
        <v>-0.85228227332660023</v>
      </c>
      <c r="G46">
        <f t="shared" si="1"/>
        <v>2.6761288046473926</v>
      </c>
      <c r="H46" s="10">
        <f t="shared" si="6"/>
        <v>-2.4423853106720381</v>
      </c>
      <c r="I46">
        <f t="shared" si="2"/>
        <v>-29.308623728064457</v>
      </c>
      <c r="K46">
        <f t="shared" si="3"/>
        <v>-2.4432183672830519</v>
      </c>
      <c r="M46">
        <f t="shared" si="4"/>
        <v>-2.4432183672830519</v>
      </c>
      <c r="N46" s="13">
        <f t="shared" si="5"/>
        <v>6.9398331715369486E-7</v>
      </c>
      <c r="O46" s="13">
        <v>1</v>
      </c>
      <c r="Q46" s="1">
        <v>4.4999999999999998E-2</v>
      </c>
      <c r="R46" s="5">
        <v>2.7951359999999998</v>
      </c>
      <c r="T46" t="s">
        <v>81</v>
      </c>
    </row>
    <row r="47" spans="4:22" x14ac:dyDescent="0.4">
      <c r="D47" s="6">
        <v>-0.44</v>
      </c>
      <c r="E47" s="7">
        <f t="shared" si="0"/>
        <v>-0.86684162008020793</v>
      </c>
      <c r="G47">
        <f t="shared" si="1"/>
        <v>2.689944513642891</v>
      </c>
      <c r="H47" s="10">
        <f t="shared" si="6"/>
        <v>-2.4841080306638519</v>
      </c>
      <c r="I47">
        <f t="shared" si="2"/>
        <v>-29.809296367966223</v>
      </c>
      <c r="K47">
        <f t="shared" si="3"/>
        <v>-2.4848777977265692</v>
      </c>
      <c r="M47">
        <f t="shared" si="4"/>
        <v>-2.4848777977265692</v>
      </c>
      <c r="N47" s="13">
        <f t="shared" si="5"/>
        <v>5.9254133084451762E-7</v>
      </c>
      <c r="O47" s="13">
        <v>1</v>
      </c>
      <c r="Q47" s="1">
        <v>0.04</v>
      </c>
      <c r="R47" s="5">
        <v>2.64</v>
      </c>
      <c r="T47" t="s">
        <v>81</v>
      </c>
      <c r="U47" t="s">
        <v>92</v>
      </c>
    </row>
    <row r="48" spans="4:22" x14ac:dyDescent="0.4">
      <c r="D48" s="6">
        <v>-0.41999999999999899</v>
      </c>
      <c r="E48" s="7">
        <f t="shared" si="0"/>
        <v>-0.88045770704827497</v>
      </c>
      <c r="G48">
        <f t="shared" si="1"/>
        <v>2.703760222638389</v>
      </c>
      <c r="H48" s="10">
        <f t="shared" si="6"/>
        <v>-2.5231276510882417</v>
      </c>
      <c r="I48">
        <f t="shared" si="2"/>
        <v>-30.2775318130589</v>
      </c>
      <c r="K48">
        <f t="shared" si="3"/>
        <v>-2.5238359444509992</v>
      </c>
      <c r="M48">
        <f t="shared" si="4"/>
        <v>-2.5238359444509992</v>
      </c>
      <c r="N48" s="13">
        <f t="shared" si="5"/>
        <v>5.0167948772643051E-7</v>
      </c>
      <c r="O48" s="13">
        <v>1</v>
      </c>
      <c r="Q48" s="1">
        <v>3.5000000000000003E-2</v>
      </c>
      <c r="R48" s="5">
        <v>2.4810439999999998</v>
      </c>
      <c r="U48" t="s">
        <v>87</v>
      </c>
    </row>
    <row r="49" spans="4:21" x14ac:dyDescent="0.4">
      <c r="D49" s="6">
        <v>-0.39999999999999902</v>
      </c>
      <c r="E49" s="7">
        <f t="shared" si="0"/>
        <v>-0.89316427261304443</v>
      </c>
      <c r="G49">
        <f t="shared" si="1"/>
        <v>2.717575931633887</v>
      </c>
      <c r="H49" s="10">
        <f t="shared" si="6"/>
        <v>-2.5595408560272013</v>
      </c>
      <c r="I49">
        <f t="shared" si="2"/>
        <v>-30.714490272326415</v>
      </c>
      <c r="K49">
        <f t="shared" si="3"/>
        <v>-2.5601897078527793</v>
      </c>
      <c r="M49">
        <f t="shared" si="4"/>
        <v>-2.5601897078527793</v>
      </c>
      <c r="N49" s="13">
        <f t="shared" si="5"/>
        <v>4.2100869155597628E-7</v>
      </c>
      <c r="O49" s="13">
        <v>1</v>
      </c>
      <c r="Q49" s="1">
        <v>0.03</v>
      </c>
      <c r="R49" s="5">
        <v>2.3199999999999998</v>
      </c>
      <c r="T49" t="s">
        <v>82</v>
      </c>
    </row>
    <row r="50" spans="4:21" x14ac:dyDescent="0.4">
      <c r="D50" s="6">
        <v>-0.37999999999999901</v>
      </c>
      <c r="E50" s="7">
        <f t="shared" si="0"/>
        <v>-0.90499401878934238</v>
      </c>
      <c r="G50">
        <f t="shared" si="1"/>
        <v>2.731391640629385</v>
      </c>
      <c r="H50" s="10">
        <f t="shared" si="6"/>
        <v>-2.5934413596446184</v>
      </c>
      <c r="I50">
        <f t="shared" si="2"/>
        <v>-31.121296315735421</v>
      </c>
      <c r="K50">
        <f t="shared" si="3"/>
        <v>-2.594032984353503</v>
      </c>
      <c r="M50">
        <f t="shared" si="4"/>
        <v>-2.594032984353503</v>
      </c>
      <c r="N50" s="13">
        <f t="shared" si="5"/>
        <v>3.5001979616282378E-7</v>
      </c>
      <c r="O50" s="13">
        <v>1</v>
      </c>
      <c r="Q50" s="1">
        <v>2.5000000000000001E-2</v>
      </c>
      <c r="R50" s="5">
        <v>2.159411</v>
      </c>
      <c r="U50" t="s">
        <v>86</v>
      </c>
    </row>
    <row r="51" spans="4:21" x14ac:dyDescent="0.4">
      <c r="D51" s="6">
        <v>-0.35999999999999899</v>
      </c>
      <c r="E51" s="7">
        <f t="shared" si="0"/>
        <v>-0.91597864099435944</v>
      </c>
      <c r="G51">
        <f t="shared" si="1"/>
        <v>2.7452073496248826</v>
      </c>
      <c r="H51" s="10">
        <f t="shared" si="6"/>
        <v>-2.6249199914975359</v>
      </c>
      <c r="I51">
        <f t="shared" si="2"/>
        <v>-31.49903989797043</v>
      </c>
      <c r="K51">
        <f t="shared" si="3"/>
        <v>-2.62545675437838</v>
      </c>
      <c r="M51">
        <f t="shared" si="4"/>
        <v>-2.62545675437838</v>
      </c>
      <c r="N51" s="13">
        <f t="shared" si="5"/>
        <v>2.8811439025210453E-7</v>
      </c>
      <c r="O51" s="13">
        <v>1</v>
      </c>
      <c r="Q51" s="1">
        <v>0.02</v>
      </c>
      <c r="R51" s="5">
        <v>1.99</v>
      </c>
      <c r="T51" t="s">
        <v>76</v>
      </c>
    </row>
    <row r="52" spans="4:21" x14ac:dyDescent="0.4">
      <c r="D52" s="6">
        <v>-0.33999999999999903</v>
      </c>
      <c r="E52" s="7">
        <f t="shared" si="0"/>
        <v>-0.92614885699486305</v>
      </c>
      <c r="G52">
        <f t="shared" si="1"/>
        <v>2.7590230586203806</v>
      </c>
      <c r="H52" s="10">
        <f t="shared" si="6"/>
        <v>-2.654064779490179</v>
      </c>
      <c r="I52">
        <f t="shared" si="2"/>
        <v>-31.848777353882149</v>
      </c>
      <c r="K52">
        <f t="shared" si="3"/>
        <v>-2.6545491678229878</v>
      </c>
      <c r="M52">
        <f t="shared" si="4"/>
        <v>-2.6545491678229878</v>
      </c>
      <c r="N52" s="13">
        <f t="shared" si="5"/>
        <v>2.3463205696121833E-7</v>
      </c>
      <c r="O52" s="13">
        <v>1</v>
      </c>
      <c r="Q52" s="1">
        <v>1.4999999999999999E-2</v>
      </c>
      <c r="R52" s="5">
        <v>1.818065</v>
      </c>
      <c r="T52" t="s">
        <v>70</v>
      </c>
    </row>
    <row r="53" spans="4:21" x14ac:dyDescent="0.4">
      <c r="D53" s="6">
        <v>-0.31999999999999901</v>
      </c>
      <c r="E53" s="7">
        <f t="shared" si="0"/>
        <v>-0.93553443505395184</v>
      </c>
      <c r="G53">
        <f t="shared" si="1"/>
        <v>2.7728387676158781</v>
      </c>
      <c r="H53" s="10">
        <f t="shared" si="6"/>
        <v>-2.6809610305341098</v>
      </c>
      <c r="I53">
        <f t="shared" si="2"/>
        <v>-32.171532366409316</v>
      </c>
      <c r="K53">
        <f t="shared" si="3"/>
        <v>-2.6813956270791159</v>
      </c>
      <c r="M53">
        <f t="shared" si="4"/>
        <v>-2.6813956270791159</v>
      </c>
      <c r="N53" s="13">
        <f t="shared" si="5"/>
        <v>1.8887415693124354E-7</v>
      </c>
      <c r="O53" s="13">
        <v>1</v>
      </c>
      <c r="Q53" s="1">
        <v>0.01</v>
      </c>
      <c r="R53" s="5">
        <v>1.63</v>
      </c>
      <c r="T53" t="s">
        <v>77</v>
      </c>
      <c r="U53" t="s">
        <v>88</v>
      </c>
    </row>
    <row r="54" spans="4:21" x14ac:dyDescent="0.4">
      <c r="D54" s="6">
        <v>-0.29999999999999899</v>
      </c>
      <c r="E54" s="7">
        <f t="shared" si="0"/>
        <v>-0.94416422129888811</v>
      </c>
      <c r="G54">
        <f t="shared" si="1"/>
        <v>2.7866544766113761</v>
      </c>
      <c r="H54" s="10">
        <f t="shared" si="6"/>
        <v>-2.7056914089762234</v>
      </c>
      <c r="I54">
        <f t="shared" si="2"/>
        <v>-32.468296907714681</v>
      </c>
      <c r="K54">
        <f t="shared" si="3"/>
        <v>-2.7060788676886105</v>
      </c>
      <c r="M54">
        <f t="shared" si="4"/>
        <v>-2.7060788676886105</v>
      </c>
      <c r="N54" s="13">
        <f t="shared" si="5"/>
        <v>1.501242538046702E-7</v>
      </c>
      <c r="O54" s="13">
        <v>1</v>
      </c>
      <c r="Q54" s="1">
        <v>5.0000000000000001E-3</v>
      </c>
      <c r="R54" s="5">
        <v>1.41</v>
      </c>
      <c r="T54" t="s">
        <v>75</v>
      </c>
    </row>
    <row r="55" spans="4:21" x14ac:dyDescent="0.4">
      <c r="D55" s="6">
        <v>-0.27999999999999903</v>
      </c>
      <c r="E55" s="7">
        <f t="shared" si="0"/>
        <v>-0.95206616633097063</v>
      </c>
      <c r="G55">
        <f t="shared" si="1"/>
        <v>2.8004701856068737</v>
      </c>
      <c r="H55" s="10">
        <f t="shared" si="6"/>
        <v>-2.7283360128546628</v>
      </c>
      <c r="I55">
        <f t="shared" si="2"/>
        <v>-32.740032154255957</v>
      </c>
      <c r="K55">
        <f t="shared" si="3"/>
        <v>-2.7286790366920952</v>
      </c>
      <c r="M55">
        <f t="shared" si="4"/>
        <v>-2.7286790366920952</v>
      </c>
      <c r="N55" s="13">
        <f t="shared" si="5"/>
        <v>1.1766535304688702E-7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-0.95926735109787054</v>
      </c>
      <c r="G56">
        <f t="shared" si="1"/>
        <v>2.8142858946023717</v>
      </c>
      <c r="H56" s="10">
        <f t="shared" si="6"/>
        <v>-2.7489724480411675</v>
      </c>
      <c r="I56">
        <f t="shared" si="2"/>
        <v>-32.987669376494011</v>
      </c>
      <c r="K56">
        <f t="shared" si="3"/>
        <v>-2.7492737687376421</v>
      </c>
      <c r="M56">
        <f t="shared" si="4"/>
        <v>-2.7492737687376421</v>
      </c>
      <c r="N56" s="13">
        <f t="shared" si="5"/>
        <v>9.0794162123934424E-8</v>
      </c>
      <c r="O56" s="13">
        <v>1</v>
      </c>
      <c r="Q56" t="s">
        <v>69</v>
      </c>
    </row>
    <row r="57" spans="4:21" x14ac:dyDescent="0.4">
      <c r="D57" s="6">
        <v>-0.23999999999999899</v>
      </c>
      <c r="E57" s="7">
        <f t="shared" si="0"/>
        <v>-0.96579401204829929</v>
      </c>
      <c r="G57">
        <f t="shared" si="1"/>
        <v>2.8281016035978692</v>
      </c>
      <c r="H57" s="10">
        <f t="shared" si="6"/>
        <v>-2.767675900326811</v>
      </c>
      <c r="I57">
        <f t="shared" si="2"/>
        <v>-33.212110803921732</v>
      </c>
      <c r="K57">
        <f t="shared" si="3"/>
        <v>-2.7679382600126132</v>
      </c>
      <c r="M57">
        <f t="shared" si="4"/>
        <v>-2.7679382600126132</v>
      </c>
      <c r="N57" s="13">
        <f t="shared" si="5"/>
        <v>6.8832604734249105E-8</v>
      </c>
      <c r="O57" s="13">
        <v>1</v>
      </c>
    </row>
    <row r="58" spans="4:21" x14ac:dyDescent="0.4">
      <c r="D58" s="6">
        <v>-0.219999999999999</v>
      </c>
      <c r="E58" s="7">
        <f t="shared" si="0"/>
        <v>-0.97167156558836776</v>
      </c>
      <c r="G58">
        <f t="shared" si="1"/>
        <v>2.8419173125933672</v>
      </c>
      <c r="H58" s="10">
        <f t="shared" si="6"/>
        <v>-2.784519205506585</v>
      </c>
      <c r="I58">
        <f t="shared" si="2"/>
        <v>-33.414230466079019</v>
      </c>
      <c r="K58">
        <f t="shared" si="3"/>
        <v>-2.7847453400601223</v>
      </c>
      <c r="M58">
        <f t="shared" si="4"/>
        <v>-2.7847453400601223</v>
      </c>
      <c r="N58" s="13">
        <f t="shared" si="5"/>
        <v>5.1136836303496151E-8</v>
      </c>
      <c r="O58" s="13">
        <v>1</v>
      </c>
    </row>
    <row r="59" spans="4:21" x14ac:dyDescent="0.4">
      <c r="D59" s="6">
        <v>-0.19999999999999901</v>
      </c>
      <c r="E59" s="7">
        <f t="shared" si="0"/>
        <v>-0.97692463185847644</v>
      </c>
      <c r="G59">
        <f t="shared" si="1"/>
        <v>2.8557330215888652</v>
      </c>
      <c r="H59" s="10">
        <f t="shared" si="6"/>
        <v>-2.7995729175168358</v>
      </c>
      <c r="I59">
        <f t="shared" si="2"/>
        <v>-33.594875010202031</v>
      </c>
      <c r="K59">
        <f t="shared" si="3"/>
        <v>-2.7997655415398257</v>
      </c>
      <c r="M59">
        <f t="shared" si="4"/>
        <v>-2.7997655415398257</v>
      </c>
      <c r="N59" s="13">
        <f t="shared" si="5"/>
        <v>3.710401423282041E-8</v>
      </c>
      <c r="O59" s="13">
        <v>1</v>
      </c>
    </row>
    <row r="60" spans="4:21" x14ac:dyDescent="0.4">
      <c r="D60" s="6">
        <v>-0.17999999999999899</v>
      </c>
      <c r="E60" s="7">
        <f t="shared" si="0"/>
        <v>-0.98157705784908567</v>
      </c>
      <c r="G60">
        <f t="shared" si="1"/>
        <v>2.8695487305843628</v>
      </c>
      <c r="H60" s="10">
        <f t="shared" si="6"/>
        <v>-2.8129053746781247</v>
      </c>
      <c r="I60">
        <f t="shared" si="2"/>
        <v>-33.7548644961375</v>
      </c>
      <c r="K60">
        <f t="shared" si="3"/>
        <v>-2.8130671679911252</v>
      </c>
      <c r="M60">
        <f t="shared" si="4"/>
        <v>-2.8130671679911252</v>
      </c>
      <c r="N60" s="13">
        <f t="shared" si="5"/>
        <v>2.6177076131671309E-8</v>
      </c>
      <c r="O60" s="13">
        <v>1</v>
      </c>
    </row>
    <row r="61" spans="4:21" x14ac:dyDescent="0.4">
      <c r="D61" s="6">
        <v>-0.159999999999999</v>
      </c>
      <c r="E61" s="7">
        <f t="shared" si="0"/>
        <v>-0.98565193987322175</v>
      </c>
      <c r="G61">
        <f t="shared" si="1"/>
        <v>2.8833644395798603</v>
      </c>
      <c r="H61" s="10">
        <f t="shared" si="6"/>
        <v>-2.8245827640946914</v>
      </c>
      <c r="I61">
        <f t="shared" si="2"/>
        <v>-33.894993169136299</v>
      </c>
      <c r="K61">
        <f t="shared" si="3"/>
        <v>-2.8247163596551799</v>
      </c>
      <c r="M61">
        <f t="shared" si="4"/>
        <v>-2.8247163596551799</v>
      </c>
      <c r="N61" s="13">
        <f t="shared" si="5"/>
        <v>1.7847773782215034E-8</v>
      </c>
      <c r="O61" s="13">
        <v>1</v>
      </c>
    </row>
    <row r="62" spans="4:21" x14ac:dyDescent="0.4">
      <c r="D62" s="6">
        <v>-0.13999999999999899</v>
      </c>
      <c r="E62" s="7">
        <f t="shared" si="0"/>
        <v>-0.98917164541311486</v>
      </c>
      <c r="G62">
        <f t="shared" si="1"/>
        <v>2.8971801485753583</v>
      </c>
      <c r="H62" s="10">
        <f t="shared" si="6"/>
        <v>-2.8346691842603629</v>
      </c>
      <c r="I62">
        <f t="shared" si="2"/>
        <v>-34.016030211124352</v>
      </c>
      <c r="K62">
        <f t="shared" si="3"/>
        <v>-2.8347771574105765</v>
      </c>
      <c r="M62">
        <f t="shared" si="4"/>
        <v>-2.8347771574105765</v>
      </c>
      <c r="N62" s="13">
        <f t="shared" si="5"/>
        <v>1.1658201167049226E-8</v>
      </c>
      <c r="O62" s="13">
        <v>1</v>
      </c>
    </row>
    <row r="63" spans="4:21" x14ac:dyDescent="0.4">
      <c r="D63" s="6">
        <v>-0.119999999999999</v>
      </c>
      <c r="E63" s="7">
        <f t="shared" si="0"/>
        <v>-0.99215783435789684</v>
      </c>
      <c r="G63">
        <f t="shared" si="1"/>
        <v>2.9109958575708563</v>
      </c>
      <c r="H63" s="10">
        <f t="shared" si="6"/>
        <v>-2.8432267059194247</v>
      </c>
      <c r="I63">
        <f t="shared" si="2"/>
        <v>-34.1187204710331</v>
      </c>
      <c r="K63">
        <f t="shared" si="3"/>
        <v>-2.8433115648759553</v>
      </c>
      <c r="M63">
        <f t="shared" si="4"/>
        <v>-2.8433115648759553</v>
      </c>
      <c r="N63" s="13">
        <f t="shared" si="5"/>
        <v>7.2010425034524895E-9</v>
      </c>
      <c r="O63" s="13">
        <v>1</v>
      </c>
    </row>
    <row r="64" spans="4:21" x14ac:dyDescent="0.4">
      <c r="D64" s="6">
        <v>-9.9999999999999006E-2</v>
      </c>
      <c r="E64" s="7">
        <f t="shared" si="0"/>
        <v>-0.99463147964883747</v>
      </c>
      <c r="G64">
        <f t="shared" si="1"/>
        <v>2.9248115665663539</v>
      </c>
      <c r="H64" s="10">
        <f t="shared" si="6"/>
        <v>-2.8503154312296735</v>
      </c>
      <c r="I64">
        <f t="shared" si="2"/>
        <v>-34.203785174756078</v>
      </c>
      <c r="K64">
        <f t="shared" si="3"/>
        <v>-2.8503796087314055</v>
      </c>
      <c r="M64">
        <f t="shared" si="4"/>
        <v>-2.8503796087314055</v>
      </c>
      <c r="N64" s="13">
        <f t="shared" si="5"/>
        <v>4.1187517285664333E-9</v>
      </c>
      <c r="O64" s="13">
        <v>1</v>
      </c>
    </row>
    <row r="65" spans="3:16" x14ac:dyDescent="0.4">
      <c r="D65" s="6">
        <v>-7.9999999999999002E-2</v>
      </c>
      <c r="E65" s="7">
        <f t="shared" si="0"/>
        <v>-0.99661288734817499</v>
      </c>
      <c r="G65">
        <f t="shared" si="1"/>
        <v>2.9386272755618514</v>
      </c>
      <c r="H65" s="10">
        <f t="shared" si="6"/>
        <v>-2.8559935512736652</v>
      </c>
      <c r="I65">
        <f t="shared" si="2"/>
        <v>-34.271922615283984</v>
      </c>
      <c r="K65">
        <f t="shared" si="3"/>
        <v>-2.8560393973089644</v>
      </c>
      <c r="M65">
        <f t="shared" si="4"/>
        <v>-2.8560393973089644</v>
      </c>
      <c r="N65" s="13">
        <f t="shared" si="5"/>
        <v>2.1018589526576967E-9</v>
      </c>
      <c r="O65" s="13">
        <v>1</v>
      </c>
    </row>
    <row r="66" spans="3:16" x14ac:dyDescent="0.4">
      <c r="D66" s="6">
        <v>-5.9999999999999103E-2</v>
      </c>
      <c r="E66" s="7">
        <f t="shared" si="0"/>
        <v>-0.99812171614715162</v>
      </c>
      <c r="G66">
        <f t="shared" si="1"/>
        <v>2.9524429845573494</v>
      </c>
      <c r="H66" s="10">
        <f t="shared" si="6"/>
        <v>-2.8603174019628921</v>
      </c>
      <c r="I66">
        <f t="shared" si="2"/>
        <v>-34.323808823554707</v>
      </c>
      <c r="K66">
        <f t="shared" si="3"/>
        <v>-2.8603471775011808</v>
      </c>
      <c r="M66">
        <f t="shared" si="4"/>
        <v>-2.8603471775011808</v>
      </c>
      <c r="N66" s="13">
        <f t="shared" si="5"/>
        <v>8.8658268038520819E-10</v>
      </c>
      <c r="O66" s="13">
        <v>1</v>
      </c>
    </row>
    <row r="67" spans="3:16" x14ac:dyDescent="0.4">
      <c r="D67" s="6">
        <v>-3.9999999999999002E-2</v>
      </c>
      <c r="E67" s="7">
        <f t="shared" si="0"/>
        <v>-0.99917699632847168</v>
      </c>
      <c r="G67">
        <f t="shared" si="1"/>
        <v>2.9662586935528474</v>
      </c>
      <c r="H67" s="10">
        <f t="shared" si="6"/>
        <v>-2.8633415183785011</v>
      </c>
      <c r="I67">
        <f t="shared" si="2"/>
        <v>-34.360098220542014</v>
      </c>
      <c r="K67">
        <f t="shared" si="3"/>
        <v>-2.8633573900352784</v>
      </c>
      <c r="M67">
        <f t="shared" si="4"/>
        <v>-2.8633573900352784</v>
      </c>
      <c r="N67" s="13">
        <f t="shared" si="5"/>
        <v>2.5190948885640819E-10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-0.99979714819798471</v>
      </c>
      <c r="G68">
        <f t="shared" si="1"/>
        <v>2.980074402548345</v>
      </c>
      <c r="H68" s="10">
        <f t="shared" si="6"/>
        <v>-2.8651186875909649</v>
      </c>
      <c r="I68">
        <f t="shared" si="2"/>
        <v>-34.38142425109158</v>
      </c>
      <c r="K68">
        <f t="shared" si="3"/>
        <v>-2.8651227231591849</v>
      </c>
      <c r="M68">
        <f t="shared" si="4"/>
        <v>-2.8651227231591849</v>
      </c>
      <c r="N68" s="13">
        <f t="shared" si="5"/>
        <v>1.6285810858596171E-7</v>
      </c>
      <c r="O68" s="13">
        <v>10000</v>
      </c>
    </row>
    <row r="69" spans="3:16" x14ac:dyDescent="0.4">
      <c r="C69" s="56" t="s">
        <v>43</v>
      </c>
      <c r="D69" s="57">
        <v>0</v>
      </c>
      <c r="E69" s="58">
        <f t="shared" si="0"/>
        <v>-1</v>
      </c>
      <c r="F69" s="59"/>
      <c r="G69" s="59">
        <f t="shared" si="1"/>
        <v>2.9938901115438421</v>
      </c>
      <c r="H69" s="60">
        <f t="shared" si="6"/>
        <v>-2.8656999999999999</v>
      </c>
      <c r="I69" s="59">
        <f t="shared" si="2"/>
        <v>-34.388399999999997</v>
      </c>
      <c r="J69" s="59"/>
      <c r="K69">
        <f t="shared" si="3"/>
        <v>-2.8656941647843128</v>
      </c>
      <c r="M69">
        <f t="shared" si="4"/>
        <v>-2.8656941647843128</v>
      </c>
      <c r="N69" s="61">
        <f t="shared" si="5"/>
        <v>3.4049742114848273E-7</v>
      </c>
      <c r="O69" s="61">
        <v>10000</v>
      </c>
      <c r="P69" s="62" t="s">
        <v>44</v>
      </c>
    </row>
    <row r="70" spans="3:16" x14ac:dyDescent="0.4">
      <c r="D70" s="6">
        <v>0.02</v>
      </c>
      <c r="E70" s="7">
        <f t="shared" si="0"/>
        <v>-0.99980280533027688</v>
      </c>
      <c r="G70">
        <f t="shared" si="1"/>
        <v>3.0077058205393397</v>
      </c>
      <c r="H70" s="10">
        <f t="shared" si="6"/>
        <v>-2.8651348992349743</v>
      </c>
      <c r="I70">
        <f t="shared" si="2"/>
        <v>-34.381618790819694</v>
      </c>
      <c r="K70">
        <f t="shared" si="3"/>
        <v>-2.8651210531288105</v>
      </c>
      <c r="M70">
        <f t="shared" si="4"/>
        <v>-2.8651210531288105</v>
      </c>
      <c r="N70" s="13">
        <f t="shared" si="5"/>
        <v>1.9171465590031483E-6</v>
      </c>
      <c r="O70" s="13">
        <v>10000</v>
      </c>
    </row>
    <row r="71" spans="3:16" x14ac:dyDescent="0.4">
      <c r="D71" s="6">
        <v>0.04</v>
      </c>
      <c r="E71" s="7">
        <f t="shared" si="0"/>
        <v>-0.99922226006033454</v>
      </c>
      <c r="G71">
        <f t="shared" si="1"/>
        <v>3.0215215295348377</v>
      </c>
      <c r="H71" s="10">
        <f t="shared" si="6"/>
        <v>-2.8634712306549006</v>
      </c>
      <c r="I71">
        <f t="shared" si="2"/>
        <v>-34.361654767858809</v>
      </c>
      <c r="K71">
        <f t="shared" si="3"/>
        <v>-2.8634511259036795</v>
      </c>
      <c r="M71">
        <f t="shared" si="4"/>
        <v>-2.8634511259036795</v>
      </c>
      <c r="N71" s="13">
        <f t="shared" si="5"/>
        <v>4.0420102166479968E-10</v>
      </c>
      <c r="O71" s="13">
        <v>1</v>
      </c>
    </row>
    <row r="72" spans="3:16" x14ac:dyDescent="0.4">
      <c r="D72" s="6">
        <v>6.0000000000000102E-2</v>
      </c>
      <c r="E72" s="7">
        <f t="shared" si="0"/>
        <v>-0.99827451878638729</v>
      </c>
      <c r="G72">
        <f t="shared" si="1"/>
        <v>3.0353372385303352</v>
      </c>
      <c r="H72" s="10">
        <f t="shared" si="6"/>
        <v>-2.8607552884861498</v>
      </c>
      <c r="I72">
        <f t="shared" si="2"/>
        <v>-34.329063461833798</v>
      </c>
      <c r="K72">
        <f t="shared" si="3"/>
        <v>-2.8607305680830502</v>
      </c>
      <c r="M72">
        <f t="shared" si="4"/>
        <v>-2.8607305680830502</v>
      </c>
      <c r="N72" s="13">
        <f t="shared" si="5"/>
        <v>6.110983294088319E-10</v>
      </c>
      <c r="O72" s="13">
        <v>1</v>
      </c>
    </row>
    <row r="73" spans="3:16" x14ac:dyDescent="0.4">
      <c r="D73" s="6">
        <v>8.0000000000000099E-2</v>
      </c>
      <c r="E73" s="7">
        <f t="shared" si="0"/>
        <v>-0.99697521081584195</v>
      </c>
      <c r="G73">
        <f t="shared" si="1"/>
        <v>3.0491529475258337</v>
      </c>
      <c r="H73" s="10">
        <f t="shared" si="6"/>
        <v>-2.8570318616349581</v>
      </c>
      <c r="I73">
        <f t="shared" si="2"/>
        <v>-34.284382339619498</v>
      </c>
      <c r="K73">
        <f t="shared" si="3"/>
        <v>-2.857004058298672</v>
      </c>
      <c r="M73">
        <f t="shared" si="4"/>
        <v>-2.857004058298672</v>
      </c>
      <c r="N73" s="13">
        <f t="shared" si="5"/>
        <v>7.7302550864121783E-10</v>
      </c>
      <c r="O73" s="13">
        <v>1</v>
      </c>
    </row>
    <row r="74" spans="3:16" x14ac:dyDescent="0.4">
      <c r="D74" s="6">
        <v>0.1</v>
      </c>
      <c r="E74" s="7">
        <f t="shared" si="0"/>
        <v>-0.9953394557039591</v>
      </c>
      <c r="G74">
        <f t="shared" si="1"/>
        <v>3.0629686565213312</v>
      </c>
      <c r="H74" s="10">
        <f t="shared" si="6"/>
        <v>-2.8523442782108352</v>
      </c>
      <c r="I74">
        <f t="shared" si="2"/>
        <v>-34.228131338530019</v>
      </c>
      <c r="K74">
        <f t="shared" si="3"/>
        <v>-2.852314813897614</v>
      </c>
      <c r="M74">
        <f t="shared" si="4"/>
        <v>-2.852314813897614</v>
      </c>
      <c r="N74" s="13">
        <f t="shared" si="5"/>
        <v>8.6814575360059389E-10</v>
      </c>
      <c r="O74" s="13">
        <v>1</v>
      </c>
    </row>
    <row r="75" spans="3:16" x14ac:dyDescent="0.4">
      <c r="D75" s="6">
        <v>0.12</v>
      </c>
      <c r="E75" s="7">
        <f t="shared" si="0"/>
        <v>-0.99338187835293923</v>
      </c>
      <c r="G75">
        <f t="shared" si="1"/>
        <v>3.0767843655168292</v>
      </c>
      <c r="H75" s="10">
        <f t="shared" si="6"/>
        <v>-2.8467344487960178</v>
      </c>
      <c r="I75">
        <f t="shared" si="2"/>
        <v>-34.160813385552217</v>
      </c>
      <c r="K75">
        <f t="shared" si="3"/>
        <v>-2.846704634701029</v>
      </c>
      <c r="M75">
        <f t="shared" si="4"/>
        <v>-2.846704634701029</v>
      </c>
      <c r="N75" s="13">
        <f t="shared" si="5"/>
        <v>8.8888026000187445E-10</v>
      </c>
      <c r="O75" s="13">
        <v>1</v>
      </c>
    </row>
    <row r="76" spans="3:16" x14ac:dyDescent="0.4">
      <c r="D76" s="6">
        <v>0.14000000000000001</v>
      </c>
      <c r="E76" s="7">
        <f t="shared" si="0"/>
        <v>-0.99111662368537157</v>
      </c>
      <c r="G76">
        <f t="shared" si="1"/>
        <v>3.0906000745123268</v>
      </c>
      <c r="H76" s="10">
        <f t="shared" si="6"/>
        <v>-2.8402429084951692</v>
      </c>
      <c r="I76">
        <f t="shared" si="2"/>
        <v>-34.082914901942033</v>
      </c>
      <c r="K76">
        <f t="shared" si="3"/>
        <v>-2.8402139455007966</v>
      </c>
      <c r="M76">
        <f t="shared" si="4"/>
        <v>-2.8402139455007966</v>
      </c>
      <c r="N76" s="13">
        <f t="shared" si="5"/>
        <v>8.3885504302757913E-10</v>
      </c>
      <c r="O76" s="13">
        <v>1</v>
      </c>
    </row>
    <row r="77" spans="3:16" x14ac:dyDescent="0.4">
      <c r="D77" s="6">
        <v>0.16</v>
      </c>
      <c r="E77" s="7">
        <f t="shared" si="0"/>
        <v>-0.98855737090366735</v>
      </c>
      <c r="G77">
        <f t="shared" si="1"/>
        <v>3.1044157835078243</v>
      </c>
      <c r="H77" s="10">
        <f t="shared" si="6"/>
        <v>-2.8329088577986394</v>
      </c>
      <c r="I77">
        <f t="shared" si="2"/>
        <v>-33.994906293583675</v>
      </c>
      <c r="K77">
        <f t="shared" si="3"/>
        <v>-2.8328818373298126</v>
      </c>
      <c r="M77">
        <f t="shared" si="4"/>
        <v>-2.8328818373298126</v>
      </c>
      <c r="N77" s="13">
        <f t="shared" si="5"/>
        <v>7.3010573562303947E-10</v>
      </c>
      <c r="O77" s="13">
        <v>1</v>
      </c>
    </row>
    <row r="78" spans="3:16" x14ac:dyDescent="0.4">
      <c r="D78" s="6">
        <v>0.18</v>
      </c>
      <c r="E78" s="7">
        <f t="shared" si="0"/>
        <v>-0.98571734734678207</v>
      </c>
      <c r="G78">
        <f t="shared" si="1"/>
        <v>3.1182314925033223</v>
      </c>
      <c r="H78" s="10">
        <f t="shared" si="6"/>
        <v>-2.8247702022916732</v>
      </c>
      <c r="I78">
        <f t="shared" si="2"/>
        <v>-33.897242427500075</v>
      </c>
      <c r="K78">
        <f t="shared" si="3"/>
        <v>-2.8247461075406961</v>
      </c>
      <c r="M78">
        <f t="shared" si="4"/>
        <v>-2.8247461075406961</v>
      </c>
      <c r="N78" s="13">
        <f t="shared" si="5"/>
        <v>5.8055702464790012E-10</v>
      </c>
      <c r="O78" s="13">
        <v>1</v>
      </c>
    </row>
    <row r="79" spans="3:16" x14ac:dyDescent="0.4">
      <c r="D79" s="6">
        <v>0.2</v>
      </c>
      <c r="E79" s="7">
        <f t="shared" si="0"/>
        <v>-0.98260934195523975</v>
      </c>
      <c r="G79">
        <f t="shared" si="1"/>
        <v>3.1320472014988199</v>
      </c>
      <c r="H79" s="10">
        <f t="shared" si="6"/>
        <v>-2.8158635912411305</v>
      </c>
      <c r="I79">
        <f t="shared" si="2"/>
        <v>-33.790363094893564</v>
      </c>
      <c r="K79">
        <f t="shared" si="3"/>
        <v>-2.8158432987267106</v>
      </c>
      <c r="M79">
        <f t="shared" si="4"/>
        <v>-2.8158432987267106</v>
      </c>
      <c r="N79" s="13">
        <f t="shared" si="5"/>
        <v>4.1178614148300244E-10</v>
      </c>
      <c r="O79" s="13">
        <v>1</v>
      </c>
    </row>
    <row r="80" spans="3:16" x14ac:dyDescent="0.4">
      <c r="D80" s="6">
        <v>0.22</v>
      </c>
      <c r="E80" s="7">
        <f t="shared" si="0"/>
        <v>-0.97924571835517205</v>
      </c>
      <c r="G80">
        <f t="shared" si="1"/>
        <v>3.1458629104943174</v>
      </c>
      <c r="H80" s="10">
        <f t="shared" si="6"/>
        <v>-2.8062244550904163</v>
      </c>
      <c r="I80">
        <f t="shared" si="2"/>
        <v>-33.674693461084999</v>
      </c>
      <c r="K80">
        <f t="shared" si="3"/>
        <v>-2.8062087365177191</v>
      </c>
      <c r="M80">
        <f t="shared" si="4"/>
        <v>-2.8062087365177191</v>
      </c>
      <c r="N80" s="13">
        <f t="shared" si="5"/>
        <v>2.4707352763781765E-10</v>
      </c>
      <c r="O80" s="13">
        <v>1</v>
      </c>
    </row>
    <row r="81" spans="4:15" x14ac:dyDescent="0.4">
      <c r="D81" s="6">
        <v>0.24</v>
      </c>
      <c r="E81" s="7">
        <f t="shared" si="0"/>
        <v>-0.97563842757179953</v>
      </c>
      <c r="G81">
        <f t="shared" si="1"/>
        <v>3.1596786194898154</v>
      </c>
      <c r="H81" s="10">
        <f t="shared" si="6"/>
        <v>-2.7958870418925059</v>
      </c>
      <c r="I81">
        <f t="shared" si="2"/>
        <v>-33.550644502710071</v>
      </c>
      <c r="K81">
        <f t="shared" si="3"/>
        <v>-2.7958765662831158</v>
      </c>
      <c r="M81">
        <f t="shared" si="4"/>
        <v>-2.7958765662831158</v>
      </c>
      <c r="N81" s="13">
        <f t="shared" si="5"/>
        <v>1.0973839209519234E-10</v>
      </c>
      <c r="O81" s="13">
        <v>1</v>
      </c>
    </row>
    <row r="82" spans="4:15" x14ac:dyDescent="0.4">
      <c r="D82" s="6">
        <v>0.26</v>
      </c>
      <c r="E82" s="7">
        <f t="shared" si="0"/>
        <v>-0.97179902038250987</v>
      </c>
      <c r="G82">
        <f t="shared" si="1"/>
        <v>3.1734943284853139</v>
      </c>
      <c r="H82" s="10">
        <f t="shared" si="6"/>
        <v>-2.7848844527101582</v>
      </c>
      <c r="I82">
        <f t="shared" si="2"/>
        <v>-33.418613432521894</v>
      </c>
      <c r="K82">
        <f t="shared" si="3"/>
        <v>-2.7848797887727379</v>
      </c>
      <c r="M82">
        <f t="shared" si="4"/>
        <v>-2.7848797887727379</v>
      </c>
      <c r="N82" s="13">
        <f t="shared" si="5"/>
        <v>2.1752312260179696E-11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-0.96773865931940739</v>
      </c>
      <c r="G83">
        <f t="shared" si="1"/>
        <v>3.1873100374808114</v>
      </c>
      <c r="H83" s="10">
        <f t="shared" si="6"/>
        <v>-2.7732486760116259</v>
      </c>
      <c r="I83">
        <f t="shared" si="2"/>
        <v>-33.278984112139511</v>
      </c>
      <c r="K83">
        <f t="shared" si="3"/>
        <v>-2.7732502947259103</v>
      </c>
      <c r="M83">
        <f t="shared" si="4"/>
        <v>-2.7732502947259103</v>
      </c>
      <c r="N83" s="13">
        <f t="shared" si="5"/>
        <v>2.6202359344895935E-12</v>
      </c>
      <c r="O83" s="13">
        <v>1</v>
      </c>
    </row>
    <row r="84" spans="4:15" x14ac:dyDescent="0.4">
      <c r="D84" s="6">
        <v>0.3</v>
      </c>
      <c r="E84" s="7">
        <f t="shared" si="7"/>
        <v>-0.96346813033095091</v>
      </c>
      <c r="G84">
        <f t="shared" ref="G84:G147" si="8">$E$11*(D84/$E$12+1)</f>
        <v>3.201125746476309</v>
      </c>
      <c r="H84" s="10">
        <f t="shared" si="6"/>
        <v>-2.7610106210894059</v>
      </c>
      <c r="I84">
        <f t="shared" ref="I84:I147" si="9">H84*$E$6</f>
        <v>-33.132127453072869</v>
      </c>
      <c r="K84">
        <f t="shared" ref="K84:K147" si="10">(1/2)*($L$9*$L$4*EXP(-$L$7*$O$6*(G84/$O$6-1))-($L$9*$L$6*EXP(-$L$5*$O$6*(G84/$O$6-1))))</f>
        <v>-2.761018898477916</v>
      </c>
      <c r="M84">
        <f t="shared" ref="M84:M147" si="11">(1/2)*($L$9*$O$4*EXP(-$O$8*$O$6*(G84/$O$6-1))-($L$9*$O$7*EXP(-$O$5*$O$6*(G84/$O$6-1))))</f>
        <v>-2.761018898477916</v>
      </c>
      <c r="N84" s="13">
        <f t="shared" ref="N84:N147" si="12">(M84-H84)^2*O84</f>
        <v>6.851516054828537E-11</v>
      </c>
      <c r="O84" s="13">
        <v>1</v>
      </c>
    </row>
    <row r="85" spans="4:15" x14ac:dyDescent="0.4">
      <c r="D85" s="6">
        <v>0.32</v>
      </c>
      <c r="E85" s="7">
        <f t="shared" si="7"/>
        <v>-0.95899785411203986</v>
      </c>
      <c r="G85">
        <f t="shared" si="8"/>
        <v>3.214941455471807</v>
      </c>
      <c r="H85" s="10">
        <f t="shared" ref="H85:H148" si="13">-(-$B$4)*(1+D85+$E$5*D85^3)*EXP(-D85)</f>
        <v>-2.7482001505288727</v>
      </c>
      <c r="I85">
        <f t="shared" si="9"/>
        <v>-32.978401806346469</v>
      </c>
      <c r="K85">
        <f t="shared" si="10"/>
        <v>-2.7482153705923764</v>
      </c>
      <c r="M85">
        <f t="shared" si="11"/>
        <v>-2.7482153705923764</v>
      </c>
      <c r="N85" s="13">
        <f t="shared" si="12"/>
        <v>2.3165033305788677E-10</v>
      </c>
      <c r="O85" s="13">
        <v>1</v>
      </c>
    </row>
    <row r="86" spans="4:15" x14ac:dyDescent="0.4">
      <c r="D86" s="6">
        <v>0.34</v>
      </c>
      <c r="E86" s="7">
        <f t="shared" si="7"/>
        <v>-0.95433789711165373</v>
      </c>
      <c r="G86">
        <f t="shared" si="8"/>
        <v>3.2287571644673045</v>
      </c>
      <c r="H86" s="10">
        <f t="shared" si="13"/>
        <v>-2.7348461117528657</v>
      </c>
      <c r="I86">
        <f t="shared" si="9"/>
        <v>-32.818153341034389</v>
      </c>
      <c r="K86">
        <f t="shared" si="10"/>
        <v>-2.7348684695472238</v>
      </c>
      <c r="M86">
        <f t="shared" si="11"/>
        <v>-2.7348684695472238</v>
      </c>
      <c r="N86" s="13">
        <f t="shared" si="12"/>
        <v>4.9987096855943232E-10</v>
      </c>
      <c r="O86" s="13">
        <v>1</v>
      </c>
    </row>
    <row r="87" spans="4:15" x14ac:dyDescent="0.4">
      <c r="D87" s="6">
        <v>0.36</v>
      </c>
      <c r="E87" s="7">
        <f t="shared" si="7"/>
        <v>-0.94949798222690884</v>
      </c>
      <c r="G87">
        <f t="shared" si="8"/>
        <v>3.2425728734628021</v>
      </c>
      <c r="H87" s="10">
        <f t="shared" si="13"/>
        <v>-2.7209763676676526</v>
      </c>
      <c r="I87">
        <f t="shared" si="9"/>
        <v>-32.65171641201183</v>
      </c>
      <c r="K87">
        <f t="shared" si="10"/>
        <v>-2.7210059725011222</v>
      </c>
      <c r="M87">
        <f t="shared" si="11"/>
        <v>-2.7210059725011222</v>
      </c>
      <c r="N87" s="13">
        <f t="shared" si="12"/>
        <v>8.764461647620102E-10</v>
      </c>
      <c r="O87" s="13">
        <v>1</v>
      </c>
    </row>
    <row r="88" spans="4:15" x14ac:dyDescent="0.4">
      <c r="D88" s="6">
        <v>0.38</v>
      </c>
      <c r="E88" s="7">
        <f t="shared" si="7"/>
        <v>-0.94448749919216157</v>
      </c>
      <c r="G88">
        <f t="shared" si="8"/>
        <v>3.2563885824583001</v>
      </c>
      <c r="H88" s="10">
        <f t="shared" si="13"/>
        <v>-2.7066178264349769</v>
      </c>
      <c r="I88">
        <f t="shared" si="9"/>
        <v>-32.479413917219723</v>
      </c>
      <c r="K88">
        <f t="shared" si="10"/>
        <v>-2.7066547051665282</v>
      </c>
      <c r="M88">
        <f t="shared" si="11"/>
        <v>-2.7066547051665282</v>
      </c>
      <c r="N88" s="13">
        <f t="shared" si="12"/>
        <v>1.3600408408274253E-9</v>
      </c>
      <c r="O88" s="13">
        <v>1</v>
      </c>
    </row>
    <row r="89" spans="4:15" x14ac:dyDescent="0.4">
      <c r="D89" s="6">
        <v>0.4</v>
      </c>
      <c r="E89" s="7">
        <f t="shared" si="7"/>
        <v>-0.93931551467154795</v>
      </c>
      <c r="G89">
        <f t="shared" si="8"/>
        <v>3.2702042914537977</v>
      </c>
      <c r="H89" s="10">
        <f t="shared" si="13"/>
        <v>-2.6917964703942552</v>
      </c>
      <c r="I89">
        <f t="shared" si="9"/>
        <v>-32.301557644731062</v>
      </c>
      <c r="K89">
        <f t="shared" si="10"/>
        <v>-2.6918405708147608</v>
      </c>
      <c r="M89">
        <f t="shared" si="11"/>
        <v>-2.6918405708147608</v>
      </c>
      <c r="N89" s="13">
        <f t="shared" si="12"/>
        <v>1.9448470887726576E-9</v>
      </c>
      <c r="O89" s="13">
        <v>1</v>
      </c>
    </row>
    <row r="90" spans="4:15" x14ac:dyDescent="0.4">
      <c r="D90" s="6">
        <v>0.42</v>
      </c>
      <c r="E90" s="7">
        <f t="shared" si="7"/>
        <v>-0.93399078206313568</v>
      </c>
      <c r="G90">
        <f t="shared" si="8"/>
        <v>3.2840200004492952</v>
      </c>
      <c r="H90" s="10">
        <f t="shared" si="13"/>
        <v>-2.676537384158328</v>
      </c>
      <c r="I90">
        <f t="shared" si="9"/>
        <v>-32.118448609899936</v>
      </c>
      <c r="K90">
        <f t="shared" si="10"/>
        <v>-2.6765885784377703</v>
      </c>
      <c r="M90">
        <f t="shared" si="11"/>
        <v>-2.6765885784377703</v>
      </c>
      <c r="N90" s="13">
        <f t="shared" si="12"/>
        <v>2.6208542476198625E-9</v>
      </c>
      <c r="O90" s="13">
        <v>1</v>
      </c>
    </row>
    <row r="91" spans="4:15" x14ac:dyDescent="0.4">
      <c r="D91" s="6">
        <v>0.44</v>
      </c>
      <c r="E91" s="7">
        <f t="shared" si="7"/>
        <v>-0.9285217510226349</v>
      </c>
      <c r="G91">
        <f t="shared" si="8"/>
        <v>3.2978357094447937</v>
      </c>
      <c r="H91" s="10">
        <f t="shared" si="13"/>
        <v>-2.6608647819055649</v>
      </c>
      <c r="I91">
        <f t="shared" si="9"/>
        <v>-31.93037738286678</v>
      </c>
      <c r="K91">
        <f t="shared" si="10"/>
        <v>-2.6609228700906153</v>
      </c>
      <c r="M91">
        <f t="shared" si="11"/>
        <v>-2.6609228700906153</v>
      </c>
      <c r="N91" s="13">
        <f t="shared" si="12"/>
        <v>3.3742372424595784E-9</v>
      </c>
      <c r="O91" s="13">
        <v>1</v>
      </c>
    </row>
    <row r="92" spans="4:15" x14ac:dyDescent="0.4">
      <c r="D92" s="6">
        <v>0.46</v>
      </c>
      <c r="E92" s="7">
        <f t="shared" si="7"/>
        <v>-0.92291657671440541</v>
      </c>
      <c r="G92">
        <f t="shared" si="8"/>
        <v>3.3116514184402916</v>
      </c>
      <c r="H92" s="10">
        <f t="shared" si="13"/>
        <v>-2.6448020338904716</v>
      </c>
      <c r="I92">
        <f t="shared" si="9"/>
        <v>-31.737624406685661</v>
      </c>
      <c r="K92">
        <f t="shared" si="10"/>
        <v>-2.6448667474379475</v>
      </c>
      <c r="M92">
        <f t="shared" si="11"/>
        <v>-2.6448667474379475</v>
      </c>
      <c r="N92" s="13">
        <f t="shared" si="12"/>
        <v>4.1878432269073396E-9</v>
      </c>
      <c r="O92" s="13">
        <v>1</v>
      </c>
    </row>
    <row r="93" spans="4:15" x14ac:dyDescent="0.4">
      <c r="D93" s="6">
        <v>0.48</v>
      </c>
      <c r="E93" s="7">
        <f t="shared" si="7"/>
        <v>-0.91718312879729214</v>
      </c>
      <c r="G93">
        <f t="shared" si="8"/>
        <v>3.3254671274357892</v>
      </c>
      <c r="H93" s="10">
        <f t="shared" si="13"/>
        <v>-2.6283716921944</v>
      </c>
      <c r="I93">
        <f t="shared" si="9"/>
        <v>-31.5404603063328</v>
      </c>
      <c r="K93">
        <f t="shared" si="10"/>
        <v>-2.6284426975271744</v>
      </c>
      <c r="M93">
        <f t="shared" si="11"/>
        <v>-2.6284426975271744</v>
      </c>
      <c r="N93" s="13">
        <f t="shared" si="12"/>
        <v>5.0417572823999434E-9</v>
      </c>
      <c r="O93" s="13">
        <v>1</v>
      </c>
    </row>
    <row r="94" spans="4:15" x14ac:dyDescent="0.4">
      <c r="D94" s="6">
        <v>0.5</v>
      </c>
      <c r="E94" s="7">
        <f t="shared" si="7"/>
        <v>-0.91132900015261253</v>
      </c>
      <c r="G94">
        <f t="shared" si="8"/>
        <v>3.3392828364312868</v>
      </c>
      <c r="H94" s="10">
        <f t="shared" si="13"/>
        <v>-2.6115955157373416</v>
      </c>
      <c r="I94">
        <f t="shared" si="9"/>
        <v>-31.339146188848098</v>
      </c>
      <c r="K94">
        <f t="shared" si="10"/>
        <v>-2.6116724178103268</v>
      </c>
      <c r="M94">
        <f t="shared" si="11"/>
        <v>-2.6116724178103268</v>
      </c>
      <c r="N94" s="13">
        <f t="shared" si="12"/>
        <v>5.9139288294153785E-9</v>
      </c>
      <c r="O94" s="13">
        <v>1</v>
      </c>
    </row>
    <row r="95" spans="4:15" x14ac:dyDescent="0.4">
      <c r="D95" s="6">
        <v>0.52</v>
      </c>
      <c r="E95" s="7">
        <f t="shared" si="7"/>
        <v>-0.9053615153614285</v>
      </c>
      <c r="G95">
        <f t="shared" si="8"/>
        <v>3.3530985454267848</v>
      </c>
      <c r="H95" s="10">
        <f t="shared" si="13"/>
        <v>-2.5944944945712458</v>
      </c>
      <c r="I95">
        <f t="shared" si="9"/>
        <v>-31.133933934854952</v>
      </c>
      <c r="K95">
        <f t="shared" si="10"/>
        <v>-2.5945768404360088</v>
      </c>
      <c r="M95">
        <f t="shared" si="11"/>
        <v>-2.5945768404360088</v>
      </c>
      <c r="N95" s="13">
        <f t="shared" si="12"/>
        <v>6.7808414435608708E-9</v>
      </c>
      <c r="O95" s="13">
        <v>1</v>
      </c>
    </row>
    <row r="96" spans="4:15" x14ac:dyDescent="0.4">
      <c r="D96" s="6">
        <v>0.54</v>
      </c>
      <c r="E96" s="7">
        <f t="shared" si="7"/>
        <v>-0.89928773893803826</v>
      </c>
      <c r="G96">
        <f t="shared" si="8"/>
        <v>3.3669142544222823</v>
      </c>
      <c r="H96" s="10">
        <f t="shared" si="13"/>
        <v>-2.5770888734747359</v>
      </c>
      <c r="I96">
        <f t="shared" si="9"/>
        <v>-30.925066481696831</v>
      </c>
      <c r="K96">
        <f t="shared" si="10"/>
        <v>-2.577176155832281</v>
      </c>
      <c r="M96">
        <f t="shared" si="11"/>
        <v>-2.577176155832281</v>
      </c>
      <c r="N96" s="13">
        <f t="shared" si="12"/>
        <v>7.6182099386256072E-9</v>
      </c>
      <c r="O96" s="13">
        <v>1</v>
      </c>
    </row>
    <row r="97" spans="4:15" x14ac:dyDescent="0.4">
      <c r="D97" s="6">
        <v>0.56000000000000005</v>
      </c>
      <c r="E97" s="7">
        <f t="shared" si="7"/>
        <v>-0.8931144833264415</v>
      </c>
      <c r="G97">
        <f t="shared" si="8"/>
        <v>3.3807299634177799</v>
      </c>
      <c r="H97" s="10">
        <f t="shared" si="13"/>
        <v>-2.5593981748685835</v>
      </c>
      <c r="I97">
        <f t="shared" si="9"/>
        <v>-30.712778098423001</v>
      </c>
      <c r="K97">
        <f t="shared" si="10"/>
        <v>-2.5594898356006102</v>
      </c>
      <c r="M97">
        <f t="shared" si="11"/>
        <v>-2.5594898356006102</v>
      </c>
      <c r="N97" s="13">
        <f t="shared" si="12"/>
        <v>8.4016897956724194E-9</v>
      </c>
      <c r="O97" s="13">
        <v>1</v>
      </c>
    </row>
    <row r="98" spans="4:15" x14ac:dyDescent="0.4">
      <c r="D98" s="6">
        <v>0.57999999999999996</v>
      </c>
      <c r="E98" s="7">
        <f t="shared" si="7"/>
        <v>-0.88684831666634423</v>
      </c>
      <c r="G98">
        <f t="shared" si="8"/>
        <v>3.3945456724132779</v>
      </c>
      <c r="H98" s="10">
        <f t="shared" si="13"/>
        <v>-2.5414412210707424</v>
      </c>
      <c r="I98">
        <f t="shared" si="9"/>
        <v>-30.497294652848908</v>
      </c>
      <c r="K98">
        <f t="shared" si="10"/>
        <v>-2.541536654740618</v>
      </c>
      <c r="M98">
        <f t="shared" si="11"/>
        <v>-2.541536654740618</v>
      </c>
      <c r="N98" s="13">
        <f t="shared" si="12"/>
        <v>9.1075853459101235E-9</v>
      </c>
      <c r="O98" s="13">
        <v>1</v>
      </c>
    </row>
    <row r="99" spans="4:15" x14ac:dyDescent="0.4">
      <c r="D99" s="6">
        <v>0.6</v>
      </c>
      <c r="E99" s="7">
        <f t="shared" si="7"/>
        <v>-0.88049557033509873</v>
      </c>
      <c r="G99">
        <f t="shared" si="8"/>
        <v>3.4083613814087759</v>
      </c>
      <c r="H99" s="10">
        <f t="shared" si="13"/>
        <v>-2.5232361559092924</v>
      </c>
      <c r="I99">
        <f t="shared" si="9"/>
        <v>-30.278833870911509</v>
      </c>
      <c r="K99">
        <f t="shared" si="10"/>
        <v>-2.5233347132246506</v>
      </c>
      <c r="M99">
        <f t="shared" si="11"/>
        <v>-2.5233347132246506</v>
      </c>
      <c r="N99" s="13">
        <f t="shared" si="12"/>
        <v>9.7135444106233025E-9</v>
      </c>
      <c r="O99" s="13">
        <v>1</v>
      </c>
    </row>
    <row r="100" spans="4:15" x14ac:dyDescent="0.4">
      <c r="D100" s="6">
        <v>0.62</v>
      </c>
      <c r="E100" s="7">
        <f t="shared" si="7"/>
        <v>-0.87406234627179491</v>
      </c>
      <c r="G100">
        <f t="shared" si="8"/>
        <v>3.4221770904042739</v>
      </c>
      <c r="H100" s="10">
        <f t="shared" si="13"/>
        <v>-2.5048004657110829</v>
      </c>
      <c r="I100">
        <f t="shared" si="9"/>
        <v>-30.057605588532994</v>
      </c>
      <c r="K100">
        <f t="shared" si="10"/>
        <v>-2.5049014569407495</v>
      </c>
      <c r="M100">
        <f t="shared" si="11"/>
        <v>-2.5049014569407495</v>
      </c>
      <c r="N100" s="13">
        <f t="shared" si="12"/>
        <v>1.019922846956352E-8</v>
      </c>
      <c r="O100" s="13">
        <v>1</v>
      </c>
    </row>
    <row r="101" spans="4:15" x14ac:dyDescent="0.4">
      <c r="D101" s="6">
        <v>0.64</v>
      </c>
      <c r="E101" s="7">
        <f t="shared" si="7"/>
        <v>-0.86755452408955613</v>
      </c>
      <c r="G101">
        <f t="shared" si="8"/>
        <v>3.4359927993997714</v>
      </c>
      <c r="H101" s="10">
        <f t="shared" si="13"/>
        <v>-2.4861509996834408</v>
      </c>
      <c r="I101">
        <f t="shared" si="9"/>
        <v>-29.833811996201291</v>
      </c>
      <c r="K101">
        <f t="shared" si="10"/>
        <v>-2.4862536980220518</v>
      </c>
      <c r="M101">
        <f t="shared" si="11"/>
        <v>-2.4862536980220518</v>
      </c>
      <c r="N101" s="13">
        <f t="shared" si="12"/>
        <v>1.0546948753456484E-8</v>
      </c>
      <c r="O101" s="13">
        <v>1</v>
      </c>
    </row>
    <row r="102" spans="4:15" x14ac:dyDescent="0.4">
      <c r="D102" s="6">
        <v>0.66</v>
      </c>
      <c r="E102" s="7">
        <f t="shared" si="7"/>
        <v>-0.86097776798192727</v>
      </c>
      <c r="G102">
        <f t="shared" si="8"/>
        <v>3.449808508395269</v>
      </c>
      <c r="H102" s="10">
        <f t="shared" si="13"/>
        <v>-2.4673039897058091</v>
      </c>
      <c r="I102">
        <f t="shared" si="9"/>
        <v>-29.607647876469709</v>
      </c>
      <c r="K102">
        <f t="shared" si="10"/>
        <v>-2.4674076345801321</v>
      </c>
      <c r="M102">
        <f t="shared" si="11"/>
        <v>-2.4674076345801321</v>
      </c>
      <c r="N102" s="13">
        <f t="shared" si="12"/>
        <v>1.0742259973433931E-8</v>
      </c>
      <c r="O102" s="13">
        <v>1</v>
      </c>
    </row>
    <row r="103" spans="4:15" x14ac:dyDescent="0.4">
      <c r="D103" s="6">
        <v>0.68</v>
      </c>
      <c r="E103" s="7">
        <f t="shared" si="7"/>
        <v>-0.85433753342908558</v>
      </c>
      <c r="G103">
        <f t="shared" si="8"/>
        <v>3.463624217390767</v>
      </c>
      <c r="H103" s="10">
        <f t="shared" si="13"/>
        <v>-2.44827506954773</v>
      </c>
      <c r="I103">
        <f t="shared" si="9"/>
        <v>-29.37930083457276</v>
      </c>
      <c r="K103">
        <f t="shared" si="10"/>
        <v>-2.448378869859313</v>
      </c>
      <c r="M103">
        <f t="shared" si="11"/>
        <v>-2.448378869859313</v>
      </c>
      <c r="N103" s="13">
        <f t="shared" si="12"/>
        <v>1.0774504684721421E-8</v>
      </c>
      <c r="O103" s="13">
        <v>1</v>
      </c>
    </row>
    <row r="104" spans="4:15" x14ac:dyDescent="0.4">
      <c r="D104" s="6">
        <v>0.7</v>
      </c>
      <c r="E104" s="7">
        <f t="shared" si="7"/>
        <v>-0.84763907370944391</v>
      </c>
      <c r="G104">
        <f t="shared" si="8"/>
        <v>3.4774399263862645</v>
      </c>
      <c r="H104" s="10">
        <f t="shared" si="13"/>
        <v>-2.4290792935291532</v>
      </c>
      <c r="I104">
        <f t="shared" si="9"/>
        <v>-29.14895152234984</v>
      </c>
      <c r="K104">
        <f t="shared" si="10"/>
        <v>-2.4291824308285079</v>
      </c>
      <c r="M104">
        <f t="shared" si="11"/>
        <v>-2.4291824308285079</v>
      </c>
      <c r="N104" s="13">
        <f t="shared" si="12"/>
        <v>1.0637302518188961E-8</v>
      </c>
      <c r="O104" s="13">
        <v>1</v>
      </c>
    </row>
    <row r="105" spans="4:15" x14ac:dyDescent="0.4">
      <c r="D105" s="6">
        <v>0.72</v>
      </c>
      <c r="E105" s="7">
        <f t="shared" si="7"/>
        <v>-0.84088744622207556</v>
      </c>
      <c r="G105">
        <f t="shared" si="8"/>
        <v>3.4912556353817625</v>
      </c>
      <c r="H105" s="10">
        <f t="shared" si="13"/>
        <v>-2.4097311546386018</v>
      </c>
      <c r="I105">
        <f t="shared" si="9"/>
        <v>-28.916773855663223</v>
      </c>
      <c r="K105">
        <f t="shared" si="10"/>
        <v>-2.409832786226628</v>
      </c>
      <c r="M105">
        <f t="shared" si="11"/>
        <v>-2.409832786226628</v>
      </c>
      <c r="N105" s="13">
        <f t="shared" si="12"/>
        <v>1.0328979684733283E-8</v>
      </c>
      <c r="O105" s="13">
        <v>1</v>
      </c>
    </row>
    <row r="106" spans="4:15" x14ac:dyDescent="0.4">
      <c r="D106" s="6">
        <v>0.74</v>
      </c>
      <c r="E106" s="7">
        <f t="shared" si="7"/>
        <v>-0.83408751862523134</v>
      </c>
      <c r="G106">
        <f t="shared" si="8"/>
        <v>3.5050713443772601</v>
      </c>
      <c r="H106" s="10">
        <f t="shared" si="13"/>
        <v>-2.3902446021243251</v>
      </c>
      <c r="I106">
        <f t="shared" si="9"/>
        <v>-28.682935225491903</v>
      </c>
      <c r="K106">
        <f t="shared" si="10"/>
        <v>-2.3903438640772459</v>
      </c>
      <c r="M106">
        <f t="shared" si="11"/>
        <v>-2.3903438640772459</v>
      </c>
      <c r="N106" s="13">
        <f t="shared" si="12"/>
        <v>9.8529352976430661E-9</v>
      </c>
      <c r="O106" s="13">
        <v>1</v>
      </c>
    </row>
    <row r="107" spans="4:15" x14ac:dyDescent="0.4">
      <c r="D107" s="6">
        <v>0.76</v>
      </c>
      <c r="E107" s="7">
        <f t="shared" si="7"/>
        <v>-0.82724397479608569</v>
      </c>
      <c r="G107">
        <f t="shared" si="8"/>
        <v>3.5188870533727576</v>
      </c>
      <c r="H107" s="10">
        <f t="shared" si="13"/>
        <v>-2.3706330585731425</v>
      </c>
      <c r="I107">
        <f t="shared" si="9"/>
        <v>-28.447596702877711</v>
      </c>
      <c r="K107">
        <f t="shared" si="10"/>
        <v>-2.3707290686876274</v>
      </c>
      <c r="M107">
        <f t="shared" si="11"/>
        <v>-2.3707290686876274</v>
      </c>
      <c r="N107" s="13">
        <f t="shared" si="12"/>
        <v>9.2179420834038485E-9</v>
      </c>
      <c r="O107" s="13">
        <v>1</v>
      </c>
    </row>
    <row r="108" spans="4:15" x14ac:dyDescent="0.4">
      <c r="D108" s="6">
        <v>0.78</v>
      </c>
      <c r="E108" s="7">
        <f t="shared" si="7"/>
        <v>-0.82036132061670475</v>
      </c>
      <c r="G108">
        <f t="shared" si="8"/>
        <v>3.5327027623682561</v>
      </c>
      <c r="H108" s="10">
        <f t="shared" si="13"/>
        <v>-2.3509094364912912</v>
      </c>
      <c r="I108">
        <f t="shared" si="9"/>
        <v>-28.210913237895497</v>
      </c>
      <c r="K108">
        <f t="shared" si="10"/>
        <v>-2.3510012971469525</v>
      </c>
      <c r="M108">
        <f t="shared" si="11"/>
        <v>-2.3510012971469525</v>
      </c>
      <c r="N108" s="13">
        <f t="shared" si="12"/>
        <v>8.4383800585141324E-9</v>
      </c>
      <c r="O108" s="13">
        <v>1</v>
      </c>
    </row>
    <row r="109" spans="4:15" x14ac:dyDescent="0.4">
      <c r="D109" s="6">
        <v>0.8</v>
      </c>
      <c r="E109" s="7">
        <f t="shared" si="7"/>
        <v>-0.81344388959109482</v>
      </c>
      <c r="G109">
        <f t="shared" si="8"/>
        <v>3.5465184713637536</v>
      </c>
      <c r="H109" s="10">
        <f t="shared" si="13"/>
        <v>-2.3310861544012003</v>
      </c>
      <c r="I109">
        <f t="shared" si="9"/>
        <v>-27.973033852814403</v>
      </c>
      <c r="K109">
        <f t="shared" si="10"/>
        <v>-2.3311729553380145</v>
      </c>
      <c r="M109">
        <f t="shared" si="11"/>
        <v>-2.3311729553380145</v>
      </c>
      <c r="N109" s="13">
        <f t="shared" si="12"/>
        <v>7.5344026318288669E-9</v>
      </c>
      <c r="O109" s="13">
        <v>1</v>
      </c>
    </row>
    <row r="110" spans="4:15" x14ac:dyDescent="0.4">
      <c r="D110" s="6">
        <v>0.82</v>
      </c>
      <c r="E110" s="7">
        <f t="shared" si="7"/>
        <v>-0.80649584829805732</v>
      </c>
      <c r="G110">
        <f t="shared" si="8"/>
        <v>3.5603341803592516</v>
      </c>
      <c r="H110" s="10">
        <f t="shared" si="13"/>
        <v>-2.3111751524677424</v>
      </c>
      <c r="I110">
        <f t="shared" si="9"/>
        <v>-27.734101829612911</v>
      </c>
      <c r="K110">
        <f t="shared" si="10"/>
        <v>-2.311255973476356</v>
      </c>
      <c r="M110">
        <f t="shared" si="11"/>
        <v>-2.311255973476356</v>
      </c>
      <c r="N110" s="13">
        <f t="shared" si="12"/>
        <v>6.5320354333225986E-9</v>
      </c>
      <c r="O110" s="13">
        <v>1</v>
      </c>
    </row>
    <row r="111" spans="4:15" x14ac:dyDescent="0.4">
      <c r="D111" s="6">
        <v>0.84</v>
      </c>
      <c r="E111" s="7">
        <f t="shared" si="7"/>
        <v>-0.7995212016844504</v>
      </c>
      <c r="G111">
        <f t="shared" si="8"/>
        <v>3.5741498893547492</v>
      </c>
      <c r="H111" s="10">
        <f t="shared" si="13"/>
        <v>-2.2911879076671293</v>
      </c>
      <c r="I111">
        <f t="shared" si="9"/>
        <v>-27.49425489200555</v>
      </c>
      <c r="K111">
        <f t="shared" si="10"/>
        <v>-2.2912618211903757</v>
      </c>
      <c r="M111">
        <f t="shared" si="11"/>
        <v>-2.2912618211903757</v>
      </c>
      <c r="N111" s="13">
        <f t="shared" si="12"/>
        <v>5.4632089186919271E-9</v>
      </c>
      <c r="O111" s="13">
        <v>1</v>
      </c>
    </row>
    <row r="112" spans="4:15" x14ac:dyDescent="0.4">
      <c r="D112" s="6">
        <v>0.86</v>
      </c>
      <c r="E112" s="7">
        <f t="shared" si="7"/>
        <v>-0.79252379820332819</v>
      </c>
      <c r="G112">
        <f t="shared" si="8"/>
        <v>3.5879655983502468</v>
      </c>
      <c r="H112" s="10">
        <f t="shared" si="13"/>
        <v>-2.2711354485112776</v>
      </c>
      <c r="I112">
        <f t="shared" si="9"/>
        <v>-27.253625382135333</v>
      </c>
      <c r="K112">
        <f t="shared" si="10"/>
        <v>-2.2712015221555637</v>
      </c>
      <c r="M112">
        <f t="shared" si="11"/>
        <v>-2.2712015221555637</v>
      </c>
      <c r="N112" s="13">
        <f t="shared" si="12"/>
        <v>4.3657264692492832E-6</v>
      </c>
      <c r="O112" s="13">
        <v>1000</v>
      </c>
    </row>
    <row r="113" spans="4:15" x14ac:dyDescent="0.4">
      <c r="D113" s="6">
        <v>0.88</v>
      </c>
      <c r="E113" s="7">
        <f t="shared" si="7"/>
        <v>-0.78550733480131119</v>
      </c>
      <c r="G113">
        <f t="shared" si="8"/>
        <v>3.6017813073457448</v>
      </c>
      <c r="H113" s="10">
        <f t="shared" si="13"/>
        <v>-2.251028369340117</v>
      </c>
      <c r="I113">
        <f t="shared" si="9"/>
        <v>-27.012340432081402</v>
      </c>
      <c r="K113">
        <f t="shared" si="10"/>
        <v>-2.251085668295651</v>
      </c>
      <c r="M113">
        <f t="shared" si="11"/>
        <v>-2.251085668295651</v>
      </c>
      <c r="N113" s="13">
        <f t="shared" si="12"/>
        <v>3.2831703052964437E-6</v>
      </c>
      <c r="O113" s="13">
        <v>1000</v>
      </c>
    </row>
    <row r="114" spans="4:15" x14ac:dyDescent="0.4">
      <c r="D114" s="6">
        <v>0.9</v>
      </c>
      <c r="E114" s="7">
        <f t="shared" si="7"/>
        <v>-0.77847536175941812</v>
      </c>
      <c r="G114">
        <f t="shared" si="8"/>
        <v>3.6155970163412423</v>
      </c>
      <c r="H114" s="10">
        <f t="shared" si="13"/>
        <v>-2.2308768441939644</v>
      </c>
      <c r="I114">
        <f t="shared" si="9"/>
        <v>-26.770522130327571</v>
      </c>
      <c r="K114">
        <f t="shared" si="10"/>
        <v>-2.2309244335630942</v>
      </c>
      <c r="M114">
        <f t="shared" si="11"/>
        <v>-2.2309244335630942</v>
      </c>
      <c r="N114" s="13">
        <f t="shared" si="12"/>
        <v>2.264748054177343E-6</v>
      </c>
      <c r="O114" s="13">
        <v>1000</v>
      </c>
    </row>
    <row r="115" spans="4:15" x14ac:dyDescent="0.4">
      <c r="D115" s="6">
        <v>0.92</v>
      </c>
      <c r="E115" s="7">
        <f t="shared" si="7"/>
        <v>-0.77143128739148048</v>
      </c>
      <c r="G115">
        <f t="shared" si="8"/>
        <v>3.6294127253367408</v>
      </c>
      <c r="H115" s="10">
        <f t="shared" si="13"/>
        <v>-2.210690640277766</v>
      </c>
      <c r="I115">
        <f t="shared" si="9"/>
        <v>-26.52828768333319</v>
      </c>
      <c r="K115">
        <f t="shared" si="10"/>
        <v>-2.2107275873109744</v>
      </c>
      <c r="M115">
        <f t="shared" si="11"/>
        <v>-2.2107275873109744</v>
      </c>
      <c r="N115" s="13">
        <f t="shared" si="12"/>
        <v>1.3650832629059664E-9</v>
      </c>
      <c r="O115" s="13">
        <v>1</v>
      </c>
    </row>
    <row r="116" spans="4:15" x14ac:dyDescent="0.4">
      <c r="D116" s="6">
        <v>0.94</v>
      </c>
      <c r="E116" s="7">
        <f t="shared" si="7"/>
        <v>-0.76437838260414381</v>
      </c>
      <c r="G116">
        <f t="shared" si="8"/>
        <v>3.6432284343322383</v>
      </c>
      <c r="H116" s="10">
        <f t="shared" si="13"/>
        <v>-2.1904791310286948</v>
      </c>
      <c r="I116">
        <f t="shared" si="9"/>
        <v>-26.285749572344336</v>
      </c>
      <c r="K116">
        <f t="shared" si="10"/>
        <v>-2.1905045072680442</v>
      </c>
      <c r="M116">
        <f t="shared" si="11"/>
        <v>-2.1905045072680442</v>
      </c>
      <c r="N116" s="13">
        <f t="shared" si="12"/>
        <v>6.4395352351778501E-10</v>
      </c>
      <c r="O116" s="13">
        <v>1</v>
      </c>
    </row>
    <row r="117" spans="4:15" x14ac:dyDescent="0.4">
      <c r="D117" s="6">
        <v>0.96</v>
      </c>
      <c r="E117" s="7">
        <f t="shared" si="7"/>
        <v>-0.75731978532234878</v>
      </c>
      <c r="G117">
        <f t="shared" si="8"/>
        <v>3.6570441433277363</v>
      </c>
      <c r="H117" s="10">
        <f t="shared" si="13"/>
        <v>-2.1702513087982549</v>
      </c>
      <c r="I117">
        <f t="shared" si="9"/>
        <v>-26.043015705579059</v>
      </c>
      <c r="K117">
        <f t="shared" si="10"/>
        <v>-2.1702641921282959</v>
      </c>
      <c r="M117">
        <f t="shared" si="11"/>
        <v>-2.1702641921282959</v>
      </c>
      <c r="N117" s="13">
        <f t="shared" si="12"/>
        <v>1.6598019294568368E-10</v>
      </c>
      <c r="O117" s="13">
        <v>1</v>
      </c>
    </row>
    <row r="118" spans="4:15" x14ac:dyDescent="0.4">
      <c r="D118" s="6">
        <v>0.98</v>
      </c>
      <c r="E118" s="7">
        <f t="shared" si="7"/>
        <v>-0.75025850478408929</v>
      </c>
      <c r="G118">
        <f t="shared" si="8"/>
        <v>3.6708598523232339</v>
      </c>
      <c r="H118" s="10">
        <f t="shared" si="13"/>
        <v>-2.1500157971597642</v>
      </c>
      <c r="I118">
        <f t="shared" si="9"/>
        <v>-25.800189565917172</v>
      </c>
      <c r="K118">
        <f t="shared" si="10"/>
        <v>-2.1500152737661851</v>
      </c>
      <c r="M118">
        <f t="shared" si="11"/>
        <v>-2.1500152737661851</v>
      </c>
      <c r="N118" s="13">
        <f t="shared" si="12"/>
        <v>2.7394083868892751E-13</v>
      </c>
      <c r="O118" s="13">
        <v>1</v>
      </c>
    </row>
    <row r="119" spans="4:15" x14ac:dyDescent="0.4">
      <c r="D119" s="6">
        <v>1</v>
      </c>
      <c r="E119" s="7">
        <f t="shared" si="7"/>
        <v>-0.74319742570812608</v>
      </c>
      <c r="G119">
        <f t="shared" si="8"/>
        <v>3.6846755613187314</v>
      </c>
      <c r="H119" s="10">
        <f t="shared" si="13"/>
        <v>-2.1297808628517769</v>
      </c>
      <c r="I119">
        <f t="shared" si="9"/>
        <v>-25.557370354221323</v>
      </c>
      <c r="K119">
        <f t="shared" si="10"/>
        <v>-2.1297660290881972</v>
      </c>
      <c r="M119">
        <f t="shared" si="11"/>
        <v>-2.1297660290881972</v>
      </c>
      <c r="N119" s="13">
        <f t="shared" si="12"/>
        <v>2.2004054193817754E-10</v>
      </c>
      <c r="O119" s="13">
        <v>1</v>
      </c>
    </row>
    <row r="120" spans="4:15" x14ac:dyDescent="0.4">
      <c r="D120" s="6">
        <v>1.02</v>
      </c>
      <c r="E120" s="7">
        <f t="shared" si="7"/>
        <v>-0.73613931233824748</v>
      </c>
      <c r="G120">
        <f t="shared" si="8"/>
        <v>3.6984912703142294</v>
      </c>
      <c r="H120" s="10">
        <f t="shared" si="13"/>
        <v>-2.1095544273677156</v>
      </c>
      <c r="I120">
        <f t="shared" si="9"/>
        <v>-25.314653128412587</v>
      </c>
      <c r="K120">
        <f t="shared" si="10"/>
        <v>-2.109524391531294</v>
      </c>
      <c r="M120">
        <f t="shared" si="11"/>
        <v>-2.109524391531294</v>
      </c>
      <c r="N120" s="13">
        <f t="shared" si="12"/>
        <v>9.0215146954406029E-10</v>
      </c>
      <c r="O120" s="13">
        <v>1</v>
      </c>
    </row>
    <row r="121" spans="4:15" x14ac:dyDescent="0.4">
      <c r="D121" s="6">
        <v>1.04</v>
      </c>
      <c r="E121" s="7">
        <f t="shared" si="7"/>
        <v>-0.72908681236756079</v>
      </c>
      <c r="G121">
        <f t="shared" si="8"/>
        <v>3.712306979309727</v>
      </c>
      <c r="H121" s="10">
        <f t="shared" si="13"/>
        <v>-2.089344078201719</v>
      </c>
      <c r="I121">
        <f t="shared" si="9"/>
        <v>-25.072128938420626</v>
      </c>
      <c r="K121">
        <f t="shared" si="10"/>
        <v>-2.0892979622183434</v>
      </c>
      <c r="M121">
        <f t="shared" si="11"/>
        <v>-2.0892979622183434</v>
      </c>
      <c r="N121" s="13">
        <f t="shared" si="12"/>
        <v>2.1266839226950082E-9</v>
      </c>
      <c r="O121" s="13">
        <v>1</v>
      </c>
    </row>
    <row r="122" spans="4:15" x14ac:dyDescent="0.4">
      <c r="D122" s="6">
        <v>1.06</v>
      </c>
      <c r="E122" s="7">
        <f t="shared" si="7"/>
        <v>-0.7220424607462087</v>
      </c>
      <c r="G122">
        <f t="shared" si="8"/>
        <v>3.7261226883052245</v>
      </c>
      <c r="H122" s="10">
        <f t="shared" si="13"/>
        <v>-2.06915707976041</v>
      </c>
      <c r="I122">
        <f t="shared" si="9"/>
        <v>-24.829884957124918</v>
      </c>
      <c r="K122">
        <f t="shared" si="10"/>
        <v>-2.0690940207804371</v>
      </c>
      <c r="M122">
        <f t="shared" si="11"/>
        <v>-2.0690940207804371</v>
      </c>
      <c r="N122" s="13">
        <f t="shared" si="12"/>
        <v>3.9764349552137542E-9</v>
      </c>
      <c r="O122" s="13">
        <v>1</v>
      </c>
    </row>
    <row r="123" spans="4:15" x14ac:dyDescent="0.4">
      <c r="D123" s="6">
        <v>1.08</v>
      </c>
      <c r="E123" s="7">
        <f t="shared" si="7"/>
        <v>-0.71500868337581081</v>
      </c>
      <c r="G123">
        <f t="shared" si="8"/>
        <v>3.7399383973007225</v>
      </c>
      <c r="H123" s="10">
        <f t="shared" si="13"/>
        <v>-2.049000383950061</v>
      </c>
      <c r="I123">
        <f t="shared" si="9"/>
        <v>-24.588004607400734</v>
      </c>
      <c r="K123">
        <f t="shared" si="10"/>
        <v>-2.0489195358556911</v>
      </c>
      <c r="M123">
        <f t="shared" si="11"/>
        <v>-2.0489195358556911</v>
      </c>
      <c r="N123" s="13">
        <f t="shared" si="12"/>
        <v>6.5364143632479778E-9</v>
      </c>
      <c r="O123" s="13">
        <v>1</v>
      </c>
    </row>
    <row r="124" spans="4:15" x14ac:dyDescent="0.4">
      <c r="D124" s="6">
        <v>1.1000000000000001</v>
      </c>
      <c r="E124" s="7">
        <f t="shared" si="7"/>
        <v>-0.70798780069383604</v>
      </c>
      <c r="G124">
        <f t="shared" si="8"/>
        <v>3.7537541062962201</v>
      </c>
      <c r="H124" s="10">
        <f t="shared" si="13"/>
        <v>-2.0288806404483259</v>
      </c>
      <c r="I124">
        <f t="shared" si="9"/>
        <v>-24.34656768537991</v>
      </c>
      <c r="K124">
        <f t="shared" si="10"/>
        <v>-2.0287811752738412</v>
      </c>
      <c r="M124">
        <f t="shared" si="11"/>
        <v>-2.0287811752738412</v>
      </c>
      <c r="N124" s="13">
        <f t="shared" si="12"/>
        <v>9.8933209352878816E-9</v>
      </c>
      <c r="O124" s="13">
        <v>1</v>
      </c>
    </row>
    <row r="125" spans="4:15" x14ac:dyDescent="0.4">
      <c r="D125" s="6">
        <v>1.1200000000000001</v>
      </c>
      <c r="E125" s="7">
        <f t="shared" si="7"/>
        <v>-0.70098203115102786</v>
      </c>
      <c r="G125">
        <f t="shared" si="8"/>
        <v>3.7675698152917185</v>
      </c>
      <c r="H125" s="10">
        <f t="shared" si="13"/>
        <v>-2.0088042066695007</v>
      </c>
      <c r="I125">
        <f t="shared" si="9"/>
        <v>-24.105650480034008</v>
      </c>
      <c r="K125">
        <f t="shared" si="10"/>
        <v>-2.0086853159357019</v>
      </c>
      <c r="M125">
        <f t="shared" si="11"/>
        <v>-2.0086853159357019</v>
      </c>
      <c r="N125" s="13">
        <f t="shared" si="12"/>
        <v>1.4135006583212873E-8</v>
      </c>
      <c r="O125" s="13">
        <v>1</v>
      </c>
    </row>
    <row r="126" spans="4:15" x14ac:dyDescent="0.4">
      <c r="D126" s="6">
        <v>1.1399999999999999</v>
      </c>
      <c r="E126" s="7">
        <f t="shared" si="7"/>
        <v>-0.69399349458492121</v>
      </c>
      <c r="G126">
        <f t="shared" si="8"/>
        <v>3.7813855242872156</v>
      </c>
      <c r="H126" s="10">
        <f t="shared" si="13"/>
        <v>-1.9887771574320086</v>
      </c>
      <c r="I126">
        <f t="shared" si="9"/>
        <v>-23.865325889184103</v>
      </c>
      <c r="K126">
        <f t="shared" si="10"/>
        <v>-1.9886380533962964</v>
      </c>
      <c r="M126">
        <f t="shared" si="11"/>
        <v>-1.9886380533962964</v>
      </c>
      <c r="N126" s="13">
        <f t="shared" si="12"/>
        <v>1.9349932751408899E-8</v>
      </c>
      <c r="O126" s="13">
        <v>1</v>
      </c>
    </row>
    <row r="127" spans="4:15" x14ac:dyDescent="0.4">
      <c r="D127" s="6">
        <v>1.1599999999999999</v>
      </c>
      <c r="E127" s="7">
        <f t="shared" si="7"/>
        <v>-0.68702421549239667</v>
      </c>
      <c r="G127">
        <f t="shared" si="8"/>
        <v>3.7952012332827141</v>
      </c>
      <c r="H127" s="10">
        <f t="shared" si="13"/>
        <v>-1.968805294336561</v>
      </c>
      <c r="I127">
        <f t="shared" si="9"/>
        <v>-23.625663532038732</v>
      </c>
      <c r="K127">
        <f t="shared" si="10"/>
        <v>-1.9686452111601898</v>
      </c>
      <c r="M127">
        <f t="shared" si="11"/>
        <v>-1.9686452111601898</v>
      </c>
      <c r="N127" s="13">
        <f t="shared" si="12"/>
        <v>2.562662335711962E-8</v>
      </c>
      <c r="O127" s="13">
        <v>1</v>
      </c>
    </row>
    <row r="128" spans="4:15" x14ac:dyDescent="0.4">
      <c r="D128" s="6">
        <v>1.18</v>
      </c>
      <c r="E128" s="7">
        <f t="shared" si="7"/>
        <v>-0.68007612620414637</v>
      </c>
      <c r="G128">
        <f t="shared" si="8"/>
        <v>3.8090169422782116</v>
      </c>
      <c r="H128" s="10">
        <f t="shared" si="13"/>
        <v>-1.9488941548632224</v>
      </c>
      <c r="I128">
        <f t="shared" si="9"/>
        <v>-23.38672985835867</v>
      </c>
      <c r="K128">
        <f t="shared" si="10"/>
        <v>-1.9487123496973717</v>
      </c>
      <c r="M128">
        <f t="shared" si="11"/>
        <v>-1.9487123496973717</v>
      </c>
      <c r="N128" s="13">
        <f t="shared" si="12"/>
        <v>3.3053118329980852E-8</v>
      </c>
      <c r="O128" s="13">
        <v>1</v>
      </c>
    </row>
    <row r="129" spans="4:15" x14ac:dyDescent="0.4">
      <c r="D129" s="6">
        <v>1.2</v>
      </c>
      <c r="E129" s="7">
        <f t="shared" si="7"/>
        <v>-0.67315106996384566</v>
      </c>
      <c r="G129">
        <f t="shared" si="8"/>
        <v>3.8228326512737092</v>
      </c>
      <c r="H129" s="10">
        <f t="shared" si="13"/>
        <v>-1.9290490211953923</v>
      </c>
      <c r="I129">
        <f t="shared" si="9"/>
        <v>-23.148588254344709</v>
      </c>
      <c r="K129">
        <f t="shared" si="10"/>
        <v>-1.9288447751877233</v>
      </c>
      <c r="M129">
        <f t="shared" si="11"/>
        <v>-1.9288447751877233</v>
      </c>
      <c r="N129" s="13">
        <f t="shared" si="12"/>
        <v>4.1716431648723406E-8</v>
      </c>
      <c r="O129" s="13">
        <v>1</v>
      </c>
    </row>
    <row r="130" spans="4:15" x14ac:dyDescent="0.4">
      <c r="D130" s="6">
        <v>1.22</v>
      </c>
      <c r="E130" s="7">
        <f t="shared" si="7"/>
        <v>-0.66625080391473634</v>
      </c>
      <c r="G130">
        <f t="shared" si="8"/>
        <v>3.8366483602692072</v>
      </c>
      <c r="H130" s="10">
        <f t="shared" si="13"/>
        <v>-1.9092749287784598</v>
      </c>
      <c r="I130">
        <f t="shared" si="9"/>
        <v>-22.911299145341516</v>
      </c>
      <c r="K130">
        <f t="shared" si="10"/>
        <v>-1.9090475480019506</v>
      </c>
      <c r="M130">
        <f t="shared" si="11"/>
        <v>-1.9090475480019506</v>
      </c>
      <c r="N130" s="13">
        <f t="shared" si="12"/>
        <v>5.1702017525922E-8</v>
      </c>
      <c r="O130" s="13">
        <v>1</v>
      </c>
    </row>
    <row r="131" spans="4:15" x14ac:dyDescent="0.4">
      <c r="D131" s="6">
        <v>1.24</v>
      </c>
      <c r="E131" s="7">
        <f t="shared" si="7"/>
        <v>-0.65937700199627591</v>
      </c>
      <c r="G131">
        <f t="shared" si="8"/>
        <v>3.8504640692647047</v>
      </c>
      <c r="H131" s="10">
        <f t="shared" si="13"/>
        <v>-1.8895766746207276</v>
      </c>
      <c r="I131">
        <f t="shared" si="9"/>
        <v>-22.674920095448734</v>
      </c>
      <c r="K131">
        <f t="shared" si="10"/>
        <v>-1.8893254909265824</v>
      </c>
      <c r="M131">
        <f t="shared" si="11"/>
        <v>-1.8893254909265824</v>
      </c>
      <c r="N131" s="13">
        <f t="shared" si="12"/>
        <v>6.3093248204444181E-8</v>
      </c>
      <c r="O131" s="13">
        <v>1</v>
      </c>
    </row>
    <row r="132" spans="4:15" x14ac:dyDescent="0.4">
      <c r="D132" s="6">
        <v>1.26</v>
      </c>
      <c r="E132" s="7">
        <f t="shared" si="7"/>
        <v>-0.65253125775340437</v>
      </c>
      <c r="G132">
        <f t="shared" si="8"/>
        <v>3.8642797782602032</v>
      </c>
      <c r="H132" s="10">
        <f t="shared" si="13"/>
        <v>-1.869958825343931</v>
      </c>
      <c r="I132">
        <f t="shared" si="9"/>
        <v>-22.439505904127174</v>
      </c>
      <c r="K132">
        <f t="shared" si="10"/>
        <v>-1.8696831971404548</v>
      </c>
      <c r="M132">
        <f t="shared" si="11"/>
        <v>-1.8696831971404548</v>
      </c>
      <c r="N132" s="13">
        <f t="shared" si="12"/>
        <v>7.5970906551491362E-8</v>
      </c>
      <c r="O132" s="13">
        <v>1</v>
      </c>
    </row>
    <row r="133" spans="4:15" x14ac:dyDescent="0.4">
      <c r="D133" s="6">
        <v>1.28</v>
      </c>
      <c r="E133" s="7">
        <f t="shared" si="7"/>
        <v>-0.64571508706093861</v>
      </c>
      <c r="G133">
        <f t="shared" si="8"/>
        <v>3.8780954872557007</v>
      </c>
      <c r="H133" s="10">
        <f t="shared" si="13"/>
        <v>-1.8504257249905318</v>
      </c>
      <c r="I133">
        <f t="shared" si="9"/>
        <v>-22.205108699886381</v>
      </c>
      <c r="K133">
        <f t="shared" si="10"/>
        <v>-1.8501250379498759</v>
      </c>
      <c r="M133">
        <f t="shared" si="11"/>
        <v>-1.8501250379498759</v>
      </c>
      <c r="N133" s="13">
        <f t="shared" si="12"/>
        <v>9.0412696418396397E-8</v>
      </c>
      <c r="O133" s="13">
        <v>1</v>
      </c>
    </row>
    <row r="134" spans="4:15" x14ac:dyDescent="0.4">
      <c r="D134" s="6">
        <v>1.3</v>
      </c>
      <c r="E134" s="7">
        <f t="shared" si="7"/>
        <v>-0.63892993076551241</v>
      </c>
      <c r="G134">
        <f t="shared" si="8"/>
        <v>3.8919111962511987</v>
      </c>
      <c r="H134" s="10">
        <f t="shared" si="13"/>
        <v>-1.8309815025947287</v>
      </c>
      <c r="I134">
        <f t="shared" si="9"/>
        <v>-21.971778031136743</v>
      </c>
      <c r="K134">
        <f t="shared" si="10"/>
        <v>-1.8306551702894498</v>
      </c>
      <c r="M134">
        <f t="shared" si="11"/>
        <v>-1.8306551702894498</v>
      </c>
      <c r="N134" s="13">
        <f t="shared" si="12"/>
        <v>1.0649277346863989E-7</v>
      </c>
      <c r="O134" s="13">
        <v>1</v>
      </c>
    </row>
    <row r="135" spans="4:15" x14ac:dyDescent="0.4">
      <c r="D135" s="6">
        <v>1.32</v>
      </c>
      <c r="E135" s="7">
        <f t="shared" si="7"/>
        <v>-0.63217715724742984</v>
      </c>
      <c r="G135">
        <f t="shared" si="8"/>
        <v>3.9057269052466963</v>
      </c>
      <c r="H135" s="10">
        <f t="shared" si="13"/>
        <v>-1.8116300795239597</v>
      </c>
      <c r="I135">
        <f t="shared" si="9"/>
        <v>-21.739560954287516</v>
      </c>
      <c r="K135">
        <f t="shared" si="10"/>
        <v>-1.8112775439953832</v>
      </c>
      <c r="M135">
        <f t="shared" si="11"/>
        <v>-1.8112775439953832</v>
      </c>
      <c r="N135" s="13">
        <f t="shared" si="12"/>
        <v>1.2428129890871441E-7</v>
      </c>
      <c r="O135" s="13">
        <v>1</v>
      </c>
    </row>
    <row r="136" spans="4:15" x14ac:dyDescent="0.4">
      <c r="D136" s="6">
        <v>1.34</v>
      </c>
      <c r="E136" s="7">
        <f t="shared" si="7"/>
        <v>-0.62545806490472122</v>
      </c>
      <c r="G136">
        <f t="shared" si="8"/>
        <v>3.9195426142421939</v>
      </c>
      <c r="H136" s="10">
        <f t="shared" si="13"/>
        <v>-1.7923751765974596</v>
      </c>
      <c r="I136">
        <f t="shared" si="9"/>
        <v>-21.508502119169513</v>
      </c>
      <c r="K136">
        <f t="shared" si="10"/>
        <v>-1.7919959088578437</v>
      </c>
      <c r="M136">
        <f t="shared" si="11"/>
        <v>-1.7919959088578437</v>
      </c>
      <c r="N136" s="13">
        <f t="shared" si="12"/>
        <v>1.4384401831338487E-7</v>
      </c>
      <c r="O136" s="13">
        <v>1</v>
      </c>
    </row>
    <row r="137" spans="4:15" x14ac:dyDescent="0.4">
      <c r="D137" s="6">
        <v>1.36</v>
      </c>
      <c r="E137" s="7">
        <f t="shared" si="7"/>
        <v>-0.61877388456163851</v>
      </c>
      <c r="G137">
        <f t="shared" si="8"/>
        <v>3.9333583232376919</v>
      </c>
      <c r="H137" s="10">
        <f t="shared" si="13"/>
        <v>-1.7732203209882873</v>
      </c>
      <c r="I137">
        <f t="shared" si="9"/>
        <v>-21.278643851859449</v>
      </c>
      <c r="K137">
        <f t="shared" si="10"/>
        <v>-1.7728138214587987</v>
      </c>
      <c r="M137">
        <f t="shared" si="11"/>
        <v>-1.7728138214587987</v>
      </c>
      <c r="N137" s="13">
        <f t="shared" si="12"/>
        <v>1.6524186747442775E-7</v>
      </c>
      <c r="O137" s="13">
        <v>1</v>
      </c>
    </row>
    <row r="138" spans="4:15" x14ac:dyDescent="0.4">
      <c r="D138" s="6">
        <v>1.38</v>
      </c>
      <c r="E138" s="7">
        <f t="shared" si="7"/>
        <v>-0.61212578180375643</v>
      </c>
      <c r="G138">
        <f t="shared" si="8"/>
        <v>3.9471740322331894</v>
      </c>
      <c r="H138" s="10">
        <f t="shared" si="13"/>
        <v>-1.7541688529150246</v>
      </c>
      <c r="I138">
        <f t="shared" si="9"/>
        <v>-21.050026234980294</v>
      </c>
      <c r="K138">
        <f t="shared" si="10"/>
        <v>-1.7537346518015808</v>
      </c>
      <c r="M138">
        <f t="shared" si="11"/>
        <v>-1.7537346518015808</v>
      </c>
      <c r="N138" s="13">
        <f t="shared" si="12"/>
        <v>1.8853060691576777E-7</v>
      </c>
      <c r="O138" s="13">
        <v>1</v>
      </c>
    </row>
    <row r="139" spans="4:15" x14ac:dyDescent="0.4">
      <c r="D139" s="6">
        <v>1.4</v>
      </c>
      <c r="E139" s="7">
        <f t="shared" si="7"/>
        <v>-0.60551485924179294</v>
      </c>
      <c r="G139">
        <f t="shared" si="8"/>
        <v>3.960989741228687</v>
      </c>
      <c r="H139" s="10">
        <f t="shared" si="13"/>
        <v>-1.735223932129206</v>
      </c>
      <c r="I139">
        <f t="shared" si="9"/>
        <v>-20.822687185550471</v>
      </c>
      <c r="K139">
        <f t="shared" si="10"/>
        <v>-1.7347615897381874</v>
      </c>
      <c r="M139">
        <f t="shared" si="11"/>
        <v>-1.7347615897381874</v>
      </c>
      <c r="N139" s="13">
        <f t="shared" si="12"/>
        <v>2.1376048653280606E-7</v>
      </c>
      <c r="O139" s="13">
        <v>1</v>
      </c>
    </row>
    <row r="140" spans="4:15" x14ac:dyDescent="0.4">
      <c r="D140" s="6">
        <v>1.42</v>
      </c>
      <c r="E140" s="7">
        <f t="shared" si="7"/>
        <v>-0.59894215870619683</v>
      </c>
      <c r="G140">
        <f t="shared" si="8"/>
        <v>3.974805450224185</v>
      </c>
      <c r="H140" s="10">
        <f t="shared" si="13"/>
        <v>-1.7163885442043481</v>
      </c>
      <c r="I140">
        <f t="shared" si="9"/>
        <v>-20.596662530452178</v>
      </c>
      <c r="K140">
        <f t="shared" si="10"/>
        <v>-1.7158976512002537</v>
      </c>
      <c r="M140">
        <f t="shared" si="11"/>
        <v>-1.7158976512002537</v>
      </c>
      <c r="N140" s="13">
        <f t="shared" si="12"/>
        <v>2.4097594146875415E-7</v>
      </c>
      <c r="O140" s="13">
        <v>1</v>
      </c>
    </row>
    <row r="141" spans="4:15" x14ac:dyDescent="0.4">
      <c r="D141" s="6">
        <v>1.44</v>
      </c>
      <c r="E141" s="7">
        <f t="shared" si="7"/>
        <v>-0.59240866337449882</v>
      </c>
      <c r="G141">
        <f t="shared" si="8"/>
        <v>3.9886211592196825</v>
      </c>
      <c r="H141" s="10">
        <f t="shared" si="13"/>
        <v>-1.697665506632301</v>
      </c>
      <c r="I141">
        <f t="shared" si="9"/>
        <v>-20.371986079587611</v>
      </c>
      <c r="K141">
        <f t="shared" si="10"/>
        <v>-1.6971456842393682</v>
      </c>
      <c r="M141">
        <f t="shared" si="11"/>
        <v>-1.6971456842393682</v>
      </c>
      <c r="N141" s="13">
        <f t="shared" si="12"/>
        <v>2.7021532019438285E-7</v>
      </c>
      <c r="O141" s="13">
        <v>1</v>
      </c>
    </row>
    <row r="142" spans="4:15" x14ac:dyDescent="0.4">
      <c r="D142" s="6">
        <v>1.46</v>
      </c>
      <c r="E142" s="7">
        <f t="shared" si="7"/>
        <v>-0.58591529983336632</v>
      </c>
      <c r="G142">
        <f t="shared" si="8"/>
        <v>4.0024368682151801</v>
      </c>
      <c r="H142" s="10">
        <f t="shared" si="13"/>
        <v>-1.679057474732478</v>
      </c>
      <c r="I142">
        <f t="shared" si="9"/>
        <v>-20.148689696789738</v>
      </c>
      <c r="K142">
        <f t="shared" si="10"/>
        <v>-1.6785083748823071</v>
      </c>
      <c r="M142">
        <f t="shared" si="11"/>
        <v>-1.6785083748823071</v>
      </c>
      <c r="N142" s="13">
        <f t="shared" si="12"/>
        <v>3.0151064545773884E-7</v>
      </c>
      <c r="O142" s="13">
        <v>1</v>
      </c>
    </row>
    <row r="143" spans="4:15" x14ac:dyDescent="0.4">
      <c r="D143" s="6">
        <v>1.48</v>
      </c>
      <c r="E143" s="7">
        <f t="shared" si="7"/>
        <v>-0.57946294007724475</v>
      </c>
      <c r="G143">
        <f t="shared" si="8"/>
        <v>4.016252577210679</v>
      </c>
      <c r="H143" s="10">
        <f t="shared" si="13"/>
        <v>-1.6605669473793605</v>
      </c>
      <c r="I143">
        <f t="shared" si="9"/>
        <v>-19.926803368552328</v>
      </c>
      <c r="K143">
        <f t="shared" si="10"/>
        <v>-1.6599882528065661</v>
      </c>
      <c r="M143">
        <f t="shared" si="11"/>
        <v>-1.6599882528065661</v>
      </c>
      <c r="N143" s="13">
        <f t="shared" si="12"/>
        <v>3.3488740858164474E-7</v>
      </c>
      <c r="O143" s="13">
        <v>1</v>
      </c>
    </row>
    <row r="144" spans="4:15" x14ac:dyDescent="0.4">
      <c r="D144" s="6">
        <v>1.5</v>
      </c>
      <c r="E144" s="7">
        <f t="shared" si="7"/>
        <v>-0.5730524034454203</v>
      </c>
      <c r="G144">
        <f t="shared" si="8"/>
        <v>4.0300682862061761</v>
      </c>
      <c r="H144" s="10">
        <f t="shared" si="13"/>
        <v>-1.6421962725535408</v>
      </c>
      <c r="I144">
        <f t="shared" si="9"/>
        <v>-19.70635527064249</v>
      </c>
      <c r="K144">
        <f t="shared" si="10"/>
        <v>-1.6415876968414504</v>
      </c>
      <c r="M144">
        <f t="shared" si="11"/>
        <v>-1.6415876968414504</v>
      </c>
      <c r="N144" s="13">
        <f t="shared" si="12"/>
        <v>3.7036439734632128E-7</v>
      </c>
      <c r="O144" s="13">
        <v>1</v>
      </c>
    </row>
    <row r="145" spans="4:15" x14ac:dyDescent="0.4">
      <c r="D145" s="6">
        <v>1.52</v>
      </c>
      <c r="E145" s="7">
        <f t="shared" si="7"/>
        <v>-0.56668445849928384</v>
      </c>
      <c r="G145">
        <f t="shared" si="8"/>
        <v>4.0438839952016741</v>
      </c>
      <c r="H145" s="10">
        <f t="shared" si="13"/>
        <v>-1.6239476527213976</v>
      </c>
      <c r="I145">
        <f t="shared" si="9"/>
        <v>-19.48737183265677</v>
      </c>
      <c r="K145">
        <f t="shared" si="10"/>
        <v>-1.623308940299774</v>
      </c>
      <c r="M145">
        <f t="shared" si="11"/>
        <v>-1.623308940299774</v>
      </c>
      <c r="N145" s="13">
        <f t="shared" si="12"/>
        <v>4.0795355753629699E-7</v>
      </c>
      <c r="O145" s="13">
        <v>1</v>
      </c>
    </row>
    <row r="146" spans="4:15" x14ac:dyDescent="0.4">
      <c r="D146" s="6">
        <v>1.54</v>
      </c>
      <c r="E146" s="7">
        <f t="shared" si="7"/>
        <v>-0.56035982484153168</v>
      </c>
      <c r="G146">
        <f t="shared" si="8"/>
        <v>4.0576997041971721</v>
      </c>
      <c r="H146" s="10">
        <f t="shared" si="13"/>
        <v>-1.6058231500483775</v>
      </c>
      <c r="I146">
        <f t="shared" si="9"/>
        <v>-19.269877800580531</v>
      </c>
      <c r="K146">
        <f t="shared" si="10"/>
        <v>-1.6051540761451726</v>
      </c>
      <c r="M146">
        <f t="shared" si="11"/>
        <v>-1.6051540761451726</v>
      </c>
      <c r="N146" s="13">
        <f t="shared" si="12"/>
        <v>4.4765988794986633E-7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-0.55407917487898251</v>
      </c>
      <c r="G147">
        <f t="shared" si="8"/>
        <v>4.0715154131926692</v>
      </c>
      <c r="H147" s="10">
        <f t="shared" si="13"/>
        <v>-1.5878246914506999</v>
      </c>
      <c r="I147">
        <f t="shared" si="9"/>
        <v>-19.0538962974084</v>
      </c>
      <c r="K147">
        <f t="shared" si="10"/>
        <v>-1.5871250619997734</v>
      </c>
      <c r="M147">
        <f t="shared" si="11"/>
        <v>-1.5871250619997734</v>
      </c>
      <c r="N147" s="13">
        <f t="shared" si="12"/>
        <v>4.8948136860371278E-7</v>
      </c>
      <c r="O147" s="13">
        <v>1</v>
      </c>
    </row>
    <row r="148" spans="4:15" x14ac:dyDescent="0.4">
      <c r="D148" s="6">
        <v>1.58</v>
      </c>
      <c r="E148" s="7">
        <f t="shared" si="14"/>
        <v>-0.54784313553065089</v>
      </c>
      <c r="G148">
        <f t="shared" ref="G148:G211" si="15">$E$11*(D148/$E$12+1)</f>
        <v>4.0853311221881672</v>
      </c>
      <c r="H148" s="10">
        <f t="shared" si="13"/>
        <v>-1.5699540734901862</v>
      </c>
      <c r="I148">
        <f t="shared" ref="I148:I211" si="16">H148*$E$6</f>
        <v>-18.839448881882234</v>
      </c>
      <c r="K148">
        <f t="shared" ref="K148:K211" si="17">(1/2)*($L$9*$L$4*EXP(-$L$7*$O$6*(G148/$O$6-1))-($L$9*$L$6*EXP(-$L$5*$O$6*(G148/$O$6-1))))</f>
        <v>-1.5692237249969274</v>
      </c>
      <c r="M148">
        <f t="shared" ref="M148:M211" si="18">(1/2)*($L$9*$O$4*EXP(-$O$8*$O$6*(G148/$O$6-1))-($L$9*$O$7*EXP(-$O$5*$O$6*(G148/$O$6-1))))</f>
        <v>-1.5692237249969274</v>
      </c>
      <c r="N148" s="13">
        <f t="shared" ref="N148:N211" si="19">(M148-H148)^2*O148</f>
        <v>5.3340892160542052E-7</v>
      </c>
      <c r="O148" s="13">
        <v>1</v>
      </c>
    </row>
    <row r="149" spans="4:15" x14ac:dyDescent="0.4">
      <c r="D149" s="6">
        <v>1.6</v>
      </c>
      <c r="E149" s="7">
        <f t="shared" si="14"/>
        <v>-0.54165228988266778</v>
      </c>
      <c r="G149">
        <f t="shared" si="15"/>
        <v>4.0991468311836652</v>
      </c>
      <c r="H149" s="10">
        <f t="shared" ref="H149:H212" si="20">-(-$B$4)*(1+D149+$E$5*D149^3)*EXP(-D149)</f>
        <v>-1.552212967116761</v>
      </c>
      <c r="I149">
        <f t="shared" si="16"/>
        <v>-18.626555605401133</v>
      </c>
      <c r="K149">
        <f t="shared" si="17"/>
        <v>-1.5514517664835332</v>
      </c>
      <c r="M149">
        <f t="shared" si="18"/>
        <v>-1.5514517664835332</v>
      </c>
      <c r="N149" s="13">
        <f t="shared" si="19"/>
        <v>5.7942640402643555E-7</v>
      </c>
      <c r="O149" s="13">
        <v>1</v>
      </c>
    </row>
    <row r="150" spans="4:15" x14ac:dyDescent="0.4">
      <c r="D150" s="6">
        <v>1.62</v>
      </c>
      <c r="E150" s="7">
        <f t="shared" si="14"/>
        <v>-0.53550717879159415</v>
      </c>
      <c r="G150">
        <f t="shared" si="15"/>
        <v>4.1129625401791632</v>
      </c>
      <c r="H150" s="10">
        <f t="shared" si="20"/>
        <v>-1.5346029222630715</v>
      </c>
      <c r="I150">
        <f t="shared" si="16"/>
        <v>-18.415235067156857</v>
      </c>
      <c r="K150">
        <f t="shared" si="17"/>
        <v>-1.5338107665763465</v>
      </c>
      <c r="M150">
        <f t="shared" si="18"/>
        <v>-1.5338107665763465</v>
      </c>
      <c r="N150" s="13">
        <f t="shared" si="19"/>
        <v>6.2751063201071079E-7</v>
      </c>
      <c r="O150" s="13">
        <v>1</v>
      </c>
    </row>
    <row r="151" spans="4:15" x14ac:dyDescent="0.4">
      <c r="D151" s="6">
        <v>1.64</v>
      </c>
      <c r="E151" s="7">
        <f t="shared" si="14"/>
        <v>-0.5294083024376306</v>
      </c>
      <c r="G151">
        <f t="shared" si="15"/>
        <v>4.1267782491746612</v>
      </c>
      <c r="H151" s="10">
        <f t="shared" si="20"/>
        <v>-1.517125372295518</v>
      </c>
      <c r="I151">
        <f t="shared" si="16"/>
        <v>-18.205504467546216</v>
      </c>
      <c r="K151">
        <f t="shared" si="17"/>
        <v>-1.5163021885765584</v>
      </c>
      <c r="M151">
        <f t="shared" si="18"/>
        <v>-1.5163021885765584</v>
      </c>
      <c r="N151" s="13">
        <f t="shared" si="19"/>
        <v>6.7763143516018926E-7</v>
      </c>
      <c r="O151" s="13">
        <v>1</v>
      </c>
    </row>
    <row r="152" spans="4:15" x14ac:dyDescent="0.4">
      <c r="D152" s="6">
        <v>1.66</v>
      </c>
      <c r="E152" s="7">
        <f t="shared" si="14"/>
        <v>-0.52335612182918734</v>
      </c>
      <c r="G152">
        <f t="shared" si="15"/>
        <v>4.1405939581701583</v>
      </c>
      <c r="H152" s="10">
        <f t="shared" si="20"/>
        <v>-1.4997816383259022</v>
      </c>
      <c r="I152">
        <f t="shared" si="16"/>
        <v>-17.997379659910827</v>
      </c>
      <c r="K152">
        <f t="shared" si="17"/>
        <v>-1.498927383246806</v>
      </c>
      <c r="M152">
        <f t="shared" si="18"/>
        <v>-1.498927383246806</v>
      </c>
      <c r="N152" s="13">
        <f t="shared" si="19"/>
        <v>7.2975174016165491E-7</v>
      </c>
      <c r="O152" s="13">
        <v>1</v>
      </c>
    </row>
    <row r="153" spans="4:15" x14ac:dyDescent="0.4">
      <c r="D153" s="6">
        <v>1.68</v>
      </c>
      <c r="E153" s="7">
        <f t="shared" si="14"/>
        <v>-0.5173510602602307</v>
      </c>
      <c r="G153">
        <f t="shared" si="15"/>
        <v>4.1544096671656563</v>
      </c>
      <c r="H153" s="10">
        <f t="shared" si="20"/>
        <v>-1.4825729333877433</v>
      </c>
      <c r="I153">
        <f t="shared" si="16"/>
        <v>-17.79087520065292</v>
      </c>
      <c r="K153">
        <f t="shared" si="17"/>
        <v>-1.4816875929546443</v>
      </c>
      <c r="M153">
        <f t="shared" si="18"/>
        <v>-1.4816875929546443</v>
      </c>
      <c r="N153" s="13">
        <f t="shared" si="19"/>
        <v>7.8382768248004677E-7</v>
      </c>
      <c r="O153" s="13">
        <v>1</v>
      </c>
    </row>
    <row r="154" spans="4:15" x14ac:dyDescent="0.4">
      <c r="D154" s="6">
        <v>1.7</v>
      </c>
      <c r="E154" s="7">
        <f t="shared" si="14"/>
        <v>-0.51139350472179257</v>
      </c>
      <c r="G154">
        <f t="shared" si="15"/>
        <v>4.1682253761611543</v>
      </c>
      <c r="H154" s="10">
        <f t="shared" si="20"/>
        <v>-1.4655003664812409</v>
      </c>
      <c r="I154">
        <f t="shared" si="16"/>
        <v>-17.586004397774893</v>
      </c>
      <c r="K154">
        <f t="shared" si="17"/>
        <v>-1.4645839556864144</v>
      </c>
      <c r="M154">
        <f t="shared" si="18"/>
        <v>-1.4645839556864144</v>
      </c>
      <c r="N154" s="13">
        <f t="shared" si="19"/>
        <v>8.3980874487456782E-7</v>
      </c>
      <c r="O154" s="13">
        <v>1</v>
      </c>
    </row>
    <row r="155" spans="4:15" x14ac:dyDescent="0.4">
      <c r="D155" s="6">
        <v>1.72</v>
      </c>
      <c r="E155" s="7">
        <f t="shared" si="14"/>
        <v>-0.50548380726897635</v>
      </c>
      <c r="G155">
        <f t="shared" si="15"/>
        <v>4.1820410851566514</v>
      </c>
      <c r="H155" s="10">
        <f t="shared" si="20"/>
        <v>-1.4485649464907056</v>
      </c>
      <c r="I155">
        <f t="shared" si="16"/>
        <v>-17.382779357888467</v>
      </c>
      <c r="K155">
        <f t="shared" si="17"/>
        <v>-1.4476175089353012</v>
      </c>
      <c r="M155">
        <f t="shared" si="18"/>
        <v>-1.4476175089353012</v>
      </c>
      <c r="N155" s="13">
        <f t="shared" si="19"/>
        <v>8.9763792139063625E-7</v>
      </c>
      <c r="O155" s="13">
        <v>1</v>
      </c>
    </row>
    <row r="156" spans="4:15" x14ac:dyDescent="0.4">
      <c r="D156" s="6">
        <v>1.74</v>
      </c>
      <c r="E156" s="7">
        <f t="shared" si="14"/>
        <v>-0.49962228634477407</v>
      </c>
      <c r="G156">
        <f t="shared" si="15"/>
        <v>4.1958567941521494</v>
      </c>
      <c r="H156" s="10">
        <f t="shared" si="20"/>
        <v>-1.4317675859782191</v>
      </c>
      <c r="I156">
        <f t="shared" si="16"/>
        <v>-17.181211031738627</v>
      </c>
      <c r="K156">
        <f t="shared" si="17"/>
        <v>-1.4307891934672934</v>
      </c>
      <c r="M156">
        <f t="shared" si="18"/>
        <v>-1.4307891934672934</v>
      </c>
      <c r="N156" s="13">
        <f t="shared" si="19"/>
        <v>9.572519054354671E-7</v>
      </c>
      <c r="O156" s="13">
        <v>1</v>
      </c>
    </row>
    <row r="157" spans="4:15" x14ac:dyDescent="0.4">
      <c r="D157" s="6">
        <v>1.76</v>
      </c>
      <c r="E157" s="7">
        <f t="shared" si="14"/>
        <v>-0.4938092280619526</v>
      </c>
      <c r="G157">
        <f t="shared" si="15"/>
        <v>4.2096725031476474</v>
      </c>
      <c r="H157" s="10">
        <f t="shared" si="20"/>
        <v>-1.4151091048571374</v>
      </c>
      <c r="I157">
        <f t="shared" si="16"/>
        <v>-16.981309258285648</v>
      </c>
      <c r="K157">
        <f t="shared" si="17"/>
        <v>-1.4140998569686491</v>
      </c>
      <c r="M157">
        <f t="shared" si="18"/>
        <v>-1.4140998569686491</v>
      </c>
      <c r="N157" s="13">
        <f t="shared" si="19"/>
        <v>1.0185813004179271E-6</v>
      </c>
      <c r="O157" s="13">
        <v>1</v>
      </c>
    </row>
    <row r="158" spans="4:15" x14ac:dyDescent="0.4">
      <c r="D158" s="6">
        <v>1.78</v>
      </c>
      <c r="E158" s="7">
        <f t="shared" si="14"/>
        <v>-0.48804488744424745</v>
      </c>
      <c r="G158">
        <f t="shared" si="15"/>
        <v>4.2234882121431454</v>
      </c>
      <c r="H158" s="10">
        <f t="shared" si="20"/>
        <v>-1.39859023394898</v>
      </c>
      <c r="I158">
        <f t="shared" si="16"/>
        <v>-16.78308280738776</v>
      </c>
      <c r="K158">
        <f t="shared" si="17"/>
        <v>-1.3975502575783432</v>
      </c>
      <c r="M158">
        <f t="shared" si="18"/>
        <v>-1.3975502575783432</v>
      </c>
      <c r="N158" s="13">
        <f t="shared" si="19"/>
        <v>1.0815508514828847E-6</v>
      </c>
      <c r="O158" s="13">
        <v>1</v>
      </c>
    </row>
    <row r="159" spans="4:15" x14ac:dyDescent="0.4">
      <c r="D159" s="6">
        <v>1.8</v>
      </c>
      <c r="E159" s="7">
        <f t="shared" si="14"/>
        <v>-0.48232948962805822</v>
      </c>
      <c r="G159">
        <f t="shared" si="15"/>
        <v>4.2373039211386434</v>
      </c>
      <c r="H159" s="10">
        <f t="shared" si="20"/>
        <v>-1.3822116184271263</v>
      </c>
      <c r="I159">
        <f t="shared" si="16"/>
        <v>-16.586539421125515</v>
      </c>
      <c r="K159">
        <f t="shared" si="17"/>
        <v>-1.3811410673088915</v>
      </c>
      <c r="M159">
        <f t="shared" si="18"/>
        <v>-1.3811410673088915</v>
      </c>
      <c r="N159" s="13">
        <f t="shared" si="19"/>
        <v>1.1460796967536319E-6</v>
      </c>
      <c r="O159" s="13">
        <v>1</v>
      </c>
    </row>
    <row r="160" spans="4:15" x14ac:dyDescent="0.4">
      <c r="D160" s="6">
        <v>1.82</v>
      </c>
      <c r="E160" s="7">
        <f t="shared" si="14"/>
        <v>-0.47666323102581049</v>
      </c>
      <c r="G160">
        <f t="shared" si="15"/>
        <v>4.2511196301341414</v>
      </c>
      <c r="H160" s="10">
        <f t="shared" si="20"/>
        <v>-1.3659738211506651</v>
      </c>
      <c r="I160">
        <f t="shared" si="16"/>
        <v>-16.391685853807981</v>
      </c>
      <c r="K160">
        <f t="shared" si="17"/>
        <v>-1.3648728753588684</v>
      </c>
      <c r="M160">
        <f t="shared" si="18"/>
        <v>-1.3648728753588684</v>
      </c>
      <c r="N160" s="13">
        <f t="shared" si="19"/>
        <v>1.2120816364749929E-6</v>
      </c>
      <c r="O160" s="13">
        <v>1</v>
      </c>
    </row>
    <row r="161" spans="4:15" x14ac:dyDescent="0.4">
      <c r="D161" s="6">
        <v>1.84</v>
      </c>
      <c r="E161" s="7">
        <f t="shared" si="14"/>
        <v>-0.47104628045211383</v>
      </c>
      <c r="G161">
        <f t="shared" si="15"/>
        <v>4.2649353391296385</v>
      </c>
      <c r="H161" s="10">
        <f t="shared" si="20"/>
        <v>-1.3498773258916226</v>
      </c>
      <c r="I161">
        <f t="shared" si="16"/>
        <v>-16.198527910699472</v>
      </c>
      <c r="K161">
        <f t="shared" si="17"/>
        <v>-1.3487461913202867</v>
      </c>
      <c r="M161">
        <f t="shared" si="18"/>
        <v>-1.3487461913202867</v>
      </c>
      <c r="N161" s="13">
        <f t="shared" si="19"/>
        <v>1.2794654184711273E-6</v>
      </c>
      <c r="O161" s="13">
        <v>1</v>
      </c>
    </row>
    <row r="162" spans="4:15" x14ac:dyDescent="0.4">
      <c r="D162" s="6">
        <v>1.86</v>
      </c>
      <c r="E162" s="7">
        <f t="shared" si="14"/>
        <v>-0.46547878021381628</v>
      </c>
      <c r="G162">
        <f t="shared" si="15"/>
        <v>4.2787510481251365</v>
      </c>
      <c r="H162" s="10">
        <f t="shared" si="20"/>
        <v>-1.3339225404587332</v>
      </c>
      <c r="I162">
        <f t="shared" si="16"/>
        <v>-16.007070485504798</v>
      </c>
      <c r="K162">
        <f t="shared" si="17"/>
        <v>-1.3327614482839749</v>
      </c>
      <c r="M162">
        <f t="shared" si="18"/>
        <v>-1.3327614482839749</v>
      </c>
      <c r="N162" s="13">
        <f t="shared" si="19"/>
        <v>1.3481350382848149E-6</v>
      </c>
      <c r="O162" s="13">
        <v>1</v>
      </c>
    </row>
    <row r="163" spans="4:15" x14ac:dyDescent="0.4">
      <c r="D163" s="6">
        <v>1.88</v>
      </c>
      <c r="E163" s="7">
        <f t="shared" si="14"/>
        <v>-0.45996084716502078</v>
      </c>
      <c r="G163">
        <f t="shared" si="15"/>
        <v>4.2925667571206345</v>
      </c>
      <c r="H163" s="10">
        <f t="shared" si="20"/>
        <v>-1.3181097997208</v>
      </c>
      <c r="I163">
        <f t="shared" si="16"/>
        <v>-15.8173175966496</v>
      </c>
      <c r="K163">
        <f t="shared" si="17"/>
        <v>-1.3169190058459637</v>
      </c>
      <c r="M163">
        <f t="shared" si="18"/>
        <v>-1.3169190058459637</v>
      </c>
      <c r="N163" s="13">
        <f t="shared" si="19"/>
        <v>1.4179900523477398E-6</v>
      </c>
      <c r="O163" s="13">
        <v>1</v>
      </c>
    </row>
    <row r="164" spans="4:15" x14ac:dyDescent="0.4">
      <c r="D164" s="6">
        <v>1.9</v>
      </c>
      <c r="E164" s="7">
        <f t="shared" si="14"/>
        <v>-0.45449257372810403</v>
      </c>
      <c r="G164">
        <f t="shared" si="15"/>
        <v>4.3063824661161316</v>
      </c>
      <c r="H164" s="10">
        <f t="shared" si="20"/>
        <v>-1.3024393685326277</v>
      </c>
      <c r="I164">
        <f t="shared" si="16"/>
        <v>-15.629272422391532</v>
      </c>
      <c r="K164">
        <f t="shared" si="17"/>
        <v>-1.3012191530178121</v>
      </c>
      <c r="M164">
        <f t="shared" si="18"/>
        <v>-1.3012191530178121</v>
      </c>
      <c r="N164" s="13">
        <f t="shared" si="19"/>
        <v>1.4889259025965729E-6</v>
      </c>
      <c r="O164" s="13">
        <v>1</v>
      </c>
    </row>
    <row r="165" spans="4:15" x14ac:dyDescent="0.4">
      <c r="D165" s="6">
        <v>1.92</v>
      </c>
      <c r="E165" s="7">
        <f t="shared" si="14"/>
        <v>-0.4490740288817433</v>
      </c>
      <c r="G165">
        <f t="shared" si="15"/>
        <v>4.3201981751116296</v>
      </c>
      <c r="H165" s="10">
        <f t="shared" si="20"/>
        <v>-1.2869114445664118</v>
      </c>
      <c r="I165">
        <f t="shared" si="16"/>
        <v>-15.442937334796941</v>
      </c>
      <c r="K165">
        <f t="shared" si="17"/>
        <v>-1.2856621110437181</v>
      </c>
      <c r="M165">
        <f t="shared" si="18"/>
        <v>-1.2856621110437181</v>
      </c>
      <c r="N165" s="13">
        <f t="shared" si="19"/>
        <v>1.5608342509263518E-6</v>
      </c>
      <c r="O165" s="13">
        <v>1</v>
      </c>
    </row>
    <row r="166" spans="4:15" x14ac:dyDescent="0.4">
      <c r="D166" s="6">
        <v>1.94</v>
      </c>
      <c r="E166" s="7">
        <f t="shared" si="14"/>
        <v>-0.44370525911693209</v>
      </c>
      <c r="G166">
        <f t="shared" si="15"/>
        <v>4.3340138841071276</v>
      </c>
      <c r="H166" s="10">
        <f t="shared" si="20"/>
        <v>-1.2715261610513924</v>
      </c>
      <c r="I166">
        <f t="shared" si="16"/>
        <v>-15.258313932616709</v>
      </c>
      <c r="K166">
        <f t="shared" si="17"/>
        <v>-1.270248036127205</v>
      </c>
      <c r="M166">
        <f t="shared" si="18"/>
        <v>-1.270248036127205</v>
      </c>
      <c r="N166" s="13">
        <f t="shared" si="19"/>
        <v>1.6336033218288664E-6</v>
      </c>
      <c r="O166" s="13">
        <v>1</v>
      </c>
    </row>
    <row r="167" spans="4:15" x14ac:dyDescent="0.4">
      <c r="D167" s="6">
        <v>1.96</v>
      </c>
      <c r="E167" s="7">
        <f t="shared" si="14"/>
        <v>-0.43838628936193652</v>
      </c>
      <c r="G167">
        <f t="shared" si="15"/>
        <v>4.3478295931026256</v>
      </c>
      <c r="H167" s="10">
        <f t="shared" si="20"/>
        <v>-1.2562835894245012</v>
      </c>
      <c r="I167">
        <f t="shared" si="16"/>
        <v>-15.075403073094016</v>
      </c>
      <c r="K167">
        <f t="shared" si="17"/>
        <v>-1.2549770220700354</v>
      </c>
      <c r="M167">
        <f t="shared" si="18"/>
        <v>-1.2549770220700354</v>
      </c>
      <c r="N167" s="13">
        <f t="shared" si="19"/>
        <v>1.7071182517559733E-6</v>
      </c>
      <c r="O167" s="13">
        <v>1</v>
      </c>
    </row>
    <row r="168" spans="4:15" x14ac:dyDescent="0.4">
      <c r="D168" s="6">
        <v>1.98</v>
      </c>
      <c r="E168" s="7">
        <f t="shared" si="14"/>
        <v>-0.43311712387711726</v>
      </c>
      <c r="G168">
        <f t="shared" si="15"/>
        <v>4.3616453020981236</v>
      </c>
      <c r="H168" s="10">
        <f t="shared" si="20"/>
        <v>-1.2411837418946547</v>
      </c>
      <c r="I168">
        <f t="shared" si="16"/>
        <v>-14.894204902735858</v>
      </c>
      <c r="K168">
        <f t="shared" si="17"/>
        <v>-1.2398491028259997</v>
      </c>
      <c r="M168">
        <f t="shared" si="18"/>
        <v>-1.2398491028259997</v>
      </c>
      <c r="N168" s="13">
        <f t="shared" si="19"/>
        <v>1.7812614435804257E-6</v>
      </c>
      <c r="O168" s="13">
        <v>1</v>
      </c>
    </row>
    <row r="169" spans="4:15" x14ac:dyDescent="0.4">
      <c r="D169" s="6">
        <v>2</v>
      </c>
      <c r="E169" s="7">
        <f t="shared" si="14"/>
        <v>-0.42789774712051465</v>
      </c>
      <c r="G169">
        <f t="shared" si="15"/>
        <v>4.3754610110936207</v>
      </c>
      <c r="H169" s="10">
        <f t="shared" si="20"/>
        <v>-1.226226573923259</v>
      </c>
      <c r="I169">
        <f t="shared" si="16"/>
        <v>-14.714718887079108</v>
      </c>
      <c r="K169">
        <f t="shared" si="17"/>
        <v>-1.2248642549720854</v>
      </c>
      <c r="M169">
        <f t="shared" si="18"/>
        <v>-1.2248642549720854</v>
      </c>
      <c r="N169" s="13">
        <f t="shared" si="19"/>
        <v>1.8559129247266227E-6</v>
      </c>
      <c r="O169" s="13">
        <v>1</v>
      </c>
    </row>
    <row r="170" spans="4:15" x14ac:dyDescent="0.4">
      <c r="D170" s="6">
        <v>2.02</v>
      </c>
      <c r="E170" s="7">
        <f t="shared" si="14"/>
        <v>-0.42272812458507192</v>
      </c>
      <c r="G170">
        <f t="shared" si="15"/>
        <v>4.3892767200891187</v>
      </c>
      <c r="H170" s="10">
        <f t="shared" si="20"/>
        <v>-1.2114119866234405</v>
      </c>
      <c r="I170">
        <f t="shared" si="16"/>
        <v>-14.536943839481285</v>
      </c>
      <c r="K170">
        <f t="shared" si="17"/>
        <v>-1.2100224000995061</v>
      </c>
      <c r="M170">
        <f t="shared" si="18"/>
        <v>-1.2100224000995061</v>
      </c>
      <c r="N170" s="13">
        <f t="shared" si="19"/>
        <v>1.9309507075000724E-6</v>
      </c>
      <c r="O170" s="13">
        <v>1</v>
      </c>
    </row>
    <row r="171" spans="4:15" x14ac:dyDescent="0.4">
      <c r="D171" s="6">
        <v>2.04</v>
      </c>
      <c r="E171" s="7">
        <f t="shared" si="14"/>
        <v>-0.41760820360834283</v>
      </c>
      <c r="G171">
        <f t="shared" si="15"/>
        <v>4.4030924290846167</v>
      </c>
      <c r="H171" s="10">
        <f t="shared" si="20"/>
        <v>-1.1967398290804281</v>
      </c>
      <c r="I171">
        <f t="shared" si="16"/>
        <v>-14.360877948965136</v>
      </c>
      <c r="K171">
        <f t="shared" si="17"/>
        <v>-1.1953234071269838</v>
      </c>
      <c r="M171">
        <f t="shared" si="18"/>
        <v>-1.1953234071269838</v>
      </c>
      <c r="N171" s="13">
        <f t="shared" si="19"/>
        <v>2.0062511501988789E-6</v>
      </c>
      <c r="O171" s="13">
        <v>1</v>
      </c>
    </row>
    <row r="172" spans="4:15" x14ac:dyDescent="0.4">
      <c r="D172" s="6">
        <v>2.06</v>
      </c>
      <c r="E172" s="7">
        <f t="shared" si="14"/>
        <v>-0.41253791415550856</v>
      </c>
      <c r="G172">
        <f t="shared" si="15"/>
        <v>4.4169081380801138</v>
      </c>
      <c r="H172" s="10">
        <f t="shared" si="20"/>
        <v>-1.182209900595441</v>
      </c>
      <c r="I172">
        <f t="shared" si="16"/>
        <v>-14.186518807145291</v>
      </c>
      <c r="K172">
        <f t="shared" si="17"/>
        <v>-1.1807670945385973</v>
      </c>
      <c r="M172">
        <f t="shared" si="18"/>
        <v>-1.1807670945385973</v>
      </c>
      <c r="N172" s="13">
        <f t="shared" si="19"/>
        <v>2.0816893176647494E-6</v>
      </c>
      <c r="O172" s="13">
        <v>1</v>
      </c>
    </row>
    <row r="173" spans="4:15" x14ac:dyDescent="0.4">
      <c r="D173" s="6">
        <v>2.08</v>
      </c>
      <c r="E173" s="7">
        <f t="shared" si="14"/>
        <v>-0.40751716957650441</v>
      </c>
      <c r="G173">
        <f t="shared" si="15"/>
        <v>4.4307238470756118</v>
      </c>
      <c r="H173" s="10">
        <f t="shared" si="20"/>
        <v>-1.1678219528553886</v>
      </c>
      <c r="I173">
        <f t="shared" si="16"/>
        <v>-14.013863434264664</v>
      </c>
      <c r="K173">
        <f t="shared" si="17"/>
        <v>-1.166353232548452</v>
      </c>
      <c r="M173">
        <f t="shared" si="18"/>
        <v>-1.166353232548452</v>
      </c>
      <c r="N173" s="13">
        <f t="shared" si="19"/>
        <v>2.157139340007841E-6</v>
      </c>
      <c r="O173" s="13">
        <v>1</v>
      </c>
    </row>
    <row r="174" spans="4:15" x14ac:dyDescent="0.4">
      <c r="D174" s="6">
        <v>2.1</v>
      </c>
      <c r="E174" s="7">
        <f t="shared" si="14"/>
        <v>-0.40254586733803482</v>
      </c>
      <c r="G174">
        <f t="shared" si="15"/>
        <v>4.4445395560711098</v>
      </c>
      <c r="H174" s="10">
        <f t="shared" si="20"/>
        <v>-1.1535756920306064</v>
      </c>
      <c r="I174">
        <f t="shared" si="16"/>
        <v>-13.842908304367278</v>
      </c>
      <c r="K174">
        <f t="shared" si="17"/>
        <v>-1.1520815451943789</v>
      </c>
      <c r="M174">
        <f t="shared" si="18"/>
        <v>-1.1520815451943789</v>
      </c>
      <c r="N174" s="13">
        <f t="shared" si="19"/>
        <v>2.2324747682086646E-6</v>
      </c>
      <c r="O174" s="13">
        <v>1</v>
      </c>
    </row>
    <row r="175" spans="4:15" x14ac:dyDescent="0.4">
      <c r="D175" s="6">
        <v>2.12</v>
      </c>
      <c r="E175" s="7">
        <f t="shared" si="14"/>
        <v>-0.39762388973122936</v>
      </c>
      <c r="G175">
        <f t="shared" si="15"/>
        <v>4.458355265066607</v>
      </c>
      <c r="H175" s="10">
        <f t="shared" si="20"/>
        <v>-1.139470780802784</v>
      </c>
      <c r="I175">
        <f t="shared" si="16"/>
        <v>-13.673649369633408</v>
      </c>
      <c r="K175">
        <f t="shared" si="17"/>
        <v>-1.1379517123627723</v>
      </c>
      <c r="M175">
        <f t="shared" si="18"/>
        <v>-1.1379517123627723</v>
      </c>
      <c r="N175" s="13">
        <f t="shared" si="19"/>
        <v>2.3075689254395982E-6</v>
      </c>
      <c r="O175" s="13">
        <v>1</v>
      </c>
    </row>
    <row r="176" spans="4:15" x14ac:dyDescent="0.4">
      <c r="D176" s="6">
        <v>2.14</v>
      </c>
      <c r="E176" s="7">
        <f t="shared" si="14"/>
        <v>-0.39275110455567758</v>
      </c>
      <c r="G176">
        <f t="shared" si="15"/>
        <v>4.4721709740621058</v>
      </c>
      <c r="H176" s="10">
        <f t="shared" si="20"/>
        <v>-1.1255068403252051</v>
      </c>
      <c r="I176">
        <f t="shared" si="16"/>
        <v>-13.506082083902461</v>
      </c>
      <c r="K176">
        <f t="shared" si="17"/>
        <v>-1.1239633717466349</v>
      </c>
      <c r="M176">
        <f t="shared" si="18"/>
        <v>-1.1239633717466349</v>
      </c>
      <c r="N176" s="13">
        <f t="shared" si="19"/>
        <v>2.3822952530336358E-6</v>
      </c>
      <c r="O176" s="13">
        <v>1</v>
      </c>
    </row>
    <row r="177" spans="4:15" x14ac:dyDescent="0.4">
      <c r="D177" s="6">
        <v>2.16</v>
      </c>
      <c r="E177" s="7">
        <f t="shared" si="14"/>
        <v>-0.38792736578055215</v>
      </c>
      <c r="G177">
        <f t="shared" si="15"/>
        <v>4.4859866830576038</v>
      </c>
      <c r="H177" s="10">
        <f t="shared" si="20"/>
        <v>-1.1116834521173282</v>
      </c>
      <c r="I177">
        <f t="shared" si="16"/>
        <v>-13.340201425407939</v>
      </c>
      <c r="K177">
        <f t="shared" si="17"/>
        <v>-1.1101161207388581</v>
      </c>
      <c r="M177">
        <f t="shared" si="18"/>
        <v>-1.1101161207388581</v>
      </c>
      <c r="N177" s="13">
        <f t="shared" si="19"/>
        <v>2.4565276499369641E-6</v>
      </c>
      <c r="O177" s="13">
        <v>1</v>
      </c>
    </row>
    <row r="178" spans="4:15" x14ac:dyDescent="0.4">
      <c r="D178" s="6">
        <v>2.1800000000000002</v>
      </c>
      <c r="E178" s="7">
        <f t="shared" si="14"/>
        <v>-0.38315251418351465</v>
      </c>
      <c r="G178">
        <f t="shared" si="15"/>
        <v>4.499802392053101</v>
      </c>
      <c r="H178" s="10">
        <f t="shared" si="20"/>
        <v>-1.0980001598956981</v>
      </c>
      <c r="I178">
        <f t="shared" si="16"/>
        <v>-13.176001918748376</v>
      </c>
      <c r="K178">
        <f t="shared" si="17"/>
        <v>-1.0964095182626481</v>
      </c>
      <c r="M178">
        <f t="shared" si="18"/>
        <v>-1.0964095182626481</v>
      </c>
      <c r="N178" s="13">
        <f t="shared" si="19"/>
        <v>2.5301408047919867E-6</v>
      </c>
      <c r="O178" s="13">
        <v>1</v>
      </c>
    </row>
    <row r="179" spans="4:15" x14ac:dyDescent="0.4">
      <c r="D179" s="6">
        <v>2.2000000000000002</v>
      </c>
      <c r="E179" s="7">
        <f t="shared" si="14"/>
        <v>-0.3784263779680761</v>
      </c>
      <c r="G179">
        <f t="shared" si="15"/>
        <v>4.513618101048599</v>
      </c>
      <c r="H179" s="10">
        <f t="shared" si="20"/>
        <v>-1.0844564713431157</v>
      </c>
      <c r="I179">
        <f t="shared" si="16"/>
        <v>-13.013477656117388</v>
      </c>
      <c r="K179">
        <f t="shared" si="17"/>
        <v>-1.0828430865410239</v>
      </c>
      <c r="M179">
        <f t="shared" si="18"/>
        <v>-1.0828430865410239</v>
      </c>
      <c r="N179" s="13">
        <f t="shared" si="19"/>
        <v>2.6030105196209027E-6</v>
      </c>
      <c r="O179" s="13">
        <v>1</v>
      </c>
    </row>
    <row r="180" spans="4:15" x14ac:dyDescent="0.4">
      <c r="D180" s="6">
        <v>2.2200000000000002</v>
      </c>
      <c r="E180" s="7">
        <f t="shared" si="14"/>
        <v>-0.37374877336006507</v>
      </c>
      <c r="G180">
        <f t="shared" si="15"/>
        <v>4.527433810044097</v>
      </c>
      <c r="H180" s="10">
        <f t="shared" si="20"/>
        <v>-1.0710518598179384</v>
      </c>
      <c r="I180">
        <f t="shared" si="16"/>
        <v>-12.852622317815261</v>
      </c>
      <c r="K180">
        <f t="shared" si="17"/>
        <v>-1.0694163128072183</v>
      </c>
      <c r="M180">
        <f t="shared" si="18"/>
        <v>-1.0694163128072183</v>
      </c>
      <c r="N180" s="13">
        <f t="shared" si="19"/>
        <v>2.6750140242754761E-6</v>
      </c>
      <c r="O180" s="13">
        <v>1</v>
      </c>
    </row>
    <row r="181" spans="4:15" x14ac:dyDescent="0.4">
      <c r="D181" s="6">
        <v>2.2400000000000002</v>
      </c>
      <c r="E181" s="7">
        <f t="shared" si="14"/>
        <v>-0.36911950518383851</v>
      </c>
      <c r="G181">
        <f t="shared" si="15"/>
        <v>4.541249519039595</v>
      </c>
      <c r="H181" s="10">
        <f t="shared" si="20"/>
        <v>-1.057785766005326</v>
      </c>
      <c r="I181">
        <f t="shared" si="16"/>
        <v>-12.693429192063913</v>
      </c>
      <c r="K181">
        <f t="shared" si="17"/>
        <v>-1.0561286509577457</v>
      </c>
      <c r="M181">
        <f t="shared" si="18"/>
        <v>-1.0561286509577457</v>
      </c>
      <c r="N181" s="13">
        <f t="shared" si="19"/>
        <v>2.746030280917295E-6</v>
      </c>
      <c r="O181" s="13">
        <v>1</v>
      </c>
    </row>
    <row r="182" spans="4:15" x14ac:dyDescent="0.4">
      <c r="D182" s="6">
        <v>2.2599999999999998</v>
      </c>
      <c r="E182" s="7">
        <f t="shared" si="14"/>
        <v>-0.36453836741885182</v>
      </c>
      <c r="G182">
        <f t="shared" si="15"/>
        <v>4.5550652280350921</v>
      </c>
      <c r="H182" s="10">
        <f t="shared" si="20"/>
        <v>-1.0446575995122036</v>
      </c>
      <c r="I182">
        <f t="shared" si="16"/>
        <v>-12.535891194146444</v>
      </c>
      <c r="K182">
        <f t="shared" si="17"/>
        <v>-1.0429795231498979</v>
      </c>
      <c r="M182">
        <f t="shared" si="18"/>
        <v>-1.0429795231498979</v>
      </c>
      <c r="N182" s="13">
        <f t="shared" si="19"/>
        <v>2.8159402777289908E-6</v>
      </c>
      <c r="O182" s="13">
        <v>1</v>
      </c>
    </row>
    <row r="183" spans="4:15" x14ac:dyDescent="0.4">
      <c r="D183" s="6">
        <v>2.2799999999999998</v>
      </c>
      <c r="E183" s="7">
        <f t="shared" si="14"/>
        <v>-0.36000514373718456</v>
      </c>
      <c r="G183">
        <f t="shared" si="15"/>
        <v>4.5688809370305901</v>
      </c>
      <c r="H183" s="10">
        <f t="shared" si="20"/>
        <v>-1.0316667404076498</v>
      </c>
      <c r="I183">
        <f t="shared" si="16"/>
        <v>-12.380000884891798</v>
      </c>
      <c r="K183">
        <f t="shared" si="17"/>
        <v>-1.029968321345329</v>
      </c>
      <c r="M183">
        <f t="shared" si="18"/>
        <v>-1.029968321345329</v>
      </c>
      <c r="N183" s="13">
        <f t="shared" si="19"/>
        <v>2.8846273112547392E-6</v>
      </c>
      <c r="O183" s="13">
        <v>1</v>
      </c>
    </row>
    <row r="184" spans="4:15" x14ac:dyDescent="0.4">
      <c r="D184" s="6">
        <v>2.2999999999999998</v>
      </c>
      <c r="E184" s="7">
        <f t="shared" si="14"/>
        <v>-0.35551960802260724</v>
      </c>
      <c r="G184">
        <f t="shared" si="15"/>
        <v>4.5826966460260881</v>
      </c>
      <c r="H184" s="10">
        <f t="shared" si="20"/>
        <v>-1.0188125407103856</v>
      </c>
      <c r="I184">
        <f t="shared" si="16"/>
        <v>-12.225750488524628</v>
      </c>
      <c r="K184">
        <f t="shared" si="17"/>
        <v>-1.0170944088013802</v>
      </c>
      <c r="M184">
        <f t="shared" si="18"/>
        <v>-1.0170944088013802</v>
      </c>
      <c r="N184" s="13">
        <f t="shared" si="19"/>
        <v>2.9519772567424802E-6</v>
      </c>
      <c r="O184" s="13">
        <v>1</v>
      </c>
    </row>
    <row r="185" spans="4:15" x14ac:dyDescent="0.4">
      <c r="D185" s="6">
        <v>2.3199999999999998</v>
      </c>
      <c r="E185" s="7">
        <f t="shared" si="14"/>
        <v>-0.35108152487174837</v>
      </c>
      <c r="G185">
        <f t="shared" si="15"/>
        <v>4.5965123550215861</v>
      </c>
      <c r="H185" s="10">
        <f t="shared" si="20"/>
        <v>-1.0060943258249695</v>
      </c>
      <c r="I185">
        <f t="shared" si="16"/>
        <v>-12.073131909899633</v>
      </c>
      <c r="K185">
        <f t="shared" si="17"/>
        <v>-1.0043571215117135</v>
      </c>
      <c r="M185">
        <f t="shared" si="18"/>
        <v>-1.0043571215117135</v>
      </c>
      <c r="N185" s="13">
        <f t="shared" si="19"/>
        <v>3.0178788259951427E-6</v>
      </c>
      <c r="O185" s="13">
        <v>1</v>
      </c>
    </row>
    <row r="186" spans="4:15" x14ac:dyDescent="0.4">
      <c r="D186" s="6">
        <v>2.34</v>
      </c>
      <c r="E186" s="7">
        <f t="shared" si="14"/>
        <v>-0.34669065007791477</v>
      </c>
      <c r="G186">
        <f t="shared" si="15"/>
        <v>4.6103280640170832</v>
      </c>
      <c r="H186" s="10">
        <f t="shared" si="20"/>
        <v>-0.99351139592828031</v>
      </c>
      <c r="I186">
        <f t="shared" si="16"/>
        <v>-11.922136751139364</v>
      </c>
      <c r="K186">
        <f t="shared" si="17"/>
        <v>-0.99175576959781109</v>
      </c>
      <c r="M186">
        <f t="shared" si="18"/>
        <v>-0.99175576959781109</v>
      </c>
      <c r="N186" s="13">
        <f t="shared" si="19"/>
        <v>3.0822238122368108E-6</v>
      </c>
      <c r="O186" s="13">
        <v>1</v>
      </c>
    </row>
    <row r="187" spans="4:15" x14ac:dyDescent="0.4">
      <c r="D187" s="6">
        <v>2.36</v>
      </c>
      <c r="E187" s="7">
        <f t="shared" si="14"/>
        <v>-0.3423467310980941</v>
      </c>
      <c r="G187">
        <f t="shared" si="15"/>
        <v>4.6241437730125812</v>
      </c>
      <c r="H187" s="10">
        <f t="shared" si="20"/>
        <v>-0.98106302730780814</v>
      </c>
      <c r="I187">
        <f t="shared" si="16"/>
        <v>-11.772756327693697</v>
      </c>
      <c r="K187">
        <f t="shared" si="17"/>
        <v>-0.97928963865282204</v>
      </c>
      <c r="M187">
        <f t="shared" si="18"/>
        <v>-0.97928963865282204</v>
      </c>
      <c r="N187" s="13">
        <f t="shared" si="19"/>
        <v>3.1449073216334362E-6</v>
      </c>
      <c r="O187" s="13">
        <v>1</v>
      </c>
    </row>
    <row r="188" spans="4:15" x14ac:dyDescent="0.4">
      <c r="D188" s="6">
        <v>2.38</v>
      </c>
      <c r="E188" s="7">
        <f t="shared" si="14"/>
        <v>-0.33804950750365864</v>
      </c>
      <c r="G188">
        <f t="shared" si="15"/>
        <v>4.6379594820080792</v>
      </c>
      <c r="H188" s="10">
        <f t="shared" si="20"/>
        <v>-0.96874847365323458</v>
      </c>
      <c r="I188">
        <f t="shared" si="16"/>
        <v>-11.624981683838815</v>
      </c>
      <c r="K188">
        <f t="shared" si="17"/>
        <v>-0.96695799103922775</v>
      </c>
      <c r="M188">
        <f t="shared" si="18"/>
        <v>-0.96695799103922775</v>
      </c>
      <c r="N188" s="13">
        <f t="shared" si="19"/>
        <v>3.205827991060722E-6</v>
      </c>
      <c r="O188" s="13">
        <v>1</v>
      </c>
    </row>
    <row r="189" spans="4:15" x14ac:dyDescent="0.4">
      <c r="D189" s="6">
        <v>2.4</v>
      </c>
      <c r="E189" s="7">
        <f t="shared" si="14"/>
        <v>-0.33379871141527095</v>
      </c>
      <c r="G189">
        <f t="shared" si="15"/>
        <v>4.6517751910035763</v>
      </c>
      <c r="H189" s="10">
        <f t="shared" si="20"/>
        <v>-0.95656696730274193</v>
      </c>
      <c r="I189">
        <f t="shared" si="16"/>
        <v>-11.478803607632903</v>
      </c>
      <c r="K189">
        <f t="shared" si="17"/>
        <v>-0.95476006714170802</v>
      </c>
      <c r="M189">
        <f t="shared" si="18"/>
        <v>-0.95476006714170802</v>
      </c>
      <c r="N189" s="13">
        <f t="shared" si="19"/>
        <v>3.264888191944365E-6</v>
      </c>
      <c r="O189" s="13">
        <v>1</v>
      </c>
    </row>
    <row r="190" spans="4:15" x14ac:dyDescent="0.4">
      <c r="D190" s="6">
        <v>2.42</v>
      </c>
      <c r="E190" s="7">
        <f t="shared" si="14"/>
        <v>-0.32959406792247981</v>
      </c>
      <c r="G190">
        <f t="shared" si="15"/>
        <v>4.6655908999990743</v>
      </c>
      <c r="H190" s="10">
        <f t="shared" si="20"/>
        <v>-0.94451772044545035</v>
      </c>
      <c r="I190">
        <f t="shared" si="16"/>
        <v>-11.334212645345405</v>
      </c>
      <c r="K190">
        <f t="shared" si="17"/>
        <v>-0.94269508657660483</v>
      </c>
      <c r="M190">
        <f t="shared" si="18"/>
        <v>-0.94269508657660483</v>
      </c>
      <c r="N190" s="13">
        <f t="shared" si="19"/>
        <v>3.3219942198627645E-6</v>
      </c>
      <c r="O190" s="13">
        <v>1</v>
      </c>
    </row>
    <row r="191" spans="4:15" x14ac:dyDescent="0.4">
      <c r="D191" s="6">
        <v>2.44</v>
      </c>
      <c r="E191" s="7">
        <f t="shared" si="14"/>
        <v>-0.32543529548847833</v>
      </c>
      <c r="G191">
        <f t="shared" si="15"/>
        <v>4.6794066089945723</v>
      </c>
      <c r="H191" s="10">
        <f t="shared" si="20"/>
        <v>-0.93259992628133215</v>
      </c>
      <c r="I191">
        <f t="shared" si="16"/>
        <v>-11.191199115375985</v>
      </c>
      <c r="K191">
        <f t="shared" si="17"/>
        <v>-0.93076224935929508</v>
      </c>
      <c r="M191">
        <f t="shared" si="18"/>
        <v>-0.93076224935929508</v>
      </c>
      <c r="N191" s="13">
        <f t="shared" si="19"/>
        <v>3.3770564697876324E-6</v>
      </c>
      <c r="O191" s="13">
        <v>1</v>
      </c>
    </row>
    <row r="192" spans="4:15" x14ac:dyDescent="0.4">
      <c r="D192" s="6">
        <v>2.46</v>
      </c>
      <c r="E192" s="7">
        <f t="shared" si="14"/>
        <v>-0.32132210634048547</v>
      </c>
      <c r="G192">
        <f t="shared" si="15"/>
        <v>4.6932223179900694</v>
      </c>
      <c r="H192" s="10">
        <f t="shared" si="20"/>
        <v>-0.92081276013992908</v>
      </c>
      <c r="I192">
        <f t="shared" si="16"/>
        <v>-11.049753121679149</v>
      </c>
      <c r="K192">
        <f t="shared" si="17"/>
        <v>-0.91896073703077552</v>
      </c>
      <c r="M192">
        <f t="shared" si="18"/>
        <v>-0.91896073703077552</v>
      </c>
      <c r="N192" s="13">
        <f t="shared" si="19"/>
        <v>3.4299895968388025E-6</v>
      </c>
      <c r="O192" s="13">
        <v>1</v>
      </c>
    </row>
    <row r="193" spans="4:15" x14ac:dyDescent="0.4">
      <c r="D193" s="6">
        <v>2.48</v>
      </c>
      <c r="E193" s="7">
        <f t="shared" si="14"/>
        <v>-0.31725420684619554</v>
      </c>
      <c r="G193">
        <f t="shared" si="15"/>
        <v>4.7070380269855674</v>
      </c>
      <c r="H193" s="10">
        <f t="shared" si="20"/>
        <v>-0.90915538055914247</v>
      </c>
      <c r="I193">
        <f t="shared" si="16"/>
        <v>-10.909864566709709</v>
      </c>
      <c r="K193">
        <f t="shared" si="17"/>
        <v>-0.90728971374469447</v>
      </c>
      <c r="M193">
        <f t="shared" si="18"/>
        <v>-0.90728971374469447</v>
      </c>
      <c r="N193" s="13">
        <f t="shared" si="19"/>
        <v>3.4807126625325372E-6</v>
      </c>
      <c r="O193" s="13">
        <v>1</v>
      </c>
    </row>
    <row r="194" spans="4:15" x14ac:dyDescent="0.4">
      <c r="D194" s="6">
        <v>2.5</v>
      </c>
      <c r="E194" s="7">
        <f t="shared" si="14"/>
        <v>-0.31323129787672965</v>
      </c>
      <c r="G194">
        <f t="shared" si="15"/>
        <v>4.7208537359810654</v>
      </c>
      <c r="H194" s="10">
        <f t="shared" si="20"/>
        <v>-0.89762693032534413</v>
      </c>
      <c r="I194">
        <f t="shared" si="16"/>
        <v>-10.77152316390413</v>
      </c>
      <c r="K194">
        <f t="shared" si="17"/>
        <v>-0.89574832731606902</v>
      </c>
      <c r="M194">
        <f t="shared" si="18"/>
        <v>-0.89574832731606902</v>
      </c>
      <c r="N194" s="13">
        <f t="shared" si="19"/>
        <v>3.5291492664575177E-6</v>
      </c>
      <c r="O194" s="13">
        <v>1</v>
      </c>
    </row>
    <row r="195" spans="4:15" x14ac:dyDescent="0.4">
      <c r="D195" s="6">
        <v>2.52</v>
      </c>
      <c r="E195" s="7">
        <f t="shared" si="14"/>
        <v>-0.30925307515650918</v>
      </c>
      <c r="G195">
        <f t="shared" si="15"/>
        <v>4.7346694449765634</v>
      </c>
      <c r="H195" s="10">
        <f t="shared" si="20"/>
        <v>-0.88622653747600832</v>
      </c>
      <c r="I195">
        <f t="shared" si="16"/>
        <v>-10.6347184497121</v>
      </c>
      <c r="K195">
        <f t="shared" si="17"/>
        <v>-0.88433571023285229</v>
      </c>
      <c r="M195">
        <f t="shared" si="18"/>
        <v>-0.88433571023285229</v>
      </c>
      <c r="N195" s="13">
        <f t="shared" si="19"/>
        <v>3.5752276634610504E-6</v>
      </c>
      <c r="O195" s="13">
        <v>1</v>
      </c>
    </row>
    <row r="196" spans="4:15" x14ac:dyDescent="0.4">
      <c r="D196" s="6">
        <v>2.54</v>
      </c>
      <c r="E196" s="7">
        <f t="shared" si="14"/>
        <v>-0.30531922960045949</v>
      </c>
      <c r="G196">
        <f t="shared" si="15"/>
        <v>4.7484851539720614</v>
      </c>
      <c r="H196" s="10">
        <f t="shared" si="20"/>
        <v>-0.87495331626603678</v>
      </c>
      <c r="I196">
        <f t="shared" si="16"/>
        <v>-10.499439795192441</v>
      </c>
      <c r="K196">
        <f t="shared" si="17"/>
        <v>-0.87305098063150466</v>
      </c>
      <c r="M196">
        <f t="shared" si="18"/>
        <v>-0.87305098063150466</v>
      </c>
      <c r="N196" s="13">
        <f t="shared" si="19"/>
        <v>3.6188808664107475E-6</v>
      </c>
      <c r="O196" s="13">
        <v>1</v>
      </c>
    </row>
    <row r="197" spans="4:15" x14ac:dyDescent="0.4">
      <c r="D197" s="6">
        <v>2.56</v>
      </c>
      <c r="E197" s="7">
        <f t="shared" si="14"/>
        <v>-0.30142944763894031</v>
      </c>
      <c r="G197">
        <f t="shared" si="15"/>
        <v>4.7623008629675594</v>
      </c>
      <c r="H197" s="10">
        <f t="shared" si="20"/>
        <v>-0.8638063680989112</v>
      </c>
      <c r="I197">
        <f t="shared" si="16"/>
        <v>-10.365676417186934</v>
      </c>
      <c r="K197">
        <f t="shared" si="17"/>
        <v>-0.86189324323767713</v>
      </c>
      <c r="M197">
        <f t="shared" si="18"/>
        <v>-0.86189324323767713</v>
      </c>
      <c r="N197" s="13">
        <f t="shared" si="19"/>
        <v>3.6600467346718886E-6</v>
      </c>
      <c r="O197" s="13">
        <v>1</v>
      </c>
    </row>
    <row r="198" spans="4:15" x14ac:dyDescent="0.4">
      <c r="D198" s="6">
        <v>2.58</v>
      </c>
      <c r="E198" s="7">
        <f t="shared" si="14"/>
        <v>-0.29758341153078766</v>
      </c>
      <c r="G198">
        <f t="shared" si="15"/>
        <v>4.7761165719630574</v>
      </c>
      <c r="H198" s="10">
        <f t="shared" si="20"/>
        <v>-0.8527847824237782</v>
      </c>
      <c r="I198">
        <f t="shared" si="16"/>
        <v>-10.233417389085339</v>
      </c>
      <c r="K198">
        <f t="shared" si="17"/>
        <v>-0.85086159027308994</v>
      </c>
      <c r="M198">
        <f t="shared" si="18"/>
        <v>-0.85086159027308994</v>
      </c>
      <c r="N198" s="13">
        <f t="shared" si="19"/>
        <v>3.6986680484689259E-6</v>
      </c>
      <c r="O198" s="13">
        <v>1</v>
      </c>
    </row>
    <row r="199" spans="4:15" x14ac:dyDescent="0.4">
      <c r="D199" s="6">
        <v>2.6</v>
      </c>
      <c r="E199" s="7">
        <f t="shared" si="14"/>
        <v>-0.29378079966483966</v>
      </c>
      <c r="G199">
        <f t="shared" si="15"/>
        <v>4.7899322809585554</v>
      </c>
      <c r="H199" s="10">
        <f t="shared" si="20"/>
        <v>-0.841887637599531</v>
      </c>
      <c r="I199">
        <f t="shared" si="16"/>
        <v>-10.102651651194371</v>
      </c>
      <c r="K199">
        <f t="shared" si="17"/>
        <v>-0.83995510232965997</v>
      </c>
      <c r="M199">
        <f t="shared" si="18"/>
        <v>-0.83995510232965997</v>
      </c>
      <c r="N199" s="13">
        <f t="shared" si="19"/>
        <v>3.734692569295485E-6</v>
      </c>
      <c r="O199" s="13">
        <v>1</v>
      </c>
    </row>
    <row r="200" spans="4:15" x14ac:dyDescent="0.4">
      <c r="D200" s="6">
        <v>2.62</v>
      </c>
      <c r="E200" s="7">
        <f t="shared" si="14"/>
        <v>-0.29002128685031009</v>
      </c>
      <c r="G200">
        <f t="shared" si="15"/>
        <v>4.8037479899540525</v>
      </c>
      <c r="H200" s="10">
        <f t="shared" si="20"/>
        <v>-0.83111400172693362</v>
      </c>
      <c r="I200">
        <f t="shared" si="16"/>
        <v>-9.9733680207232034</v>
      </c>
      <c r="K200">
        <f t="shared" si="17"/>
        <v>-0.82917284921188028</v>
      </c>
      <c r="M200">
        <f t="shared" si="18"/>
        <v>-0.82917284921188028</v>
      </c>
      <c r="N200" s="13">
        <f t="shared" si="19"/>
        <v>3.7680730866978873E-6</v>
      </c>
      <c r="O200" s="13">
        <v>1</v>
      </c>
    </row>
    <row r="201" spans="4:15" x14ac:dyDescent="0.4">
      <c r="D201" s="6">
        <v>2.64</v>
      </c>
      <c r="E201" s="7">
        <f t="shared" si="14"/>
        <v>-0.28630454459636029</v>
      </c>
      <c r="G201">
        <f t="shared" si="15"/>
        <v>4.8175636989495505</v>
      </c>
      <c r="H201" s="10">
        <f t="shared" si="20"/>
        <v>-0.82046293344978971</v>
      </c>
      <c r="I201">
        <f t="shared" si="16"/>
        <v>-9.8455552013974774</v>
      </c>
      <c r="K201">
        <f t="shared" si="17"/>
        <v>-0.81851389074845482</v>
      </c>
      <c r="M201">
        <f t="shared" si="18"/>
        <v>-0.81851389074845482</v>
      </c>
      <c r="N201" s="13">
        <f t="shared" si="19"/>
        <v>3.7987674516268092E-6</v>
      </c>
      <c r="O201" s="13">
        <v>1</v>
      </c>
    </row>
    <row r="202" spans="4:15" x14ac:dyDescent="0.4">
      <c r="D202" s="6">
        <v>2.66</v>
      </c>
      <c r="E202" s="7">
        <f t="shared" si="14"/>
        <v>-0.28263024138121168</v>
      </c>
      <c r="G202">
        <f t="shared" si="15"/>
        <v>4.8313794079450485</v>
      </c>
      <c r="H202" s="10">
        <f t="shared" si="20"/>
        <v>-0.80993348272613841</v>
      </c>
      <c r="I202">
        <f t="shared" si="16"/>
        <v>-9.7192017927136618</v>
      </c>
      <c r="K202">
        <f t="shared" si="17"/>
        <v>-0.80797727757414339</v>
      </c>
      <c r="M202">
        <f t="shared" si="18"/>
        <v>-0.80797727757414339</v>
      </c>
      <c r="N202" s="13">
        <f t="shared" si="19"/>
        <v>3.8267385966918446E-6</v>
      </c>
      <c r="O202" s="13">
        <v>1</v>
      </c>
    </row>
    <row r="203" spans="4:15" x14ac:dyDescent="0.4">
      <c r="D203" s="6">
        <v>2.68</v>
      </c>
      <c r="E203" s="7">
        <f t="shared" si="14"/>
        <v>-0.2789980429111294</v>
      </c>
      <c r="G203">
        <f t="shared" si="15"/>
        <v>4.8451951169405456</v>
      </c>
      <c r="H203" s="10">
        <f t="shared" si="20"/>
        <v>-0.79952469157042338</v>
      </c>
      <c r="I203">
        <f t="shared" si="16"/>
        <v>-9.5942962988450802</v>
      </c>
      <c r="K203">
        <f t="shared" si="17"/>
        <v>-0.79756205188274398</v>
      </c>
      <c r="M203">
        <f t="shared" si="18"/>
        <v>-0.79756205188274398</v>
      </c>
      <c r="N203" s="13">
        <f t="shared" si="19"/>
        <v>3.8519545436542996E-6</v>
      </c>
      <c r="O203" s="13">
        <v>1</v>
      </c>
    </row>
    <row r="204" spans="4:15" x14ac:dyDescent="0.4">
      <c r="D204" s="6">
        <v>2.7</v>
      </c>
      <c r="E204" s="7">
        <f t="shared" si="14"/>
        <v>-0.27540761236959937</v>
      </c>
      <c r="G204">
        <f t="shared" si="15"/>
        <v>4.8590108259360436</v>
      </c>
      <c r="H204" s="10">
        <f t="shared" si="20"/>
        <v>-0.78923559476756089</v>
      </c>
      <c r="I204">
        <f t="shared" si="16"/>
        <v>-9.4708271372107298</v>
      </c>
      <c r="K204">
        <f t="shared" si="17"/>
        <v>-0.78726724815211269</v>
      </c>
      <c r="M204">
        <f t="shared" si="18"/>
        <v>-0.78726724815211269</v>
      </c>
      <c r="N204" s="13">
        <f t="shared" si="19"/>
        <v>3.8743883985463923E-6</v>
      </c>
      <c r="O204" s="13">
        <v>1</v>
      </c>
    </row>
    <row r="205" spans="4:15" x14ac:dyDescent="0.4">
      <c r="D205" s="6">
        <v>2.72</v>
      </c>
      <c r="E205" s="7">
        <f t="shared" si="14"/>
        <v>-0.27185861065701111</v>
      </c>
      <c r="G205">
        <f t="shared" si="15"/>
        <v>4.8728265349315416</v>
      </c>
      <c r="H205" s="10">
        <f t="shared" si="20"/>
        <v>-0.77906522055979666</v>
      </c>
      <c r="I205">
        <f t="shared" si="16"/>
        <v>-9.3487826467175594</v>
      </c>
      <c r="K205">
        <f t="shared" si="17"/>
        <v>-0.77709189384211397</v>
      </c>
      <c r="M205">
        <f t="shared" si="18"/>
        <v>-0.77709189384211397</v>
      </c>
      <c r="N205" s="13">
        <f t="shared" si="19"/>
        <v>3.894018334720333E-6</v>
      </c>
      <c r="O205" s="13">
        <v>1</v>
      </c>
    </row>
    <row r="206" spans="4:15" x14ac:dyDescent="0.4">
      <c r="D206" s="6">
        <v>2.74</v>
      </c>
      <c r="E206" s="7">
        <f t="shared" si="14"/>
        <v>-0.26835069662114791</v>
      </c>
      <c r="G206">
        <f t="shared" si="15"/>
        <v>4.8866422439270387</v>
      </c>
      <c r="H206" s="10">
        <f t="shared" si="20"/>
        <v>-0.76901259130722355</v>
      </c>
      <c r="I206">
        <f t="shared" si="16"/>
        <v>-9.2281510956866821</v>
      </c>
      <c r="K206">
        <f t="shared" si="17"/>
        <v>-0.76703501006633656</v>
      </c>
      <c r="M206">
        <f t="shared" si="18"/>
        <v>-0.76703501006633656</v>
      </c>
      <c r="N206" s="13">
        <f t="shared" si="19"/>
        <v>3.9108275643081001E-6</v>
      </c>
      <c r="O206" s="13">
        <v>1</v>
      </c>
    </row>
    <row r="207" spans="4:15" x14ac:dyDescent="0.4">
      <c r="D207" s="6">
        <v>2.76</v>
      </c>
      <c r="E207" s="7">
        <f t="shared" si="14"/>
        <v>-0.26488352727877984</v>
      </c>
      <c r="G207">
        <f t="shared" si="15"/>
        <v>4.9004579529225367</v>
      </c>
      <c r="H207" s="10">
        <f t="shared" si="20"/>
        <v>-0.75907672412279936</v>
      </c>
      <c r="I207">
        <f t="shared" si="16"/>
        <v>-9.1089206894735923</v>
      </c>
      <c r="K207">
        <f t="shared" si="17"/>
        <v>-0.75709561223840249</v>
      </c>
      <c r="M207">
        <f t="shared" si="18"/>
        <v>-0.75709561223840249</v>
      </c>
      <c r="N207" s="13">
        <f t="shared" si="19"/>
        <v>3.924804298498513E-6</v>
      </c>
      <c r="O207" s="13">
        <v>1</v>
      </c>
    </row>
    <row r="208" spans="4:15" x14ac:dyDescent="0.4">
      <c r="D208" s="6">
        <v>2.78</v>
      </c>
      <c r="E208" s="7">
        <f t="shared" si="14"/>
        <v>-0.26145675802864349</v>
      </c>
      <c r="G208">
        <f t="shared" si="15"/>
        <v>4.9142736619180347</v>
      </c>
      <c r="H208" s="10">
        <f t="shared" si="20"/>
        <v>-0.74925663148268362</v>
      </c>
      <c r="I208">
        <f t="shared" si="16"/>
        <v>-8.9910795777922026</v>
      </c>
      <c r="K208">
        <f t="shared" si="17"/>
        <v>-0.74727271069368817</v>
      </c>
      <c r="M208">
        <f t="shared" si="18"/>
        <v>-0.74727271069368817</v>
      </c>
      <c r="N208" s="13">
        <f t="shared" si="19"/>
        <v>3.9359416970083389E-6</v>
      </c>
      <c r="O208" s="13">
        <v>1</v>
      </c>
    </row>
    <row r="209" spans="4:15" x14ac:dyDescent="0.4">
      <c r="D209" s="6">
        <v>2.8</v>
      </c>
      <c r="E209" s="7">
        <f t="shared" si="14"/>
        <v>-0.25807004285608615</v>
      </c>
      <c r="G209">
        <f t="shared" si="15"/>
        <v>4.9280893709135318</v>
      </c>
      <c r="H209" s="10">
        <f t="shared" si="20"/>
        <v>-0.73955132181268601</v>
      </c>
      <c r="I209">
        <f t="shared" si="16"/>
        <v>-8.8746158617522326</v>
      </c>
      <c r="K209">
        <f t="shared" si="17"/>
        <v>-0.73756531128720637</v>
      </c>
      <c r="M209">
        <f t="shared" si="18"/>
        <v>-0.73756531128720637</v>
      </c>
      <c r="N209" s="13">
        <f t="shared" si="19"/>
        <v>3.9442378073159245E-6</v>
      </c>
      <c r="O209" s="13">
        <v>1</v>
      </c>
    </row>
    <row r="210" spans="4:15" x14ac:dyDescent="0.4">
      <c r="D210" s="6">
        <v>2.82</v>
      </c>
      <c r="E210" s="7">
        <f t="shared" si="14"/>
        <v>-0.25472303452964257</v>
      </c>
      <c r="G210">
        <f t="shared" si="15"/>
        <v>4.9419050799090298</v>
      </c>
      <c r="H210" s="10">
        <f t="shared" si="20"/>
        <v>-0.72995980005159655</v>
      </c>
      <c r="I210">
        <f t="shared" si="16"/>
        <v>-8.7595176006191586</v>
      </c>
      <c r="K210">
        <f t="shared" si="17"/>
        <v>-0.72797241596843254</v>
      </c>
      <c r="M210">
        <f t="shared" si="18"/>
        <v>-0.72797241596843254</v>
      </c>
      <c r="N210" s="13">
        <f t="shared" si="19"/>
        <v>3.9496954940136614E-6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-0.25141538478980435</v>
      </c>
      <c r="G211">
        <f t="shared" si="15"/>
        <v>4.9557207889045278</v>
      </c>
      <c r="H211" s="10">
        <f t="shared" si="20"/>
        <v>-0.72048106819214242</v>
      </c>
      <c r="I211">
        <f t="shared" si="16"/>
        <v>-8.6457728183057085</v>
      </c>
      <c r="K211">
        <f t="shared" si="17"/>
        <v>-0.71849302333379339</v>
      </c>
      <c r="M211">
        <f t="shared" si="18"/>
        <v>-0.71849302333379339</v>
      </c>
      <c r="N211" s="13">
        <f t="shared" si="19"/>
        <v>3.9523223588079952E-6</v>
      </c>
      <c r="O211" s="13">
        <v>1</v>
      </c>
    </row>
    <row r="212" spans="4:15" x14ac:dyDescent="0.4">
      <c r="D212" s="6">
        <v>2.86</v>
      </c>
      <c r="E212" s="7">
        <f t="shared" si="21"/>
        <v>-0.24814674453023602</v>
      </c>
      <c r="G212">
        <f t="shared" ref="G212:G275" si="22">$E$11*(D212/$E$12+1)</f>
        <v>4.9695364979000249</v>
      </c>
      <c r="H212" s="10">
        <f t="shared" si="20"/>
        <v>-0.71111412580029743</v>
      </c>
      <c r="I212">
        <f t="shared" ref="I212:I275" si="23">H212*$E$6</f>
        <v>-8.5333695096035687</v>
      </c>
      <c r="K212">
        <f t="shared" ref="K212:K275" si="24">(1/2)*($L$9*$L$4*EXP(-$L$7*$O$6*(G212/$O$6-1))-($L$9*$L$6*EXP(-$L$5*$O$6*(G212/$O$6-1))))</f>
        <v>-0.70912612915752726</v>
      </c>
      <c r="M212">
        <f t="shared" ref="M212:M275" si="25">(1/2)*($L$9*$O$4*EXP(-$O$8*$O$6*(G212/$O$6-1))-($L$9*$O$7*EXP(-$O$5*$O$6*(G212/$O$6-1))))</f>
        <v>-0.70912612915752726</v>
      </c>
      <c r="N212" s="13">
        <f t="shared" ref="N212:N275" si="26">(M212-H212)^2*O212</f>
        <v>3.952130651665436E-6</v>
      </c>
      <c r="O212" s="13">
        <v>1</v>
      </c>
    </row>
    <row r="213" spans="4:15" x14ac:dyDescent="0.4">
      <c r="D213" s="6">
        <v>2.88</v>
      </c>
      <c r="E213" s="7">
        <f t="shared" si="21"/>
        <v>-0.24491676397168102</v>
      </c>
      <c r="G213">
        <f t="shared" si="22"/>
        <v>4.9833522068955238</v>
      </c>
      <c r="H213" s="10">
        <f t="shared" ref="H213:H276" si="27">-(-$B$4)*(1+D213+$E$5*D213^3)*EXP(-D213)</f>
        <v>-0.70185797051364629</v>
      </c>
      <c r="I213">
        <f t="shared" si="23"/>
        <v>-8.4222956461637555</v>
      </c>
      <c r="K213">
        <f t="shared" si="24"/>
        <v>-0.69987072690161434</v>
      </c>
      <c r="M213">
        <f t="shared" si="25"/>
        <v>-0.69987072690161434</v>
      </c>
      <c r="N213" s="13">
        <f t="shared" si="26"/>
        <v>3.9491371735618015E-6</v>
      </c>
      <c r="O213" s="13">
        <v>1</v>
      </c>
    </row>
    <row r="214" spans="4:15" x14ac:dyDescent="0.4">
      <c r="D214" s="6">
        <v>2.9</v>
      </c>
      <c r="E214" s="7">
        <f t="shared" si="21"/>
        <v>-0.24172509282879773</v>
      </c>
      <c r="G214">
        <f t="shared" si="22"/>
        <v>4.9971679158910218</v>
      </c>
      <c r="H214" s="10">
        <f t="shared" si="27"/>
        <v>-0.69271159851948561</v>
      </c>
      <c r="I214">
        <f t="shared" si="23"/>
        <v>-8.3125391822338273</v>
      </c>
      <c r="K214">
        <f t="shared" si="24"/>
        <v>-0.69072580820544782</v>
      </c>
      <c r="M214">
        <f t="shared" si="25"/>
        <v>-0.69072580820544782</v>
      </c>
      <c r="N214" s="13">
        <f t="shared" si="26"/>
        <v>3.9433631713262768E-6</v>
      </c>
      <c r="O214" s="13">
        <v>1</v>
      </c>
    </row>
    <row r="215" spans="4:15" x14ac:dyDescent="0.4">
      <c r="D215" s="6">
        <v>2.92</v>
      </c>
      <c r="E215" s="7">
        <f t="shared" si="21"/>
        <v>-0.23857138047015461</v>
      </c>
      <c r="G215">
        <f t="shared" si="22"/>
        <v>5.0109836248865189</v>
      </c>
      <c r="H215" s="10">
        <f t="shared" si="27"/>
        <v>-0.68367400501332209</v>
      </c>
      <c r="I215">
        <f t="shared" si="23"/>
        <v>-8.2040880601598651</v>
      </c>
      <c r="K215">
        <f t="shared" si="24"/>
        <v>-0.68169036335587663</v>
      </c>
      <c r="M215">
        <f t="shared" si="25"/>
        <v>-0.68169036335587663</v>
      </c>
      <c r="N215" s="13">
        <f t="shared" si="26"/>
        <v>3.9348342251530012E-6</v>
      </c>
      <c r="O215" s="13">
        <v>1</v>
      </c>
    </row>
    <row r="216" spans="4:15" x14ac:dyDescent="0.4">
      <c r="D216" s="6">
        <v>2.94</v>
      </c>
      <c r="E216" s="7">
        <f t="shared" si="21"/>
        <v>-0.23545527607160929</v>
      </c>
      <c r="G216">
        <f t="shared" si="22"/>
        <v>5.0247993338820169</v>
      </c>
      <c r="H216" s="10">
        <f t="shared" si="27"/>
        <v>-0.67474418463841079</v>
      </c>
      <c r="I216">
        <f t="shared" si="23"/>
        <v>-8.0969302156609295</v>
      </c>
      <c r="K216">
        <f t="shared" si="24"/>
        <v>-0.67276338173827732</v>
      </c>
      <c r="M216">
        <f t="shared" si="25"/>
        <v>-0.67276338173827732</v>
      </c>
      <c r="N216" s="13">
        <f t="shared" si="26"/>
        <v>3.9235801291771716E-6</v>
      </c>
      <c r="O216" s="13">
        <v>1</v>
      </c>
    </row>
    <row r="217" spans="4:15" x14ac:dyDescent="0.4">
      <c r="D217" s="6">
        <v>2.96</v>
      </c>
      <c r="E217" s="7">
        <f t="shared" si="21"/>
        <v>-0.23237642876328826</v>
      </c>
      <c r="G217">
        <f t="shared" si="22"/>
        <v>5.0386150428775149</v>
      </c>
      <c r="H217" s="10">
        <f t="shared" si="27"/>
        <v>-0.66592113190695512</v>
      </c>
      <c r="I217">
        <f t="shared" si="23"/>
        <v>-7.9910535828834615</v>
      </c>
      <c r="K217">
        <f t="shared" si="24"/>
        <v>-0.66394385226924768</v>
      </c>
      <c r="M217">
        <f t="shared" si="25"/>
        <v>-0.66394385226924768</v>
      </c>
      <c r="N217" s="13">
        <f t="shared" si="26"/>
        <v>3.9096347656924685E-6</v>
      </c>
      <c r="O217" s="13">
        <v>1</v>
      </c>
    </row>
    <row r="218" spans="4:15" x14ac:dyDescent="0.4">
      <c r="D218" s="6">
        <v>2.98</v>
      </c>
      <c r="E218" s="7">
        <f t="shared" si="21"/>
        <v>-0.22933448777037779</v>
      </c>
      <c r="G218">
        <f t="shared" si="22"/>
        <v>5.0524307518730129</v>
      </c>
      <c r="H218" s="10">
        <f t="shared" si="27"/>
        <v>-0.65720384160357159</v>
      </c>
      <c r="I218">
        <f t="shared" si="23"/>
        <v>-7.8864460992428587</v>
      </c>
      <c r="K218">
        <f t="shared" si="24"/>
        <v>-0.65523076381152345</v>
      </c>
      <c r="M218">
        <f t="shared" si="25"/>
        <v>-0.65523076381152345</v>
      </c>
      <c r="N218" s="13">
        <f t="shared" si="26"/>
        <v>3.8930359734735598E-6</v>
      </c>
      <c r="O218" s="13">
        <v>1</v>
      </c>
    </row>
    <row r="219" spans="4:15" x14ac:dyDescent="0.4">
      <c r="D219" s="6">
        <v>3</v>
      </c>
      <c r="E219" s="7">
        <f t="shared" si="21"/>
        <v>-0.22632910254793082</v>
      </c>
      <c r="G219">
        <f t="shared" si="22"/>
        <v>5.0662464608685109</v>
      </c>
      <c r="H219" s="10">
        <f t="shared" si="27"/>
        <v>-0.64859130917160523</v>
      </c>
      <c r="I219">
        <f t="shared" si="23"/>
        <v>-7.7830957100592624</v>
      </c>
      <c r="K219">
        <f t="shared" si="24"/>
        <v>-0.64662310557168823</v>
      </c>
      <c r="M219">
        <f t="shared" si="25"/>
        <v>-0.64662310557168823</v>
      </c>
      <c r="N219" s="13">
        <f t="shared" si="26"/>
        <v>3.8738254107262644E-6</v>
      </c>
      <c r="O219" s="13">
        <v>1</v>
      </c>
    </row>
    <row r="220" spans="4:15" x14ac:dyDescent="0.4">
      <c r="D220" s="6">
        <v>3.02</v>
      </c>
      <c r="E220" s="7">
        <f t="shared" si="21"/>
        <v>-0.22335992290988751</v>
      </c>
      <c r="G220">
        <f t="shared" si="22"/>
        <v>5.080062169864008</v>
      </c>
      <c r="H220" s="10">
        <f t="shared" si="27"/>
        <v>-0.64008253108286473</v>
      </c>
      <c r="I220">
        <f t="shared" si="23"/>
        <v>-7.6809903729943763</v>
      </c>
      <c r="K220">
        <f t="shared" si="24"/>
        <v>-0.63811986748124283</v>
      </c>
      <c r="M220">
        <f t="shared" si="25"/>
        <v>-0.63811986748124283</v>
      </c>
      <c r="N220" s="13">
        <f t="shared" si="26"/>
        <v>3.8520484131314272E-6</v>
      </c>
      <c r="O220" s="13">
        <v>1</v>
      </c>
    </row>
    <row r="221" spans="4:15" x14ac:dyDescent="0.4">
      <c r="D221" s="6">
        <v>3.04</v>
      </c>
      <c r="E221" s="7">
        <f t="shared" si="21"/>
        <v>-0.2204265991525016</v>
      </c>
      <c r="G221">
        <f t="shared" si="22"/>
        <v>5.093877878859506</v>
      </c>
      <c r="H221" s="10">
        <f t="shared" si="27"/>
        <v>-0.63167650519132379</v>
      </c>
      <c r="I221">
        <f t="shared" si="23"/>
        <v>-7.5801180622958855</v>
      </c>
      <c r="K221">
        <f t="shared" si="24"/>
        <v>-0.62972004056156883</v>
      </c>
      <c r="M221">
        <f t="shared" si="25"/>
        <v>-0.62972004056156883</v>
      </c>
      <c r="N221" s="13">
        <f t="shared" si="26"/>
        <v>3.8277538474822184E-6</v>
      </c>
      <c r="O221" s="13">
        <v>1</v>
      </c>
    </row>
    <row r="222" spans="4:15" x14ac:dyDescent="0.4">
      <c r="D222" s="6">
        <v>3.06</v>
      </c>
      <c r="E222" s="7">
        <f t="shared" si="21"/>
        <v>-0.2175287821723591</v>
      </c>
      <c r="G222">
        <f t="shared" si="22"/>
        <v>5.107693587855004</v>
      </c>
      <c r="H222" s="10">
        <f t="shared" si="27"/>
        <v>-0.62337223107132944</v>
      </c>
      <c r="I222">
        <f t="shared" si="23"/>
        <v>-7.4804667728559533</v>
      </c>
      <c r="K222">
        <f t="shared" si="24"/>
        <v>-0.62142261727331971</v>
      </c>
      <c r="M222">
        <f t="shared" si="25"/>
        <v>-0.62142261727331971</v>
      </c>
      <c r="N222" s="13">
        <f t="shared" si="26"/>
        <v>3.8009939613899267E-6</v>
      </c>
      <c r="O222" s="13">
        <v>1</v>
      </c>
    </row>
    <row r="223" spans="4:15" x14ac:dyDescent="0.4">
      <c r="D223" s="6">
        <v>3.08</v>
      </c>
      <c r="E223" s="7">
        <f t="shared" si="21"/>
        <v>-0.21466612357917014</v>
      </c>
      <c r="G223">
        <f t="shared" si="22"/>
        <v>5.1215092968505012</v>
      </c>
      <c r="H223" s="10">
        <f t="shared" si="27"/>
        <v>-0.61516871034082787</v>
      </c>
      <c r="I223">
        <f t="shared" si="23"/>
        <v>-7.3820245240899345</v>
      </c>
      <c r="K223">
        <f t="shared" si="24"/>
        <v>-0.6132265918507388</v>
      </c>
      <c r="M223">
        <f t="shared" si="25"/>
        <v>-0.6132265918507388</v>
      </c>
      <c r="N223" s="13">
        <f t="shared" si="26"/>
        <v>3.7718242295458612E-6</v>
      </c>
      <c r="O223" s="13">
        <v>1</v>
      </c>
    </row>
    <row r="224" spans="4:15" x14ac:dyDescent="0.4">
      <c r="D224" s="6">
        <v>3.1</v>
      </c>
      <c r="E224" s="7">
        <f t="shared" si="21"/>
        <v>-0.21183827580350886</v>
      </c>
      <c r="G224">
        <f t="shared" si="22"/>
        <v>5.1353250058459992</v>
      </c>
      <c r="H224" s="10">
        <f t="shared" si="27"/>
        <v>-0.60706494697011537</v>
      </c>
      <c r="I224">
        <f t="shared" si="23"/>
        <v>-7.284779363641384</v>
      </c>
      <c r="K224">
        <f t="shared" si="24"/>
        <v>-0.60513096062140836</v>
      </c>
      <c r="M224">
        <f t="shared" si="25"/>
        <v>-0.60513096062140836</v>
      </c>
      <c r="N224" s="13">
        <f t="shared" si="26"/>
        <v>3.7403031969850584E-6</v>
      </c>
      <c r="O224" s="13">
        <v>1</v>
      </c>
    </row>
    <row r="225" spans="4:15" x14ac:dyDescent="0.4">
      <c r="D225" s="6">
        <v>3.12</v>
      </c>
      <c r="E225" s="7">
        <f t="shared" si="21"/>
        <v>-0.2090448921996714</v>
      </c>
      <c r="G225">
        <f t="shared" si="22"/>
        <v>5.1491407148414972</v>
      </c>
      <c r="H225" s="10">
        <f t="shared" si="27"/>
        <v>-0.59905994757659831</v>
      </c>
      <c r="I225">
        <f t="shared" si="23"/>
        <v>-7.1887193709191797</v>
      </c>
      <c r="K225">
        <f t="shared" si="24"/>
        <v>-0.59713472231190678</v>
      </c>
      <c r="M225">
        <f t="shared" si="25"/>
        <v>-0.59713472231190678</v>
      </c>
      <c r="N225" s="13">
        <f t="shared" si="26"/>
        <v>3.7064923198065382E-6</v>
      </c>
      <c r="O225" s="13">
        <v>1</v>
      </c>
    </row>
    <row r="226" spans="4:15" x14ac:dyDescent="0.4">
      <c r="D226" s="6">
        <v>3.14</v>
      </c>
      <c r="E226" s="7">
        <f t="shared" si="21"/>
        <v>-0.20628562714381649</v>
      </c>
      <c r="G226">
        <f t="shared" si="22"/>
        <v>5.1629564238369943</v>
      </c>
      <c r="H226" s="10">
        <f t="shared" si="27"/>
        <v>-0.59115272170603483</v>
      </c>
      <c r="I226">
        <f t="shared" si="23"/>
        <v>-7.093832660472418</v>
      </c>
      <c r="K226">
        <f t="shared" si="24"/>
        <v>-0.58923687833984006</v>
      </c>
      <c r="M226">
        <f t="shared" si="25"/>
        <v>-0.58923687833984006</v>
      </c>
      <c r="N226" s="13">
        <f t="shared" si="26"/>
        <v>3.6704558037925053E-6</v>
      </c>
      <c r="O226" s="13">
        <v>1</v>
      </c>
    </row>
    <row r="227" spans="4:15" x14ac:dyDescent="0.4">
      <c r="D227" s="6">
        <v>3.16</v>
      </c>
      <c r="E227" s="7">
        <f t="shared" si="21"/>
        <v>-0.20356013612754911</v>
      </c>
      <c r="G227">
        <f t="shared" si="22"/>
        <v>5.1767721328324923</v>
      </c>
      <c r="H227" s="10">
        <f t="shared" si="27"/>
        <v>-0.58334228210071759</v>
      </c>
      <c r="I227">
        <f t="shared" si="23"/>
        <v>-7.0001073852086115</v>
      </c>
      <c r="K227">
        <f t="shared" si="24"/>
        <v>-0.58143643309269089</v>
      </c>
      <c r="M227">
        <f t="shared" si="25"/>
        <v>-0.58143643309269089</v>
      </c>
      <c r="N227" s="13">
        <f t="shared" si="26"/>
        <v>3.632260441396377E-6</v>
      </c>
      <c r="O227" s="13">
        <v>1</v>
      </c>
    </row>
    <row r="228" spans="4:15" x14ac:dyDescent="0.4">
      <c r="D228" s="6">
        <v>3.18</v>
      </c>
      <c r="E228" s="7">
        <f t="shared" si="21"/>
        <v>-0.20086807584710117</v>
      </c>
      <c r="G228">
        <f t="shared" si="22"/>
        <v>5.1905878418279903</v>
      </c>
      <c r="H228" s="10">
        <f t="shared" si="27"/>
        <v>-0.57562764495503782</v>
      </c>
      <c r="I228">
        <f t="shared" si="23"/>
        <v>-6.9075317394604543</v>
      </c>
      <c r="K228">
        <f t="shared" si="24"/>
        <v>-0.57373239419393884</v>
      </c>
      <c r="M228">
        <f t="shared" si="25"/>
        <v>-0.57373239419393884</v>
      </c>
      <c r="N228" s="13">
        <f t="shared" si="26"/>
        <v>3.5919754474462501E-6</v>
      </c>
      <c r="O228" s="13">
        <v>1</v>
      </c>
    </row>
    <row r="229" spans="4:15" x14ac:dyDescent="0.4">
      <c r="D229" s="6">
        <v>3.2</v>
      </c>
      <c r="E229" s="7">
        <f t="shared" si="21"/>
        <v>-0.19820910428825977</v>
      </c>
      <c r="G229">
        <f t="shared" si="22"/>
        <v>5.2044035508234883</v>
      </c>
      <c r="H229" s="10">
        <f t="shared" si="27"/>
        <v>-0.56800783015886591</v>
      </c>
      <c r="I229">
        <f t="shared" si="23"/>
        <v>-6.8160939619063914</v>
      </c>
      <c r="K229">
        <f t="shared" si="24"/>
        <v>-0.56612377275686288</v>
      </c>
      <c r="M229">
        <f t="shared" si="25"/>
        <v>-0.56612377275686288</v>
      </c>
      <c r="N229" s="13">
        <f t="shared" si="26"/>
        <v>3.5496722940424314E-6</v>
      </c>
      <c r="O229" s="13">
        <v>1</v>
      </c>
    </row>
    <row r="230" spans="4:15" x14ac:dyDescent="0.4">
      <c r="D230" s="6">
        <v>3.22</v>
      </c>
      <c r="E230" s="7">
        <f t="shared" si="21"/>
        <v>-0.19558288080718811</v>
      </c>
      <c r="G230">
        <f t="shared" si="22"/>
        <v>5.2182192598189863</v>
      </c>
      <c r="H230" s="10">
        <f t="shared" si="27"/>
        <v>-0.56048186152915891</v>
      </c>
      <c r="I230">
        <f t="shared" si="23"/>
        <v>-6.7257823383499069</v>
      </c>
      <c r="K230">
        <f t="shared" si="24"/>
        <v>-0.55860958362644453</v>
      </c>
      <c r="M230">
        <f t="shared" si="25"/>
        <v>-0.55860958362644453</v>
      </c>
      <c r="N230" s="13">
        <f t="shared" si="26"/>
        <v>3.5054245449925613E-6</v>
      </c>
      <c r="O230" s="13">
        <v>1</v>
      </c>
    </row>
    <row r="231" spans="4:15" x14ac:dyDescent="0.4">
      <c r="D231" s="6">
        <v>3.24</v>
      </c>
      <c r="E231" s="7">
        <f t="shared" si="21"/>
        <v>-0.19298906620728126</v>
      </c>
      <c r="G231">
        <f t="shared" si="22"/>
        <v>5.2320349688144843</v>
      </c>
      <c r="H231" s="10">
        <f t="shared" si="27"/>
        <v>-0.55304876703020589</v>
      </c>
      <c r="I231">
        <f t="shared" si="23"/>
        <v>-6.6365852043624702</v>
      </c>
      <c r="K231">
        <f t="shared" si="24"/>
        <v>-0.551188845609767</v>
      </c>
      <c r="M231">
        <f t="shared" si="25"/>
        <v>-0.551188845609767</v>
      </c>
      <c r="N231" s="13">
        <f t="shared" si="26"/>
        <v>3.4593076902074276E-6</v>
      </c>
      <c r="O231" s="13">
        <v>1</v>
      </c>
    </row>
    <row r="232" spans="4:15" x14ac:dyDescent="0.4">
      <c r="D232" s="6">
        <v>3.26</v>
      </c>
      <c r="E232" s="7">
        <f t="shared" si="21"/>
        <v>-0.19042732281219193</v>
      </c>
      <c r="G232">
        <f t="shared" si="22"/>
        <v>5.2458506778099814</v>
      </c>
      <c r="H232" s="10">
        <f t="shared" si="27"/>
        <v>-0.54570757898289834</v>
      </c>
      <c r="I232">
        <f t="shared" si="23"/>
        <v>-6.5484909477947806</v>
      </c>
      <c r="K232">
        <f t="shared" si="24"/>
        <v>-0.54386058169530349</v>
      </c>
      <c r="M232">
        <f t="shared" si="25"/>
        <v>-0.54386058169530349</v>
      </c>
      <c r="N232" s="13">
        <f t="shared" si="26"/>
        <v>3.4113989803827468E-6</v>
      </c>
      <c r="O232" s="13">
        <v>1</v>
      </c>
    </row>
    <row r="233" spans="4:15" x14ac:dyDescent="0.4">
      <c r="D233" s="6">
        <v>3.28</v>
      </c>
      <c r="E233" s="7">
        <f t="shared" si="21"/>
        <v>-0.18789731453515968</v>
      </c>
      <c r="G233">
        <f t="shared" si="22"/>
        <v>5.2596663868054794</v>
      </c>
      <c r="H233" s="10">
        <f t="shared" si="27"/>
        <v>-0.53845733426340714</v>
      </c>
      <c r="I233">
        <f t="shared" si="23"/>
        <v>-6.4614880111608857</v>
      </c>
      <c r="K233">
        <f t="shared" si="24"/>
        <v>-0.53662381926146396</v>
      </c>
      <c r="M233">
        <f t="shared" si="25"/>
        <v>-0.53662381926146396</v>
      </c>
      <c r="N233" s="13">
        <f t="shared" si="26"/>
        <v>3.3617772623506831E-6</v>
      </c>
      <c r="O233" s="13">
        <v>1</v>
      </c>
    </row>
    <row r="234" spans="4:15" x14ac:dyDescent="0.4">
      <c r="D234" s="6">
        <v>3.3</v>
      </c>
      <c r="E234" s="7">
        <f t="shared" si="21"/>
        <v>-0.1853987069447724</v>
      </c>
      <c r="G234">
        <f t="shared" si="22"/>
        <v>5.2734820958009765</v>
      </c>
      <c r="H234" s="10">
        <f t="shared" si="27"/>
        <v>-0.53129707449163421</v>
      </c>
      <c r="I234">
        <f t="shared" si="23"/>
        <v>-6.375564893899611</v>
      </c>
      <c r="K234">
        <f t="shared" si="24"/>
        <v>-0.52947759027477126</v>
      </c>
      <c r="M234">
        <f t="shared" si="25"/>
        <v>-0.52947759027477126</v>
      </c>
      <c r="N234" s="13">
        <f t="shared" si="26"/>
        <v>3.3105228154133984E-6</v>
      </c>
      <c r="O234" s="13">
        <v>1</v>
      </c>
    </row>
    <row r="235" spans="4:15" x14ac:dyDescent="0.4">
      <c r="D235" s="6">
        <v>3.32</v>
      </c>
      <c r="E235" s="7">
        <f t="shared" si="21"/>
        <v>-0.18293116732728304</v>
      </c>
      <c r="G235">
        <f t="shared" si="22"/>
        <v>5.2872978047964754</v>
      </c>
      <c r="H235" s="10">
        <f t="shared" si="27"/>
        <v>-0.52422584620979495</v>
      </c>
      <c r="I235">
        <f t="shared" si="23"/>
        <v>-6.290710154517539</v>
      </c>
      <c r="K235">
        <f t="shared" si="24"/>
        <v>-0.52242093147800961</v>
      </c>
      <c r="M235">
        <f t="shared" si="25"/>
        <v>-0.52242093147800961</v>
      </c>
      <c r="N235" s="13">
        <f t="shared" si="26"/>
        <v>3.2577171890157651E-6</v>
      </c>
      <c r="O235" s="13">
        <v>1</v>
      </c>
    </row>
    <row r="236" spans="4:15" x14ac:dyDescent="0.4">
      <c r="D236" s="6">
        <v>3.34</v>
      </c>
      <c r="E236" s="7">
        <f t="shared" si="21"/>
        <v>-0.18049436474560387</v>
      </c>
      <c r="G236">
        <f t="shared" si="22"/>
        <v>5.3011135137919734</v>
      </c>
      <c r="H236" s="10">
        <f t="shared" si="27"/>
        <v>-0.51724270105147707</v>
      </c>
      <c r="I236">
        <f t="shared" si="23"/>
        <v>-6.2069124126177249</v>
      </c>
      <c r="K236">
        <f t="shared" si="24"/>
        <v>-0.51545288456870209</v>
      </c>
      <c r="M236">
        <f t="shared" si="25"/>
        <v>-0.51545288456870209</v>
      </c>
      <c r="N236" s="13">
        <f t="shared" si="26"/>
        <v>3.2034430420130229E-6</v>
      </c>
      <c r="O236" s="13">
        <v>1</v>
      </c>
    </row>
    <row r="237" spans="4:15" x14ac:dyDescent="0.4">
      <c r="D237" s="6">
        <v>3.36</v>
      </c>
      <c r="E237" s="7">
        <f t="shared" si="21"/>
        <v>-0.17808797009509417</v>
      </c>
      <c r="G237">
        <f t="shared" si="22"/>
        <v>5.3149292227874705</v>
      </c>
      <c r="H237" s="10">
        <f t="shared" si="27"/>
        <v>-0.51034669590151138</v>
      </c>
      <c r="I237">
        <f t="shared" si="23"/>
        <v>-6.124160350818137</v>
      </c>
      <c r="K237">
        <f t="shared" si="24"/>
        <v>-0.50857249636823609</v>
      </c>
      <c r="M237">
        <f t="shared" si="25"/>
        <v>-0.50857249636823609</v>
      </c>
      <c r="N237" s="13">
        <f t="shared" si="26"/>
        <v>3.1477839838742538E-6</v>
      </c>
      <c r="O237" s="13">
        <v>1</v>
      </c>
    </row>
    <row r="238" spans="4:15" x14ac:dyDescent="0.4">
      <c r="D238" s="6">
        <v>3.38</v>
      </c>
      <c r="E238" s="7">
        <f t="shared" si="21"/>
        <v>-0.17571165615625459</v>
      </c>
      <c r="G238">
        <f t="shared" si="22"/>
        <v>5.3287449317829685</v>
      </c>
      <c r="H238" s="10">
        <f t="shared" si="27"/>
        <v>-0.5035368930469788</v>
      </c>
      <c r="I238">
        <f t="shared" si="23"/>
        <v>-6.0424427165637455</v>
      </c>
      <c r="K238">
        <f t="shared" si="24"/>
        <v>-0.50177881898196319</v>
      </c>
      <c r="M238">
        <f t="shared" si="25"/>
        <v>-0.50177881898196319</v>
      </c>
      <c r="N238" s="13">
        <f t="shared" si="26"/>
        <v>3.0908244180804846E-6</v>
      </c>
      <c r="O238" s="13">
        <v>1</v>
      </c>
    </row>
    <row r="239" spans="4:15" x14ac:dyDescent="0.4">
      <c r="D239" s="6">
        <v>3.4</v>
      </c>
      <c r="E239" s="7">
        <f t="shared" si="21"/>
        <v>-0.17336509764443828</v>
      </c>
      <c r="G239">
        <f t="shared" si="22"/>
        <v>5.3425606407784665</v>
      </c>
      <c r="H239" s="10">
        <f t="shared" si="27"/>
        <v>-0.4968123603196668</v>
      </c>
      <c r="I239">
        <f t="shared" si="23"/>
        <v>-5.9617483238360016</v>
      </c>
      <c r="K239">
        <f t="shared" si="24"/>
        <v>-0.49507090995059039</v>
      </c>
      <c r="M239">
        <f t="shared" si="25"/>
        <v>-0.49507090995059039</v>
      </c>
      <c r="N239" s="13">
        <f t="shared" si="26"/>
        <v>3.0326493879563778E-6</v>
      </c>
      <c r="O239" s="13">
        <v>1</v>
      </c>
    </row>
    <row r="240" spans="4:15" x14ac:dyDescent="0.4">
      <c r="D240" s="6">
        <v>3.42</v>
      </c>
      <c r="E240" s="7">
        <f t="shared" si="21"/>
        <v>-0.17104797125668511</v>
      </c>
      <c r="G240">
        <f t="shared" si="22"/>
        <v>5.3563763497739636</v>
      </c>
      <c r="H240" s="10">
        <f t="shared" si="27"/>
        <v>-0.49017217123028256</v>
      </c>
      <c r="I240">
        <f t="shared" si="23"/>
        <v>-5.8820660547633903</v>
      </c>
      <c r="K240">
        <f t="shared" si="24"/>
        <v>-0.48844783239315892</v>
      </c>
      <c r="M240">
        <f t="shared" si="25"/>
        <v>-0.48844783239315892</v>
      </c>
      <c r="N240" s="13">
        <f t="shared" si="26"/>
        <v>2.9733444252129073E-6</v>
      </c>
      <c r="O240" s="13">
        <v>1</v>
      </c>
    </row>
    <row r="241" spans="4:15" x14ac:dyDescent="0.4">
      <c r="D241" s="6">
        <v>3.44</v>
      </c>
      <c r="E241" s="7">
        <f t="shared" si="21"/>
        <v>-0.16875995571578153</v>
      </c>
      <c r="G241">
        <f t="shared" si="22"/>
        <v>5.3701920587694616</v>
      </c>
      <c r="H241" s="10">
        <f t="shared" si="27"/>
        <v>-0.48361540509471512</v>
      </c>
      <c r="I241">
        <f t="shared" si="23"/>
        <v>-5.8033848611365819</v>
      </c>
      <c r="K241">
        <f t="shared" si="24"/>
        <v>-0.48190865514190201</v>
      </c>
      <c r="M241">
        <f t="shared" si="25"/>
        <v>-0.48190865514190201</v>
      </c>
      <c r="N241" s="13">
        <f t="shared" si="26"/>
        <v>2.9129954014275653E-6</v>
      </c>
      <c r="O241" s="13">
        <v>1</v>
      </c>
    </row>
    <row r="242" spans="4:15" x14ac:dyDescent="0.4">
      <c r="D242" s="6">
        <v>3.46</v>
      </c>
      <c r="E242" s="7">
        <f t="shared" si="21"/>
        <v>-0.16650073181164643</v>
      </c>
      <c r="G242">
        <f t="shared" si="22"/>
        <v>5.3840077677649596</v>
      </c>
      <c r="H242" s="10">
        <f t="shared" si="27"/>
        <v>-0.47714114715263511</v>
      </c>
      <c r="I242">
        <f t="shared" si="23"/>
        <v>-5.7256937658316218</v>
      </c>
      <c r="K242">
        <f t="shared" si="24"/>
        <v>-0.47545245286927784</v>
      </c>
      <c r="M242">
        <f t="shared" si="25"/>
        <v>-0.47545245286927784</v>
      </c>
      <c r="N242" s="13">
        <f t="shared" si="26"/>
        <v>2.8516883826435326E-6</v>
      </c>
      <c r="O242" s="13">
        <v>1</v>
      </c>
    </row>
    <row r="243" spans="4:15" x14ac:dyDescent="0.4">
      <c r="D243" s="6">
        <v>3.48</v>
      </c>
      <c r="E243" s="7">
        <f t="shared" si="21"/>
        <v>-0.16426998244013863</v>
      </c>
      <c r="G243">
        <f t="shared" si="22"/>
        <v>5.3978234767604567</v>
      </c>
      <c r="H243" s="10">
        <f t="shared" si="27"/>
        <v>-0.47074848867870528</v>
      </c>
      <c r="I243">
        <f t="shared" si="23"/>
        <v>-5.6489818641444636</v>
      </c>
      <c r="K243">
        <f t="shared" si="24"/>
        <v>-0.46907830620743696</v>
      </c>
      <c r="M243">
        <f t="shared" si="25"/>
        <v>-0.46907830620743696</v>
      </c>
      <c r="N243" s="13">
        <f t="shared" si="26"/>
        <v>2.7895094873319598E-6</v>
      </c>
      <c r="O243" s="13">
        <v>1</v>
      </c>
    </row>
    <row r="244" spans="4:15" x14ac:dyDescent="0.4">
      <c r="D244" s="6">
        <v>3.5</v>
      </c>
      <c r="E244" s="7">
        <f t="shared" si="21"/>
        <v>-0.16206739263938108</v>
      </c>
      <c r="G244">
        <f t="shared" si="22"/>
        <v>5.4116391857559547</v>
      </c>
      <c r="H244" s="10">
        <f t="shared" si="27"/>
        <v>-0.46443652708667432</v>
      </c>
      <c r="I244">
        <f t="shared" si="23"/>
        <v>-5.5732383250400916</v>
      </c>
      <c r="K244">
        <f t="shared" si="24"/>
        <v>-0.46278530186040251</v>
      </c>
      <c r="M244">
        <f t="shared" si="25"/>
        <v>-0.46278530186040251</v>
      </c>
      <c r="N244" s="13">
        <f t="shared" si="26"/>
        <v>2.7265447478763999E-6</v>
      </c>
      <c r="O244" s="13">
        <v>1</v>
      </c>
    </row>
    <row r="245" spans="4:15" x14ac:dyDescent="0.4">
      <c r="D245" s="6">
        <v>3.52</v>
      </c>
      <c r="E245" s="7">
        <f t="shared" si="21"/>
        <v>-0.1598926496236911</v>
      </c>
      <c r="G245">
        <f t="shared" si="22"/>
        <v>5.4254548947514527</v>
      </c>
      <c r="H245" s="10">
        <f t="shared" si="27"/>
        <v>-0.45820436602661152</v>
      </c>
      <c r="I245">
        <f t="shared" si="23"/>
        <v>-5.4984523923193382</v>
      </c>
      <c r="K245">
        <f t="shared" si="24"/>
        <v>-0.45657253270922005</v>
      </c>
      <c r="M245">
        <f t="shared" si="25"/>
        <v>-0.45657253270922005</v>
      </c>
      <c r="N245" s="13">
        <f t="shared" si="26"/>
        <v>2.6628799757488612E-6</v>
      </c>
      <c r="O245" s="13">
        <v>1</v>
      </c>
    </row>
    <row r="246" spans="4:15" x14ac:dyDescent="0.4">
      <c r="D246" s="6">
        <v>3.54</v>
      </c>
      <c r="E246" s="7">
        <f t="shared" si="21"/>
        <v>-0.15774544281520517</v>
      </c>
      <c r="G246">
        <f t="shared" si="22"/>
        <v>5.4392706037469507</v>
      </c>
      <c r="H246" s="10">
        <f t="shared" si="27"/>
        <v>-0.45205111547553345</v>
      </c>
      <c r="I246">
        <f t="shared" si="23"/>
        <v>-5.4246133857064009</v>
      </c>
      <c r="K246">
        <f t="shared" si="24"/>
        <v>-0.45043909791032544</v>
      </c>
      <c r="M246">
        <f t="shared" si="25"/>
        <v>-0.45043909791032544</v>
      </c>
      <c r="N246" s="13">
        <f t="shared" si="26"/>
        <v>2.5986006305391695E-6</v>
      </c>
      <c r="O246" s="13">
        <v>1</v>
      </c>
    </row>
    <row r="247" spans="4:15" x14ac:dyDescent="0.4">
      <c r="D247" s="6">
        <v>3.56</v>
      </c>
      <c r="E247" s="7">
        <f t="shared" si="21"/>
        <v>-0.15562546387328283</v>
      </c>
      <c r="G247">
        <f t="shared" si="22"/>
        <v>5.4530863127424487</v>
      </c>
      <c r="H247" s="10">
        <f t="shared" si="27"/>
        <v>-0.44597589182166658</v>
      </c>
      <c r="I247">
        <f t="shared" si="23"/>
        <v>-5.3517107018599992</v>
      </c>
      <c r="K247">
        <f t="shared" si="24"/>
        <v>-0.44438410298737163</v>
      </c>
      <c r="M247">
        <f t="shared" si="25"/>
        <v>-0.44438410298737163</v>
      </c>
      <c r="N247" s="13">
        <f t="shared" si="26"/>
        <v>2.5337916929860735E-6</v>
      </c>
      <c r="O247" s="13">
        <v>1</v>
      </c>
    </row>
    <row r="248" spans="4:15" x14ac:dyDescent="0.4">
      <c r="D248" s="6">
        <v>3.58</v>
      </c>
      <c r="E248" s="7">
        <f t="shared" si="21"/>
        <v>-0.15353240672177246</v>
      </c>
      <c r="G248">
        <f t="shared" si="22"/>
        <v>5.4669020217379458</v>
      </c>
      <c r="H248" s="10">
        <f t="shared" si="27"/>
        <v>-0.43997781794258334</v>
      </c>
      <c r="I248">
        <f t="shared" si="23"/>
        <v>-5.2797338153110003</v>
      </c>
      <c r="K248">
        <f t="shared" si="24"/>
        <v>-0.43840665991675926</v>
      </c>
      <c r="M248">
        <f t="shared" si="25"/>
        <v>-0.43840665991675926</v>
      </c>
      <c r="N248" s="13">
        <f t="shared" si="26"/>
        <v>2.468537542111427E-6</v>
      </c>
      <c r="O248" s="13">
        <v>1</v>
      </c>
    </row>
    <row r="249" spans="4:15" x14ac:dyDescent="0.4">
      <c r="D249" s="6">
        <v>3.6</v>
      </c>
      <c r="E249" s="7">
        <f t="shared" si="21"/>
        <v>-0.15146596757421865</v>
      </c>
      <c r="G249">
        <f t="shared" si="22"/>
        <v>5.4807177307334447</v>
      </c>
      <c r="H249" s="10">
        <f t="shared" si="27"/>
        <v>-0.43405602327743836</v>
      </c>
      <c r="I249">
        <f t="shared" si="23"/>
        <v>-5.2086722793292601</v>
      </c>
      <c r="K249">
        <f t="shared" si="24"/>
        <v>-0.4325058872070851</v>
      </c>
      <c r="M249">
        <f t="shared" si="25"/>
        <v>-0.4325058872070851</v>
      </c>
      <c r="N249" s="13">
        <f t="shared" si="26"/>
        <v>2.4029218366102423E-6</v>
      </c>
      <c r="O249" s="13">
        <v>1</v>
      </c>
    </row>
    <row r="250" spans="4:15" x14ac:dyDescent="0.4">
      <c r="D250" s="6">
        <v>3.62</v>
      </c>
      <c r="E250" s="7">
        <f t="shared" si="21"/>
        <v>-0.14942584495708761</v>
      </c>
      <c r="G250">
        <f t="shared" si="22"/>
        <v>5.4945334397289427</v>
      </c>
      <c r="H250" s="10">
        <f t="shared" si="27"/>
        <v>-0.428209643893526</v>
      </c>
      <c r="I250">
        <f t="shared" si="23"/>
        <v>-5.1385157267223125</v>
      </c>
      <c r="K250">
        <f t="shared" si="24"/>
        <v>-0.42668090997274793</v>
      </c>
      <c r="M250">
        <f t="shared" si="25"/>
        <v>-0.42668090997274793</v>
      </c>
      <c r="N250" s="13">
        <f t="shared" si="26"/>
        <v>2.3370274005374883E-6</v>
      </c>
      <c r="O250" s="13">
        <v>1</v>
      </c>
    </row>
    <row r="251" spans="4:15" x14ac:dyDescent="0.4">
      <c r="D251" s="6">
        <v>3.64</v>
      </c>
      <c r="E251" s="7">
        <f t="shared" si="21"/>
        <v>-0.1474117397310864</v>
      </c>
      <c r="G251">
        <f t="shared" si="22"/>
        <v>5.5083491487244398</v>
      </c>
      <c r="H251" s="10">
        <f t="shared" si="27"/>
        <v>-0.42243782254737433</v>
      </c>
      <c r="I251">
        <f t="shared" si="23"/>
        <v>-5.0692538705684917</v>
      </c>
      <c r="K251">
        <f t="shared" si="24"/>
        <v>-0.42093086000190288</v>
      </c>
      <c r="M251">
        <f t="shared" si="25"/>
        <v>-0.42093086000190288</v>
      </c>
      <c r="N251" s="13">
        <f t="shared" si="26"/>
        <v>2.2709361134537811E-6</v>
      </c>
      <c r="O251" s="13">
        <v>1</v>
      </c>
    </row>
    <row r="252" spans="4:15" x14ac:dyDescent="0.4">
      <c r="D252" s="6">
        <v>3.66</v>
      </c>
      <c r="E252" s="7">
        <f t="shared" si="21"/>
        <v>-0.14542335511064736</v>
      </c>
      <c r="G252">
        <f t="shared" si="22"/>
        <v>5.5221648577199378</v>
      </c>
      <c r="H252" s="10">
        <f t="shared" si="27"/>
        <v>-0.41673970874058219</v>
      </c>
      <c r="I252">
        <f t="shared" si="23"/>
        <v>-5.0008765048869863</v>
      </c>
      <c r="K252">
        <f t="shared" si="24"/>
        <v>-0.41525487581899356</v>
      </c>
      <c r="M252">
        <f t="shared" si="25"/>
        <v>-0.41525487581899356</v>
      </c>
      <c r="N252" s="13">
        <f t="shared" si="26"/>
        <v>2.2047288050334273E-6</v>
      </c>
      <c r="O252" s="13">
        <v>1</v>
      </c>
    </row>
    <row r="253" spans="4:15" x14ac:dyDescent="0.4">
      <c r="D253" s="6">
        <v>3.68</v>
      </c>
      <c r="E253" s="7">
        <f t="shared" si="21"/>
        <v>-0.14346039668164859</v>
      </c>
      <c r="G253">
        <f t="shared" si="22"/>
        <v>5.5359805667154358</v>
      </c>
      <c r="H253" s="10">
        <f t="shared" si="27"/>
        <v>-0.41111445877060032</v>
      </c>
      <c r="I253">
        <f t="shared" si="23"/>
        <v>-4.9333735052472036</v>
      </c>
      <c r="K253">
        <f t="shared" si="24"/>
        <v>-0.40965210274205183</v>
      </c>
      <c r="M253">
        <f t="shared" si="25"/>
        <v>-0.40965210274205183</v>
      </c>
      <c r="N253" s="13">
        <f t="shared" si="26"/>
        <v>2.1384851542321265E-6</v>
      </c>
      <c r="O253" s="13">
        <v>1</v>
      </c>
    </row>
    <row r="254" spans="4:15" x14ac:dyDescent="0.4">
      <c r="D254" s="6">
        <v>3.7</v>
      </c>
      <c r="E254" s="7">
        <f t="shared" si="21"/>
        <v>-0.14152257241743729</v>
      </c>
      <c r="G254">
        <f t="shared" si="22"/>
        <v>5.5497962757109329</v>
      </c>
      <c r="H254" s="10">
        <f t="shared" si="27"/>
        <v>-0.40556123577665004</v>
      </c>
      <c r="I254">
        <f t="shared" si="23"/>
        <v>-4.8667348293198005</v>
      </c>
      <c r="K254">
        <f t="shared" si="24"/>
        <v>-0.40412169293495864</v>
      </c>
      <c r="M254">
        <f t="shared" si="25"/>
        <v>-0.40412169293495864</v>
      </c>
      <c r="N254" s="13">
        <f t="shared" si="26"/>
        <v>2.0722835930649485E-6</v>
      </c>
      <c r="O254" s="13">
        <v>1</v>
      </c>
    </row>
    <row r="255" spans="4:15" x14ac:dyDescent="0.4">
      <c r="D255" s="6">
        <v>3.72</v>
      </c>
      <c r="E255" s="7">
        <f t="shared" si="21"/>
        <v>-0.13960959269322271</v>
      </c>
      <c r="G255">
        <f t="shared" si="22"/>
        <v>5.5636119847064309</v>
      </c>
      <c r="H255" s="10">
        <f t="shared" si="27"/>
        <v>-0.40007920978096834</v>
      </c>
      <c r="I255">
        <f t="shared" si="23"/>
        <v>-4.8009505173716196</v>
      </c>
      <c r="K255">
        <f t="shared" si="24"/>
        <v>-0.39866280545486027</v>
      </c>
      <c r="M255">
        <f t="shared" si="25"/>
        <v>-0.39866280545486027</v>
      </c>
      <c r="N255" s="13">
        <f t="shared" si="26"/>
        <v>2.0062012150176482E-6</v>
      </c>
      <c r="O255" s="13">
        <v>1</v>
      </c>
    </row>
    <row r="256" spans="4:15" x14ac:dyDescent="0.4">
      <c r="D256" s="6">
        <v>3.74</v>
      </c>
      <c r="E256" s="7">
        <f t="shared" si="21"/>
        <v>-0.13772117029890094</v>
      </c>
      <c r="G256">
        <f t="shared" si="22"/>
        <v>5.5774276937019289</v>
      </c>
      <c r="H256" s="10">
        <f t="shared" si="27"/>
        <v>-0.39466755772556039</v>
      </c>
      <c r="I256">
        <f t="shared" si="23"/>
        <v>-4.7360106927067243</v>
      </c>
      <c r="K256">
        <f t="shared" si="24"/>
        <v>-0.39327460629492067</v>
      </c>
      <c r="M256">
        <f t="shared" si="25"/>
        <v>-0.39327460629492067</v>
      </c>
      <c r="N256" s="13">
        <f t="shared" si="26"/>
        <v>1.9403136881212472E-6</v>
      </c>
      <c r="O256" s="13">
        <v>1</v>
      </c>
    </row>
    <row r="257" spans="4:15" x14ac:dyDescent="0.4">
      <c r="D257" s="6">
        <v>3.76</v>
      </c>
      <c r="E257" s="7">
        <f t="shared" si="21"/>
        <v>-0.13585702045037409</v>
      </c>
      <c r="G257">
        <f t="shared" si="22"/>
        <v>5.591243402697426</v>
      </c>
      <c r="H257" s="10">
        <f t="shared" si="27"/>
        <v>-0.38932546350463698</v>
      </c>
      <c r="I257">
        <f t="shared" si="23"/>
        <v>-4.6719055620556436</v>
      </c>
      <c r="K257">
        <f t="shared" si="24"/>
        <v>-0.38795626842258601</v>
      </c>
      <c r="M257">
        <f t="shared" si="25"/>
        <v>-0.38795626842258601</v>
      </c>
      <c r="N257" s="13">
        <f t="shared" si="26"/>
        <v>1.8746951727125538E-6</v>
      </c>
      <c r="O257" s="13">
        <v>1</v>
      </c>
    </row>
    <row r="258" spans="4:15" x14ac:dyDescent="0.4">
      <c r="D258" s="6">
        <v>3.78</v>
      </c>
      <c r="E258" s="7">
        <f t="shared" si="21"/>
        <v>-0.13401686079942216</v>
      </c>
      <c r="G258">
        <f t="shared" si="22"/>
        <v>5.605059111692924</v>
      </c>
      <c r="H258" s="10">
        <f t="shared" si="27"/>
        <v>-0.38405211799290412</v>
      </c>
      <c r="I258">
        <f t="shared" si="23"/>
        <v>-4.6086254159148492</v>
      </c>
      <c r="K258">
        <f t="shared" si="24"/>
        <v>-0.38270697181352858</v>
      </c>
      <c r="M258">
        <f t="shared" si="25"/>
        <v>-0.38270697181352858</v>
      </c>
      <c r="N258" s="13">
        <f t="shared" si="26"/>
        <v>1.8094182438885956E-6</v>
      </c>
      <c r="O258" s="13">
        <v>1</v>
      </c>
    </row>
    <row r="259" spans="4:15" x14ac:dyDescent="0.4">
      <c r="D259" s="6">
        <v>3.8</v>
      </c>
      <c r="E259" s="7">
        <f t="shared" si="21"/>
        <v>-0.13220041144218647</v>
      </c>
      <c r="G259">
        <f t="shared" si="22"/>
        <v>5.618874820688422</v>
      </c>
      <c r="H259" s="10">
        <f t="shared" si="27"/>
        <v>-0.37884671906987377</v>
      </c>
      <c r="I259">
        <f t="shared" si="23"/>
        <v>-4.5461606288384857</v>
      </c>
      <c r="K259">
        <f t="shared" si="24"/>
        <v>-0.3775259034814486</v>
      </c>
      <c r="M259">
        <f t="shared" si="25"/>
        <v>-0.3775259034814486</v>
      </c>
      <c r="N259" s="13">
        <f t="shared" si="26"/>
        <v>1.744553818626935E-6</v>
      </c>
      <c r="O259" s="13">
        <v>1</v>
      </c>
    </row>
    <row r="260" spans="4:15" x14ac:dyDescent="0.4">
      <c r="D260" s="6">
        <v>3.82</v>
      </c>
      <c r="E260" s="7">
        <f t="shared" si="21"/>
        <v>-0.1304073949263187</v>
      </c>
      <c r="G260">
        <f t="shared" si="22"/>
        <v>5.6326905296839191</v>
      </c>
      <c r="H260" s="10">
        <f t="shared" si="27"/>
        <v>-0.37370847164035148</v>
      </c>
      <c r="I260">
        <f t="shared" si="23"/>
        <v>-4.4845016596842182</v>
      </c>
      <c r="K260">
        <f t="shared" si="24"/>
        <v>-0.37241225750387996</v>
      </c>
      <c r="M260">
        <f t="shared" si="25"/>
        <v>-0.37241225750387996</v>
      </c>
      <c r="N260" s="13">
        <f t="shared" si="26"/>
        <v>1.6801710875886043E-6</v>
      </c>
      <c r="O260" s="13">
        <v>1</v>
      </c>
    </row>
    <row r="261" spans="4:15" x14ac:dyDescent="0.4">
      <c r="D261" s="6">
        <v>3.84</v>
      </c>
      <c r="E261" s="7">
        <f t="shared" si="21"/>
        <v>-0.1286375362568507</v>
      </c>
      <c r="G261">
        <f t="shared" si="22"/>
        <v>5.6465062386794171</v>
      </c>
      <c r="H261" s="10">
        <f t="shared" si="27"/>
        <v>-0.36863658765125706</v>
      </c>
      <c r="I261">
        <f t="shared" si="23"/>
        <v>-4.4236390518150852</v>
      </c>
      <c r="K261">
        <f t="shared" si="24"/>
        <v>-0.36736523504416208</v>
      </c>
      <c r="M261">
        <f t="shared" si="25"/>
        <v>-0.36736523504416208</v>
      </c>
      <c r="N261" s="13">
        <f t="shared" si="26"/>
        <v>1.6163374515672248E-6</v>
      </c>
      <c r="O261" s="13">
        <v>1</v>
      </c>
    </row>
    <row r="262" spans="4:15" x14ac:dyDescent="0.4">
      <c r="D262" s="6">
        <v>3.86</v>
      </c>
      <c r="E262" s="7">
        <f t="shared" si="21"/>
        <v>-0.12689056290083636</v>
      </c>
      <c r="G262">
        <f t="shared" si="22"/>
        <v>5.6603219476749151</v>
      </c>
      <c r="H262" s="10">
        <f t="shared" si="27"/>
        <v>-0.3636302861049267</v>
      </c>
      <c r="I262">
        <f t="shared" si="23"/>
        <v>-4.3635634332591202</v>
      </c>
      <c r="K262">
        <f t="shared" si="24"/>
        <v>-0.36238404436973276</v>
      </c>
      <c r="M262">
        <f t="shared" si="25"/>
        <v>-0.36238404436973276</v>
      </c>
      <c r="N262" s="13">
        <f t="shared" si="26"/>
        <v>1.5531184625392087E-6</v>
      </c>
      <c r="O262" s="13">
        <v>1</v>
      </c>
    </row>
    <row r="263" spans="4:15" x14ac:dyDescent="0.4">
      <c r="D263" s="6">
        <v>3.88</v>
      </c>
      <c r="E263" s="7">
        <f t="shared" si="21"/>
        <v>-0.12516620479081594</v>
      </c>
      <c r="G263">
        <f t="shared" si="22"/>
        <v>5.6741376566704123</v>
      </c>
      <c r="H263" s="10">
        <f t="shared" si="27"/>
        <v>-0.35868879306904122</v>
      </c>
      <c r="I263">
        <f t="shared" si="23"/>
        <v>-4.3042655168284947</v>
      </c>
      <c r="K263">
        <f t="shared" si="24"/>
        <v>-0.35746790086687863</v>
      </c>
      <c r="M263">
        <f t="shared" si="25"/>
        <v>-0.35746790086687863</v>
      </c>
      <c r="N263" s="13">
        <f t="shared" si="26"/>
        <v>1.4905777693014269E-6</v>
      </c>
      <c r="O263" s="13">
        <v>1</v>
      </c>
    </row>
    <row r="264" spans="4:15" x14ac:dyDescent="0.4">
      <c r="D264" s="6">
        <v>3.9</v>
      </c>
      <c r="E264" s="7">
        <f t="shared" si="21"/>
        <v>-0.12346419432715192</v>
      </c>
      <c r="G264">
        <f t="shared" si="22"/>
        <v>5.6879533656659111</v>
      </c>
      <c r="H264" s="10">
        <f t="shared" si="27"/>
        <v>-0.35381134168331924</v>
      </c>
      <c r="I264">
        <f t="shared" si="23"/>
        <v>-4.2457361001998306</v>
      </c>
      <c r="K264">
        <f t="shared" si="24"/>
        <v>-0.35261602705208939</v>
      </c>
      <c r="M264">
        <f t="shared" si="25"/>
        <v>-0.35261602705208939</v>
      </c>
      <c r="N264" s="13">
        <f t="shared" si="26"/>
        <v>1.4287770676321499E-6</v>
      </c>
      <c r="O264" s="13">
        <v>1</v>
      </c>
    </row>
    <row r="265" spans="4:15" x14ac:dyDescent="0.4">
      <c r="D265" s="6">
        <v>3.92</v>
      </c>
      <c r="E265" s="7">
        <f t="shared" si="21"/>
        <v>-0.1217842663792829</v>
      </c>
      <c r="G265">
        <f t="shared" si="22"/>
        <v>5.7017690746614083</v>
      </c>
      <c r="H265" s="10">
        <f t="shared" si="27"/>
        <v>-0.34899717216311099</v>
      </c>
      <c r="I265">
        <f t="shared" si="23"/>
        <v>-4.1879660659573315</v>
      </c>
      <c r="K265">
        <f t="shared" si="24"/>
        <v>-0.3478276525801568</v>
      </c>
      <c r="M265">
        <f t="shared" si="25"/>
        <v>-0.3478276525801568</v>
      </c>
      <c r="N265" s="13">
        <f t="shared" si="26"/>
        <v>1.3677760549133487E-6</v>
      </c>
      <c r="O265" s="13">
        <v>1</v>
      </c>
    </row>
    <row r="266" spans="4:15" x14ac:dyDescent="0.4">
      <c r="D266" s="6">
        <v>3.94</v>
      </c>
      <c r="E266" s="7">
        <f t="shared" si="21"/>
        <v>-0.12012615828594167</v>
      </c>
      <c r="G266">
        <f t="shared" si="22"/>
        <v>5.7155847836569063</v>
      </c>
      <c r="H266" s="10">
        <f t="shared" si="27"/>
        <v>-0.34424553180002304</v>
      </c>
      <c r="I266">
        <f t="shared" si="23"/>
        <v>-4.1309463816002765</v>
      </c>
      <c r="K266">
        <f t="shared" si="24"/>
        <v>-0.343102014249137</v>
      </c>
      <c r="M266">
        <f t="shared" si="25"/>
        <v>-0.343102014249137</v>
      </c>
      <c r="N266" s="13">
        <f t="shared" si="26"/>
        <v>1.3076323891844112E-6</v>
      </c>
      <c r="O266" s="13">
        <v>1</v>
      </c>
    </row>
    <row r="267" spans="4:15" x14ac:dyDescent="0.4">
      <c r="D267" s="6">
        <v>3.96</v>
      </c>
      <c r="E267" s="7">
        <f t="shared" si="21"/>
        <v>-0.11848960985438077</v>
      </c>
      <c r="G267">
        <f t="shared" si="22"/>
        <v>5.7294004926524043</v>
      </c>
      <c r="H267" s="10">
        <f t="shared" si="27"/>
        <v>-0.33955567495969896</v>
      </c>
      <c r="I267">
        <f t="shared" si="23"/>
        <v>-4.0746680995163871</v>
      </c>
      <c r="K267">
        <f t="shared" si="24"/>
        <v>-0.33843835600232097</v>
      </c>
      <c r="M267">
        <f t="shared" si="25"/>
        <v>-0.33843835600232097</v>
      </c>
      <c r="N267" s="13">
        <f t="shared" si="26"/>
        <v>1.2484016525162353E-6</v>
      </c>
      <c r="O267" s="13">
        <v>1</v>
      </c>
    </row>
    <row r="268" spans="4:15" x14ac:dyDescent="0.4">
      <c r="D268" s="6">
        <v>3.98</v>
      </c>
      <c r="E268" s="7">
        <f t="shared" si="21"/>
        <v>-0.11687436335864863</v>
      </c>
      <c r="G268">
        <f t="shared" si="22"/>
        <v>5.7432162016479023</v>
      </c>
      <c r="H268" s="10">
        <f t="shared" si="27"/>
        <v>-0.33492686307687936</v>
      </c>
      <c r="I268">
        <f t="shared" si="23"/>
        <v>-4.0191223569225523</v>
      </c>
      <c r="K268">
        <f t="shared" si="24"/>
        <v>-0.33383592892732494</v>
      </c>
      <c r="M268">
        <f t="shared" si="25"/>
        <v>-0.33383592892732494</v>
      </c>
      <c r="N268" s="13">
        <f t="shared" si="26"/>
        <v>1.1901373186640087E-6</v>
      </c>
      <c r="O268" s="13">
        <v>1</v>
      </c>
    </row>
    <row r="269" spans="4:15" x14ac:dyDescent="0.4">
      <c r="D269" s="6">
        <v>4</v>
      </c>
      <c r="E269" s="7">
        <f t="shared" si="21"/>
        <v>-0.11528016353695714</v>
      </c>
      <c r="G269">
        <f t="shared" si="22"/>
        <v>5.7570319106434003</v>
      </c>
      <c r="H269" s="10">
        <f t="shared" si="27"/>
        <v>-0.33035836464785806</v>
      </c>
      <c r="I269">
        <f t="shared" si="23"/>
        <v>-3.9643003757742967</v>
      </c>
      <c r="K269">
        <f t="shared" si="24"/>
        <v>-0.3292939912524232</v>
      </c>
      <c r="M269">
        <f t="shared" si="25"/>
        <v>-0.3292939912524232</v>
      </c>
      <c r="N269" s="13">
        <f t="shared" si="26"/>
        <v>1.1328907249095304E-6</v>
      </c>
      <c r="O269" s="13">
        <v>1</v>
      </c>
    </row>
    <row r="270" spans="4:15" x14ac:dyDescent="0.4">
      <c r="D270" s="6">
        <v>4.0199999999999996</v>
      </c>
      <c r="E270" s="7">
        <f t="shared" si="21"/>
        <v>-0.11370675758818057</v>
      </c>
      <c r="G270">
        <f t="shared" si="22"/>
        <v>5.7708476196388974</v>
      </c>
      <c r="H270" s="10">
        <f t="shared" si="27"/>
        <v>-0.32584945522044906</v>
      </c>
      <c r="I270">
        <f t="shared" si="23"/>
        <v>-3.9101934626453887</v>
      </c>
      <c r="K270">
        <f t="shared" si="24"/>
        <v>-0.32481180834024309</v>
      </c>
      <c r="M270">
        <f t="shared" si="25"/>
        <v>-0.32481180834024309</v>
      </c>
      <c r="N270" s="13">
        <f t="shared" si="26"/>
        <v>1.0767110480011762E-6</v>
      </c>
      <c r="O270" s="13">
        <v>1</v>
      </c>
    </row>
    <row r="271" spans="4:15" x14ac:dyDescent="0.4">
      <c r="D271" s="6">
        <v>4.04</v>
      </c>
      <c r="E271" s="7">
        <f t="shared" si="21"/>
        <v>-0.1121538951675236</v>
      </c>
      <c r="G271">
        <f t="shared" si="22"/>
        <v>5.7846633286343954</v>
      </c>
      <c r="H271" s="10">
        <f t="shared" si="27"/>
        <v>-0.32139941738157235</v>
      </c>
      <c r="I271">
        <f t="shared" si="23"/>
        <v>-3.856793008578868</v>
      </c>
      <c r="K271">
        <f t="shared" si="24"/>
        <v>-0.32038865267892874</v>
      </c>
      <c r="M271">
        <f t="shared" si="25"/>
        <v>-0.32038865267892874</v>
      </c>
      <c r="N271" s="13">
        <f t="shared" si="26"/>
        <v>1.0216452841102198E-6</v>
      </c>
      <c r="O271" s="13">
        <v>1</v>
      </c>
    </row>
    <row r="272" spans="4:15" x14ac:dyDescent="0.4">
      <c r="D272" s="6">
        <v>4.0599999999999996</v>
      </c>
      <c r="E272" s="7">
        <f t="shared" si="21"/>
        <v>-0.110621328381397</v>
      </c>
      <c r="G272">
        <f t="shared" si="22"/>
        <v>5.7984790376298934</v>
      </c>
      <c r="H272" s="10">
        <f t="shared" si="27"/>
        <v>-0.31700754074256937</v>
      </c>
      <c r="I272">
        <f t="shared" si="23"/>
        <v>-3.8040904889108322</v>
      </c>
      <c r="K272">
        <f t="shared" si="24"/>
        <v>-0.31602380387088802</v>
      </c>
      <c r="M272">
        <f t="shared" si="25"/>
        <v>-0.31602380387088802</v>
      </c>
      <c r="N272" s="13">
        <f t="shared" si="26"/>
        <v>9.67738232705411E-7</v>
      </c>
      <c r="O272" s="13">
        <v>1</v>
      </c>
    </row>
    <row r="273" spans="4:15" x14ac:dyDescent="0.4">
      <c r="D273" s="6">
        <v>4.08</v>
      </c>
      <c r="E273" s="7">
        <f t="shared" si="21"/>
        <v>-0.10910881178153475</v>
      </c>
      <c r="G273">
        <f t="shared" si="22"/>
        <v>5.8122947466253914</v>
      </c>
      <c r="H273" s="10">
        <f t="shared" si="27"/>
        <v>-0.31267312192234414</v>
      </c>
      <c r="I273">
        <f t="shared" si="23"/>
        <v>-3.7520774630681295</v>
      </c>
      <c r="K273">
        <f t="shared" si="24"/>
        <v>-0.31171654861921955</v>
      </c>
      <c r="M273">
        <f t="shared" si="25"/>
        <v>-0.31171654861921955</v>
      </c>
      <c r="N273" s="13">
        <f t="shared" si="26"/>
        <v>9.1503248425070229E-7</v>
      </c>
      <c r="O273" s="13">
        <v>1</v>
      </c>
    </row>
    <row r="274" spans="4:15" x14ac:dyDescent="0.4">
      <c r="D274" s="6">
        <v>4.0999999999999996</v>
      </c>
      <c r="E274" s="7">
        <f t="shared" si="21"/>
        <v>-0.10761610235838939</v>
      </c>
      <c r="G274">
        <f t="shared" si="22"/>
        <v>5.8261104556208885</v>
      </c>
      <c r="H274" s="10">
        <f t="shared" si="27"/>
        <v>-0.30839546452843647</v>
      </c>
      <c r="I274">
        <f t="shared" si="23"/>
        <v>-3.7007455743412376</v>
      </c>
      <c r="K274">
        <f t="shared" si="24"/>
        <v>-0.30746618071192988</v>
      </c>
      <c r="M274">
        <f t="shared" si="25"/>
        <v>-0.30746618071192988</v>
      </c>
      <c r="N274" s="13">
        <f t="shared" si="26"/>
        <v>8.6356841162104906E-7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-0.10614295953383708</v>
      </c>
      <c r="G275">
        <f t="shared" si="22"/>
        <v>5.8399261646163865</v>
      </c>
      <c r="H275" s="10">
        <f t="shared" si="27"/>
        <v>-0.30417387913611688</v>
      </c>
      <c r="I275">
        <f t="shared" si="23"/>
        <v>-3.6500865496334027</v>
      </c>
      <c r="K275">
        <f t="shared" si="24"/>
        <v>-0.30327200100403234</v>
      </c>
      <c r="M275">
        <f t="shared" si="25"/>
        <v>-0.30327200100403234</v>
      </c>
      <c r="N275" s="13">
        <f t="shared" si="26"/>
        <v>8.1338416513228565E-7</v>
      </c>
      <c r="O275" s="13">
        <v>1</v>
      </c>
    </row>
    <row r="276" spans="4:15" x14ac:dyDescent="0.4">
      <c r="D276" s="6">
        <v>4.1399999999999997</v>
      </c>
      <c r="E276" s="7">
        <f t="shared" si="28"/>
        <v>-0.10468914515322668</v>
      </c>
      <c r="G276">
        <f t="shared" ref="G276:G339" si="29">$E$11*(D276/$E$12+1)</f>
        <v>5.8537418736118845</v>
      </c>
      <c r="H276" s="10">
        <f t="shared" si="27"/>
        <v>-0.30000768326560168</v>
      </c>
      <c r="I276">
        <f t="shared" ref="I276:I339" si="30">H276*$E$6</f>
        <v>-3.6000921991872201</v>
      </c>
      <c r="K276">
        <f t="shared" ref="K276:K339" si="31">(1/2)*($L$9*$L$4*EXP(-$L$7*$O$6*(G276/$O$6-1))-($L$9*$L$6*EXP(-$L$5*$O$6*(G276/$O$6-1))))</f>
        <v>-0.29913331739762777</v>
      </c>
      <c r="M276">
        <f t="shared" ref="M276:M339" si="32">(1/2)*($L$9*$O$4*EXP(-$O$8*$O$6*(G276/$O$6-1))-($L$9*$O$7*EXP(-$O$5*$O$6*(G276/$O$6-1))))</f>
        <v>-0.29913331739762777</v>
      </c>
      <c r="N276" s="13">
        <f t="shared" ref="N276:N339" si="33">(M276-H276)^2*O276</f>
        <v>7.6451567107775682E-7</v>
      </c>
      <c r="O276" s="13">
        <v>1</v>
      </c>
    </row>
    <row r="277" spans="4:15" x14ac:dyDescent="0.4">
      <c r="D277" s="6">
        <v>4.16</v>
      </c>
      <c r="E277" s="7">
        <f t="shared" si="28"/>
        <v>-0.10325442347680164</v>
      </c>
      <c r="G277">
        <f t="shared" si="29"/>
        <v>5.8675575826073816</v>
      </c>
      <c r="H277" s="10">
        <f t="shared" ref="H277:H340" si="34">-(-$B$4)*(1+D277+$E$5*D277^3)*EXP(-D277)</f>
        <v>-0.29589620135747047</v>
      </c>
      <c r="I277">
        <f t="shared" si="30"/>
        <v>-3.5507544162896458</v>
      </c>
      <c r="K277">
        <f t="shared" si="31"/>
        <v>-0.29504944482005202</v>
      </c>
      <c r="M277">
        <f t="shared" si="32"/>
        <v>-0.29504944482005202</v>
      </c>
      <c r="N277" s="13">
        <f t="shared" si="33"/>
        <v>7.1699663366087812E-7</v>
      </c>
      <c r="O277" s="13">
        <v>1</v>
      </c>
    </row>
    <row r="278" spans="4:15" x14ac:dyDescent="0.4">
      <c r="D278" s="6">
        <v>4.1800000000000104</v>
      </c>
      <c r="E278" s="7">
        <f t="shared" si="28"/>
        <v>-0.10183856117052692</v>
      </c>
      <c r="G278">
        <f t="shared" si="29"/>
        <v>5.8813732916028876</v>
      </c>
      <c r="H278" s="10">
        <f t="shared" si="34"/>
        <v>-0.29183876474637899</v>
      </c>
      <c r="I278">
        <f t="shared" si="30"/>
        <v>-3.5020651769565481</v>
      </c>
      <c r="K278">
        <f t="shared" si="31"/>
        <v>-0.291019705200183</v>
      </c>
      <c r="M278">
        <f t="shared" si="32"/>
        <v>-0.291019705200183</v>
      </c>
      <c r="N278" s="13">
        <f t="shared" si="33"/>
        <v>6.7085854021477808E-7</v>
      </c>
      <c r="O278" s="13">
        <v>1</v>
      </c>
    </row>
    <row r="279" spans="4:15" x14ac:dyDescent="0.4">
      <c r="D279" s="6">
        <v>4.2</v>
      </c>
      <c r="E279" s="7">
        <f t="shared" si="28"/>
        <v>-0.10044132729635243</v>
      </c>
      <c r="G279">
        <f t="shared" si="29"/>
        <v>5.8951890005983776</v>
      </c>
      <c r="H279" s="10">
        <f t="shared" si="34"/>
        <v>-0.2878347116331571</v>
      </c>
      <c r="I279">
        <f t="shared" si="30"/>
        <v>-3.4540165395978852</v>
      </c>
      <c r="K279">
        <f t="shared" si="31"/>
        <v>-0.28704342744300759</v>
      </c>
      <c r="M279">
        <f t="shared" si="32"/>
        <v>-0.28704342744300759</v>
      </c>
      <c r="N279" s="13">
        <f t="shared" si="33"/>
        <v>6.2613066958056665E-7</v>
      </c>
      <c r="O279" s="13">
        <v>1</v>
      </c>
    </row>
    <row r="280" spans="4:15" x14ac:dyDescent="0.4">
      <c r="D280" s="6">
        <v>4.22</v>
      </c>
      <c r="E280" s="7">
        <f t="shared" si="28"/>
        <v>-9.906249330192772E-2</v>
      </c>
      <c r="G280">
        <f t="shared" si="29"/>
        <v>5.9090047095938747</v>
      </c>
      <c r="H280" s="10">
        <f t="shared" si="34"/>
        <v>-0.28388338705533422</v>
      </c>
      <c r="I280">
        <f t="shared" si="30"/>
        <v>-3.4066006446640107</v>
      </c>
      <c r="K280">
        <f t="shared" si="31"/>
        <v>-0.28311994740247926</v>
      </c>
      <c r="M280">
        <f t="shared" si="32"/>
        <v>-0.28311994740247926</v>
      </c>
      <c r="N280" s="13">
        <f t="shared" si="33"/>
        <v>5.828401035513158E-7</v>
      </c>
      <c r="O280" s="13">
        <v>1</v>
      </c>
    </row>
    <row r="281" spans="4:15" x14ac:dyDescent="0.4">
      <c r="D281" s="6">
        <v>4.24</v>
      </c>
      <c r="E281" s="7">
        <f t="shared" si="28"/>
        <v>-9.7701833009819244E-2</v>
      </c>
      <c r="G281">
        <f t="shared" si="29"/>
        <v>5.9228204185893736</v>
      </c>
      <c r="H281" s="10">
        <f t="shared" si="34"/>
        <v>-0.27998414285623902</v>
      </c>
      <c r="I281">
        <f t="shared" si="30"/>
        <v>-3.359809714274868</v>
      </c>
      <c r="K281">
        <f t="shared" si="31"/>
        <v>-0.27924860785283029</v>
      </c>
      <c r="M281">
        <f t="shared" si="32"/>
        <v>-0.27924860785283029</v>
      </c>
      <c r="N281" s="13">
        <f t="shared" si="33"/>
        <v>5.4101174123947624E-7</v>
      </c>
      <c r="O281" s="13">
        <v>1</v>
      </c>
    </row>
    <row r="282" spans="4:15" x14ac:dyDescent="0.4">
      <c r="D282" s="6">
        <v>4.2600000000000096</v>
      </c>
      <c r="E282" s="7">
        <f t="shared" si="28"/>
        <v>-9.6359122606231598E-2</v>
      </c>
      <c r="G282">
        <f t="shared" si="29"/>
        <v>5.9366361275848778</v>
      </c>
      <c r="H282" s="10">
        <f t="shared" si="34"/>
        <v>-0.27613633765267787</v>
      </c>
      <c r="I282">
        <f t="shared" si="30"/>
        <v>-3.3136360518321344</v>
      </c>
      <c r="K282">
        <f t="shared" si="31"/>
        <v>-0.27542875845833525</v>
      </c>
      <c r="M282">
        <f t="shared" si="32"/>
        <v>-0.27542875845833525</v>
      </c>
      <c r="N282" s="13">
        <f t="shared" si="33"/>
        <v>5.006683162665389E-7</v>
      </c>
      <c r="O282" s="13">
        <v>1</v>
      </c>
    </row>
    <row r="283" spans="4:15" x14ac:dyDescent="0.4">
      <c r="D283" s="6">
        <v>4.28</v>
      </c>
      <c r="E283" s="7">
        <f t="shared" si="28"/>
        <v>-9.5034140629275676E-2</v>
      </c>
      <c r="G283">
        <f t="shared" si="29"/>
        <v>5.9504518365803696</v>
      </c>
      <c r="H283" s="10">
        <f t="shared" si="34"/>
        <v>-0.27233933680131528</v>
      </c>
      <c r="I283">
        <f t="shared" si="30"/>
        <v>-3.2680720416157834</v>
      </c>
      <c r="K283">
        <f t="shared" si="31"/>
        <v>-0.2716597557416548</v>
      </c>
      <c r="M283">
        <f t="shared" si="32"/>
        <v>-0.2716597557416548</v>
      </c>
      <c r="N283" s="13">
        <f t="shared" si="33"/>
        <v>4.6183041664926555E-7</v>
      </c>
      <c r="O283" s="13">
        <v>1</v>
      </c>
    </row>
    <row r="284" spans="4:15" x14ac:dyDescent="0.4">
      <c r="D284" s="6">
        <v>4.3</v>
      </c>
      <c r="E284" s="7">
        <f t="shared" si="28"/>
        <v>-9.372666795679202E-2</v>
      </c>
      <c r="G284">
        <f t="shared" si="29"/>
        <v>5.9642675455758667</v>
      </c>
      <c r="H284" s="10">
        <f t="shared" si="34"/>
        <v>-0.26859251236377885</v>
      </c>
      <c r="I284">
        <f t="shared" si="30"/>
        <v>-3.2231101483653459</v>
      </c>
      <c r="K284">
        <f t="shared" si="31"/>
        <v>-0.26794096305078685</v>
      </c>
      <c r="M284">
        <f t="shared" si="32"/>
        <v>-0.26794096305078685</v>
      </c>
      <c r="N284" s="13">
        <f t="shared" si="33"/>
        <v>4.2451650726034026E-7</v>
      </c>
      <c r="O284" s="13">
        <v>1</v>
      </c>
    </row>
    <row r="285" spans="4:15" x14ac:dyDescent="0.4">
      <c r="D285" s="6">
        <v>4.32</v>
      </c>
      <c r="E285" s="7">
        <f t="shared" si="28"/>
        <v>-9.2436487793773739E-2</v>
      </c>
      <c r="G285">
        <f t="shared" si="29"/>
        <v>5.9780832545713647</v>
      </c>
      <c r="H285" s="10">
        <f t="shared" si="34"/>
        <v>-0.26489524307061735</v>
      </c>
      <c r="I285">
        <f t="shared" si="30"/>
        <v>-3.1787429168474084</v>
      </c>
      <c r="K285">
        <f t="shared" si="31"/>
        <v>-0.26427175052475044</v>
      </c>
      <c r="M285">
        <f t="shared" si="32"/>
        <v>-0.26427175052475044</v>
      </c>
      <c r="N285" s="13">
        <f t="shared" si="33"/>
        <v>3.887429547516015E-7</v>
      </c>
      <c r="O285" s="13">
        <v>1</v>
      </c>
    </row>
    <row r="286" spans="4:15" x14ac:dyDescent="0.4">
      <c r="D286" s="6">
        <v>4.3400000000000096</v>
      </c>
      <c r="E286" s="7">
        <f t="shared" si="28"/>
        <v>-9.1163385659390458E-2</v>
      </c>
      <c r="G286">
        <f t="shared" si="29"/>
        <v>5.9918989635668689</v>
      </c>
      <c r="H286" s="10">
        <f t="shared" si="34"/>
        <v>-0.26124691428411523</v>
      </c>
      <c r="I286">
        <f t="shared" si="30"/>
        <v>-3.134962971409383</v>
      </c>
      <c r="K286">
        <f t="shared" si="31"/>
        <v>-0.26065149505801527</v>
      </c>
      <c r="M286">
        <f t="shared" si="32"/>
        <v>-0.26065149505801527</v>
      </c>
      <c r="N286" s="13">
        <f t="shared" si="33"/>
        <v>3.5452405480947293E-7</v>
      </c>
      <c r="O286" s="13">
        <v>1</v>
      </c>
    </row>
    <row r="287" spans="4:15" x14ac:dyDescent="0.4">
      <c r="D287" s="6">
        <v>4.3600000000000003</v>
      </c>
      <c r="E287" s="7">
        <f t="shared" si="28"/>
        <v>-8.9907149373651227E-2</v>
      </c>
      <c r="G287">
        <f t="shared" si="29"/>
        <v>6.0057146725623598</v>
      </c>
      <c r="H287" s="10">
        <f t="shared" si="34"/>
        <v>-0.25764691796007227</v>
      </c>
      <c r="I287">
        <f t="shared" si="30"/>
        <v>-3.0917630155208675</v>
      </c>
      <c r="K287">
        <f t="shared" si="31"/>
        <v>-0.25707958026378247</v>
      </c>
      <c r="M287">
        <f t="shared" si="32"/>
        <v>-0.25707958026378247</v>
      </c>
      <c r="N287" s="13">
        <f t="shared" si="33"/>
        <v>3.2187206163142264E-7</v>
      </c>
      <c r="O287" s="13">
        <v>1</v>
      </c>
    </row>
    <row r="288" spans="4:15" x14ac:dyDescent="0.4">
      <c r="D288" s="6">
        <v>4.38</v>
      </c>
      <c r="E288" s="7">
        <f t="shared" si="28"/>
        <v>-8.8667569043711758E-2</v>
      </c>
      <c r="G288">
        <f t="shared" si="29"/>
        <v>6.0195303815578578</v>
      </c>
      <c r="H288" s="10">
        <f t="shared" si="34"/>
        <v>-0.25409465260856479</v>
      </c>
      <c r="I288">
        <f t="shared" si="30"/>
        <v>-3.0491358313027774</v>
      </c>
      <c r="K288">
        <f t="shared" si="31"/>
        <v>-0.2535553964361365</v>
      </c>
      <c r="M288">
        <f t="shared" si="32"/>
        <v>-0.2535553964361365</v>
      </c>
      <c r="N288" s="13">
        <f t="shared" si="33"/>
        <v>2.9079721950200081E-7</v>
      </c>
      <c r="O288" s="13">
        <v>1</v>
      </c>
    </row>
    <row r="289" spans="4:15" x14ac:dyDescent="0.4">
      <c r="D289" s="6">
        <v>4.4000000000000004</v>
      </c>
      <c r="E289" s="7">
        <f t="shared" si="28"/>
        <v>-8.7444437049866736E-2</v>
      </c>
      <c r="G289">
        <f t="shared" si="29"/>
        <v>6.0333460905533558</v>
      </c>
      <c r="H289" s="10">
        <f t="shared" si="34"/>
        <v>-0.25058952325380307</v>
      </c>
      <c r="I289">
        <f t="shared" si="30"/>
        <v>-3.0070742790456366</v>
      </c>
      <c r="K289">
        <f t="shared" si="31"/>
        <v>-0.25007834051118794</v>
      </c>
      <c r="M289">
        <f t="shared" si="32"/>
        <v>-0.25007834051118794</v>
      </c>
      <c r="N289" s="13">
        <f t="shared" si="33"/>
        <v>2.6130779634753132E-7</v>
      </c>
      <c r="O289" s="13">
        <v>1</v>
      </c>
    </row>
    <row r="290" spans="4:15" x14ac:dyDescent="0.4">
      <c r="D290" s="6">
        <v>4.4200000000000097</v>
      </c>
      <c r="E290" s="7">
        <f t="shared" si="28"/>
        <v>-8.6237548031226297E-2</v>
      </c>
      <c r="G290">
        <f t="shared" si="29"/>
        <v>6.04716179954886</v>
      </c>
      <c r="H290" s="10">
        <f t="shared" si="34"/>
        <v>-0.24713094139308522</v>
      </c>
      <c r="I290">
        <f t="shared" si="30"/>
        <v>-2.9655712967170227</v>
      </c>
      <c r="K290">
        <f t="shared" si="31"/>
        <v>-0.24664781602720623</v>
      </c>
      <c r="M290">
        <f t="shared" si="32"/>
        <v>-0.24664781602720623</v>
      </c>
      <c r="N290" s="13">
        <f t="shared" si="33"/>
        <v>2.3341011915571248E-7</v>
      </c>
      <c r="O290" s="13">
        <v>1</v>
      </c>
    </row>
    <row r="291" spans="4:15" x14ac:dyDescent="0.4">
      <c r="D291" s="6">
        <v>4.4400000000000004</v>
      </c>
      <c r="E291" s="7">
        <f t="shared" si="28"/>
        <v>-8.5046698871111076E-2</v>
      </c>
      <c r="G291">
        <f t="shared" si="29"/>
        <v>6.0609775085443527</v>
      </c>
      <c r="H291" s="10">
        <f t="shared" si="34"/>
        <v>-0.24371832495494303</v>
      </c>
      <c r="I291">
        <f t="shared" si="30"/>
        <v>-2.9246198994593162</v>
      </c>
      <c r="K291">
        <f t="shared" si="31"/>
        <v>-0.24326323308384259</v>
      </c>
      <c r="M291">
        <f t="shared" si="32"/>
        <v>-0.24326323308384259</v>
      </c>
      <c r="N291" s="13">
        <f t="shared" si="33"/>
        <v>2.0710861114169275E-7</v>
      </c>
      <c r="O291" s="13">
        <v>1</v>
      </c>
    </row>
    <row r="292" spans="4:15" x14ac:dyDescent="0.4">
      <c r="D292" s="6">
        <v>4.46</v>
      </c>
      <c r="E292" s="7">
        <f t="shared" si="28"/>
        <v>-8.3871688682168682E-2</v>
      </c>
      <c r="G292">
        <f t="shared" si="29"/>
        <v>6.0747932175398489</v>
      </c>
      <c r="H292" s="10">
        <f t="shared" si="34"/>
        <v>-0.24035109825649076</v>
      </c>
      <c r="I292">
        <f t="shared" si="30"/>
        <v>-2.8842131790778893</v>
      </c>
      <c r="K292">
        <f t="shared" si="31"/>
        <v>-0.23992400830045732</v>
      </c>
      <c r="M292">
        <f t="shared" si="32"/>
        <v>-0.23992400830045732</v>
      </c>
      <c r="N292" s="13">
        <f t="shared" si="33"/>
        <v>1.824058305446444E-7</v>
      </c>
      <c r="O292" s="13">
        <v>1</v>
      </c>
    </row>
    <row r="293" spans="4:15" x14ac:dyDescent="0.4">
      <c r="D293" s="6">
        <v>4.4800000000000004</v>
      </c>
      <c r="E293" s="7">
        <f t="shared" si="28"/>
        <v>-8.2712318791248976E-2</v>
      </c>
      <c r="G293">
        <f t="shared" si="29"/>
        <v>6.0886089265353478</v>
      </c>
      <c r="H293" s="10">
        <f t="shared" si="34"/>
        <v>-0.23702869196008219</v>
      </c>
      <c r="I293">
        <f t="shared" si="30"/>
        <v>-2.8443443035209865</v>
      </c>
      <c r="K293">
        <f t="shared" si="31"/>
        <v>-0.23662956477365252</v>
      </c>
      <c r="M293">
        <f t="shared" si="32"/>
        <v>-0.23662956477365252</v>
      </c>
      <c r="N293" s="13">
        <f t="shared" si="33"/>
        <v>1.5930251094726964E-7</v>
      </c>
      <c r="O293" s="13">
        <v>1</v>
      </c>
    </row>
    <row r="294" spans="4:15" x14ac:dyDescent="0.4">
      <c r="D294" s="6">
        <v>4.5000000000000098</v>
      </c>
      <c r="E294" s="7">
        <f t="shared" si="28"/>
        <v>-8.1568392724035432E-2</v>
      </c>
      <c r="G294">
        <f t="shared" si="29"/>
        <v>6.1024246355308511</v>
      </c>
      <c r="H294" s="10">
        <f t="shared" si="34"/>
        <v>-0.23375054302926834</v>
      </c>
      <c r="I294">
        <f t="shared" si="30"/>
        <v>-2.8050065163512201</v>
      </c>
      <c r="K294">
        <f t="shared" si="31"/>
        <v>-0.2333793320340187</v>
      </c>
      <c r="M294">
        <f t="shared" si="32"/>
        <v>-0.2333793320340187</v>
      </c>
      <c r="N294" s="13">
        <f t="shared" si="33"/>
        <v>1.3779760299423077E-7</v>
      </c>
      <c r="O294" s="13">
        <v>1</v>
      </c>
    </row>
    <row r="295" spans="4:15" x14ac:dyDescent="0.4">
      <c r="D295" s="6">
        <v>4.5199999999999996</v>
      </c>
      <c r="E295" s="7">
        <f t="shared" si="28"/>
        <v>-8.0439716189463148E-2</v>
      </c>
      <c r="G295">
        <f t="shared" si="29"/>
        <v>6.116240344526342</v>
      </c>
      <c r="H295" s="10">
        <f t="shared" si="34"/>
        <v>-0.23051609468414452</v>
      </c>
      <c r="I295">
        <f t="shared" si="30"/>
        <v>-2.7661931362097345</v>
      </c>
      <c r="K295">
        <f t="shared" si="31"/>
        <v>-0.23017274600216797</v>
      </c>
      <c r="M295">
        <f t="shared" si="32"/>
        <v>-0.23017274600216797</v>
      </c>
      <c r="N295" s="13">
        <f t="shared" si="33"/>
        <v>1.1788831741503536E-7</v>
      </c>
      <c r="O295" s="13">
        <v>1</v>
      </c>
    </row>
    <row r="296" spans="4:15" x14ac:dyDescent="0.4">
      <c r="D296" s="6">
        <v>4.54</v>
      </c>
      <c r="E296" s="7">
        <f t="shared" si="28"/>
        <v>-7.9326097063925224E-2</v>
      </c>
      <c r="G296">
        <f t="shared" si="29"/>
        <v>6.1300560535218409</v>
      </c>
      <c r="H296" s="10">
        <f t="shared" si="34"/>
        <v>-0.22732479635609051</v>
      </c>
      <c r="I296">
        <f t="shared" si="30"/>
        <v>-2.7278975562730863</v>
      </c>
      <c r="K296">
        <f t="shared" si="31"/>
        <v>-0.22700924894407831</v>
      </c>
      <c r="M296">
        <f t="shared" si="32"/>
        <v>-0.22700924894407831</v>
      </c>
      <c r="N296" s="13">
        <f t="shared" si="33"/>
        <v>9.9570169227598046E-8</v>
      </c>
      <c r="O296" s="13">
        <v>1</v>
      </c>
    </row>
    <row r="297" spans="4:15" x14ac:dyDescent="0.4">
      <c r="D297" s="6">
        <v>4.5599999999999996</v>
      </c>
      <c r="E297" s="7">
        <f t="shared" si="28"/>
        <v>-7.8227345375301516E-2</v>
      </c>
      <c r="G297">
        <f t="shared" si="29"/>
        <v>6.1438717625173371</v>
      </c>
      <c r="H297" s="10">
        <f t="shared" si="34"/>
        <v>-0.22417610364200155</v>
      </c>
      <c r="I297">
        <f t="shared" si="30"/>
        <v>-2.6901132437040185</v>
      </c>
      <c r="K297">
        <f t="shared" si="31"/>
        <v>-0.22388828942583575</v>
      </c>
      <c r="M297">
        <f t="shared" si="32"/>
        <v>-0.22388828942583575</v>
      </c>
      <c r="N297" s="13">
        <f t="shared" si="33"/>
        <v>8.2837023027136626E-8</v>
      </c>
      <c r="O297" s="13">
        <v>1</v>
      </c>
    </row>
    <row r="298" spans="4:15" x14ac:dyDescent="0.4">
      <c r="D298" s="6">
        <v>4.5800000000000098</v>
      </c>
      <c r="E298" s="7">
        <f t="shared" si="28"/>
        <v>-7.7143273286804065E-2</v>
      </c>
      <c r="G298">
        <f t="shared" si="29"/>
        <v>6.1576874715128413</v>
      </c>
      <c r="H298" s="10">
        <f t="shared" si="34"/>
        <v>-0.22106947825799442</v>
      </c>
      <c r="I298">
        <f t="shared" si="30"/>
        <v>-2.6528337390959331</v>
      </c>
      <c r="K298">
        <f t="shared" si="31"/>
        <v>-0.22080932226776512</v>
      </c>
      <c r="M298">
        <f t="shared" si="32"/>
        <v>-0.22080932226776512</v>
      </c>
      <c r="N298" s="13">
        <f t="shared" si="33"/>
        <v>6.7681139252187302E-8</v>
      </c>
      <c r="O298" s="13">
        <v>1</v>
      </c>
    </row>
    <row r="299" spans="4:15" x14ac:dyDescent="0.4">
      <c r="D299" s="6">
        <v>4.5999999999999996</v>
      </c>
      <c r="E299" s="7">
        <f t="shared" si="28"/>
        <v>-7.6073695080669662E-2</v>
      </c>
      <c r="G299">
        <f t="shared" si="29"/>
        <v>6.171503180508334</v>
      </c>
      <c r="H299" s="10">
        <f t="shared" si="34"/>
        <v>-0.21800438799267505</v>
      </c>
      <c r="I299">
        <f t="shared" si="30"/>
        <v>-2.6160526559121005</v>
      </c>
      <c r="K299">
        <f t="shared" si="31"/>
        <v>-0.21777180849804031</v>
      </c>
      <c r="M299">
        <f t="shared" si="32"/>
        <v>-0.21777180849804031</v>
      </c>
      <c r="N299" s="13">
        <f t="shared" si="33"/>
        <v>5.409322132454761E-8</v>
      </c>
      <c r="O299" s="13">
        <v>1</v>
      </c>
    </row>
    <row r="300" spans="4:15" x14ac:dyDescent="0.4">
      <c r="D300" s="6">
        <v>4.62</v>
      </c>
      <c r="E300" s="7">
        <f t="shared" si="28"/>
        <v>-7.5018427141696473E-2</v>
      </c>
      <c r="G300">
        <f t="shared" si="29"/>
        <v>6.185318889503832</v>
      </c>
      <c r="H300" s="10">
        <f t="shared" si="34"/>
        <v>-0.21498030665995957</v>
      </c>
      <c r="I300">
        <f t="shared" si="30"/>
        <v>-2.5797636799195147</v>
      </c>
      <c r="K300">
        <f t="shared" si="31"/>
        <v>-0.21477521530577037</v>
      </c>
      <c r="M300">
        <f t="shared" si="32"/>
        <v>-0.21477521530577037</v>
      </c>
      <c r="N300" s="13">
        <f t="shared" si="33"/>
        <v>4.206246356315838E-8</v>
      </c>
      <c r="O300" s="13">
        <v>1</v>
      </c>
    </row>
    <row r="301" spans="4:15" x14ac:dyDescent="0.4">
      <c r="D301" s="6">
        <v>4.6400000000000103</v>
      </c>
      <c r="E301" s="7">
        <f t="shared" si="28"/>
        <v>-7.3977287940657596E-2</v>
      </c>
      <c r="G301">
        <f t="shared" si="29"/>
        <v>6.1991345984993362</v>
      </c>
      <c r="H301" s="10">
        <f t="shared" si="34"/>
        <v>-0.2119967140515425</v>
      </c>
      <c r="I301">
        <f t="shared" si="30"/>
        <v>-2.5439605686185098</v>
      </c>
      <c r="K301">
        <f t="shared" si="31"/>
        <v>-0.21181901599364419</v>
      </c>
      <c r="M301">
        <f t="shared" si="32"/>
        <v>-0.21181901599364419</v>
      </c>
      <c r="N301" s="13">
        <f t="shared" si="33"/>
        <v>3.1576599780827998E-8</v>
      </c>
      <c r="O301" s="13">
        <v>1</v>
      </c>
    </row>
    <row r="302" spans="4:15" x14ac:dyDescent="0.4">
      <c r="D302" s="6">
        <v>4.6600000000000099</v>
      </c>
      <c r="E302" s="7">
        <f t="shared" si="28"/>
        <v>-7.2950098017587311E-2</v>
      </c>
      <c r="G302">
        <f t="shared" si="29"/>
        <v>6.2129503074948342</v>
      </c>
      <c r="H302" s="10">
        <f t="shared" si="34"/>
        <v>-0.20905309588899992</v>
      </c>
      <c r="I302">
        <f t="shared" si="30"/>
        <v>-2.5086371506679992</v>
      </c>
      <c r="K302">
        <f t="shared" si="31"/>
        <v>-0.20890268993014124</v>
      </c>
      <c r="M302">
        <f t="shared" si="32"/>
        <v>-0.20890268993014124</v>
      </c>
      <c r="N302" s="13">
        <f t="shared" si="33"/>
        <v>2.2621952460198715E-8</v>
      </c>
      <c r="O302" s="13">
        <v>1</v>
      </c>
    </row>
    <row r="303" spans="4:15" x14ac:dyDescent="0.4">
      <c r="D303" s="6">
        <v>4.6800000000000104</v>
      </c>
      <c r="E303" s="7">
        <f t="shared" si="28"/>
        <v>-7.1936679964955882E-2</v>
      </c>
      <c r="G303">
        <f t="shared" si="29"/>
        <v>6.2267660164903313</v>
      </c>
      <c r="H303" s="10">
        <f t="shared" si="34"/>
        <v>-0.20614894377557408</v>
      </c>
      <c r="I303">
        <f t="shared" si="30"/>
        <v>-2.4737873253068887</v>
      </c>
      <c r="K303">
        <f t="shared" si="31"/>
        <v>-0.20602572250134726</v>
      </c>
      <c r="M303">
        <f t="shared" si="32"/>
        <v>-0.20602572250134726</v>
      </c>
      <c r="N303" s="13">
        <f t="shared" si="33"/>
        <v>1.5183482422079849E-8</v>
      </c>
      <c r="O303" s="13">
        <v>1</v>
      </c>
    </row>
    <row r="304" spans="4:15" x14ac:dyDescent="0.4">
      <c r="D304" s="6">
        <v>4.7</v>
      </c>
      <c r="E304" s="7">
        <f t="shared" si="28"/>
        <v>-7.0936858410751827E-2</v>
      </c>
      <c r="G304">
        <f t="shared" si="29"/>
        <v>6.2405817254858222</v>
      </c>
      <c r="H304" s="10">
        <f t="shared" si="34"/>
        <v>-0.20328375514769151</v>
      </c>
      <c r="I304">
        <f t="shared" si="30"/>
        <v>-2.4394050617722982</v>
      </c>
      <c r="K304">
        <f t="shared" si="31"/>
        <v>-0.20318760506242797</v>
      </c>
      <c r="M304">
        <f t="shared" si="32"/>
        <v>-0.20318760506242797</v>
      </c>
      <c r="N304" s="13">
        <f t="shared" si="33"/>
        <v>9.2448388961851515E-9</v>
      </c>
      <c r="O304" s="13">
        <v>1</v>
      </c>
    </row>
    <row r="305" spans="4:15" x14ac:dyDescent="0.4">
      <c r="D305" s="6">
        <v>4.7200000000000104</v>
      </c>
      <c r="E305" s="7">
        <f t="shared" si="28"/>
        <v>-6.9950460001470927E-2</v>
      </c>
      <c r="G305">
        <f t="shared" si="29"/>
        <v>6.2543974344813282</v>
      </c>
      <c r="H305" s="10">
        <f t="shared" si="34"/>
        <v>-0.20045703322621522</v>
      </c>
      <c r="I305">
        <f t="shared" si="30"/>
        <v>-2.4054843987145826</v>
      </c>
      <c r="K305">
        <f t="shared" si="31"/>
        <v>-0.20038783488877074</v>
      </c>
      <c r="M305">
        <f t="shared" si="32"/>
        <v>-0.20038783488877074</v>
      </c>
      <c r="N305" s="13">
        <f t="shared" si="33"/>
        <v>4.7884099050803386E-9</v>
      </c>
      <c r="O305" s="13">
        <v>1</v>
      </c>
    </row>
    <row r="306" spans="4:15" x14ac:dyDescent="0.4">
      <c r="D306" s="6">
        <v>4.74000000000001</v>
      </c>
      <c r="E306" s="7">
        <f t="shared" si="28"/>
        <v>-6.8977313385037098E-2</v>
      </c>
      <c r="G306">
        <f t="shared" si="29"/>
        <v>6.2682131434768245</v>
      </c>
      <c r="H306" s="10">
        <f t="shared" si="34"/>
        <v>-0.19766828696750083</v>
      </c>
      <c r="I306">
        <f t="shared" si="30"/>
        <v>-2.3720194436100099</v>
      </c>
      <c r="K306">
        <f t="shared" si="31"/>
        <v>-0.19762591512685942</v>
      </c>
      <c r="M306">
        <f t="shared" si="32"/>
        <v>-0.19762591512685942</v>
      </c>
      <c r="N306" s="13">
        <f t="shared" si="33"/>
        <v>1.7953728793404587E-9</v>
      </c>
      <c r="O306" s="13">
        <v>1</v>
      </c>
    </row>
    <row r="307" spans="4:15" x14ac:dyDescent="0.4">
      <c r="D307" s="6">
        <v>4.7600000000000096</v>
      </c>
      <c r="E307" s="7">
        <f t="shared" si="28"/>
        <v>-6.801724919364667E-2</v>
      </c>
      <c r="G307">
        <f t="shared" si="29"/>
        <v>6.2820288524723225</v>
      </c>
      <c r="H307" s="10">
        <f t="shared" si="34"/>
        <v>-0.19491703101423324</v>
      </c>
      <c r="I307">
        <f t="shared" si="30"/>
        <v>-2.3390043721707992</v>
      </c>
      <c r="K307">
        <f t="shared" si="31"/>
        <v>-0.19490135474486323</v>
      </c>
      <c r="M307">
        <f t="shared" si="32"/>
        <v>-0.19490135474486323</v>
      </c>
      <c r="N307" s="13">
        <f t="shared" si="33"/>
        <v>2.4574542136138137E-10</v>
      </c>
      <c r="O307" s="13">
        <v>1</v>
      </c>
    </row>
    <row r="308" spans="4:15" x14ac:dyDescent="0.4">
      <c r="D308" s="6">
        <v>4.78</v>
      </c>
      <c r="E308" s="7">
        <f t="shared" si="28"/>
        <v>-6.7070100026563953E-2</v>
      </c>
      <c r="G308">
        <f t="shared" si="29"/>
        <v>6.2958445614678133</v>
      </c>
      <c r="H308" s="10">
        <f t="shared" si="34"/>
        <v>-0.19220278564612431</v>
      </c>
      <c r="I308">
        <f t="shared" si="30"/>
        <v>-2.3064334277534915</v>
      </c>
      <c r="K308">
        <f t="shared" si="31"/>
        <v>-0.19221366848302479</v>
      </c>
      <c r="M308">
        <f t="shared" si="32"/>
        <v>-0.19221366848302479</v>
      </c>
      <c r="N308" s="13">
        <f t="shared" si="33"/>
        <v>1.1843613900251867E-10</v>
      </c>
      <c r="O308" s="13">
        <v>1</v>
      </c>
    </row>
    <row r="309" spans="4:15" x14ac:dyDescent="0.4">
      <c r="D309" s="6">
        <v>4.8000000000000096</v>
      </c>
      <c r="E309" s="7">
        <f t="shared" si="28"/>
        <v>-6.6135700432864028E-2</v>
      </c>
      <c r="G309">
        <f t="shared" si="29"/>
        <v>6.3096602704633176</v>
      </c>
      <c r="H309" s="10">
        <f t="shared" si="34"/>
        <v>-0.18952507673045843</v>
      </c>
      <c r="I309">
        <f t="shared" si="30"/>
        <v>-2.2743009207655014</v>
      </c>
      <c r="K309">
        <f t="shared" si="31"/>
        <v>-0.18956237680383217</v>
      </c>
      <c r="M309">
        <f t="shared" si="32"/>
        <v>-0.18956237680383217</v>
      </c>
      <c r="N309" s="13">
        <f t="shared" si="33"/>
        <v>1.3912954736865099E-9</v>
      </c>
      <c r="O309" s="13">
        <v>1</v>
      </c>
    </row>
    <row r="310" spans="4:15" x14ac:dyDescent="0.4">
      <c r="D310" s="6">
        <v>4.8200000000000101</v>
      </c>
      <c r="E310" s="7">
        <f t="shared" si="28"/>
        <v>-6.5213886894143744E-2</v>
      </c>
      <c r="G310">
        <f t="shared" si="29"/>
        <v>6.3234759794588165</v>
      </c>
      <c r="H310" s="10">
        <f t="shared" si="34"/>
        <v>-0.18688343567254773</v>
      </c>
      <c r="I310">
        <f t="shared" si="30"/>
        <v>-2.2426012280705727</v>
      </c>
      <c r="K310">
        <f t="shared" si="31"/>
        <v>-0.18694700584204163</v>
      </c>
      <c r="M310">
        <f t="shared" si="32"/>
        <v>-0.18694700584204163</v>
      </c>
      <c r="N310" s="13">
        <f t="shared" si="33"/>
        <v>4.0411664494836736E-9</v>
      </c>
      <c r="O310" s="13">
        <v>1</v>
      </c>
    </row>
    <row r="311" spans="4:15" x14ac:dyDescent="0.4">
      <c r="D311" s="6">
        <v>4.8400000000000096</v>
      </c>
      <c r="E311" s="7">
        <f t="shared" si="28"/>
        <v>-6.4304497807194688E-2</v>
      </c>
      <c r="G311">
        <f t="shared" si="29"/>
        <v>6.3372916884543136</v>
      </c>
      <c r="H311" s="10">
        <f t="shared" si="34"/>
        <v>-0.18427739936607782</v>
      </c>
      <c r="I311">
        <f t="shared" si="30"/>
        <v>-2.2113287923929339</v>
      </c>
      <c r="K311">
        <f t="shared" si="31"/>
        <v>-0.18436708735453394</v>
      </c>
      <c r="M311">
        <f t="shared" si="32"/>
        <v>-0.18436708735453394</v>
      </c>
      <c r="N311" s="13">
        <f t="shared" si="33"/>
        <v>8.0439352733064531E-9</v>
      </c>
      <c r="O311" s="13">
        <v>1</v>
      </c>
    </row>
    <row r="312" spans="4:15" x14ac:dyDescent="0.4">
      <c r="D312" s="6">
        <v>4.8600000000000003</v>
      </c>
      <c r="E312" s="7">
        <f t="shared" si="28"/>
        <v>-6.3407373466661032E-2</v>
      </c>
      <c r="G312">
        <f t="shared" si="29"/>
        <v>6.3511073974498045</v>
      </c>
      <c r="H312" s="10">
        <f t="shared" si="34"/>
        <v>-0.18170651014341052</v>
      </c>
      <c r="I312">
        <f t="shared" si="30"/>
        <v>-2.1804781217209261</v>
      </c>
      <c r="K312">
        <f t="shared" si="31"/>
        <v>-0.18182215867006807</v>
      </c>
      <c r="M312">
        <f t="shared" si="32"/>
        <v>-0.18182215867006807</v>
      </c>
      <c r="N312" s="13">
        <f t="shared" si="33"/>
        <v>1.3374581718061331E-8</v>
      </c>
      <c r="O312" s="13">
        <v>1</v>
      </c>
    </row>
    <row r="313" spans="4:15" x14ac:dyDescent="0.4">
      <c r="D313" s="6">
        <v>4.8800000000000097</v>
      </c>
      <c r="E313" s="7">
        <f t="shared" si="28"/>
        <v>-6.2522356047679015E-2</v>
      </c>
      <c r="G313">
        <f t="shared" si="29"/>
        <v>6.3649231064453096</v>
      </c>
      <c r="H313" s="10">
        <f t="shared" si="34"/>
        <v>-0.17917031572583375</v>
      </c>
      <c r="I313">
        <f t="shared" si="30"/>
        <v>-2.150043788710005</v>
      </c>
      <c r="K313">
        <f t="shared" si="31"/>
        <v>-0.17931176263893273</v>
      </c>
      <c r="M313">
        <f t="shared" si="32"/>
        <v>-0.17931176263893273</v>
      </c>
      <c r="N313" s="13">
        <f t="shared" si="33"/>
        <v>2.0007229225228938E-8</v>
      </c>
      <c r="O313" s="13">
        <v>1</v>
      </c>
    </row>
    <row r="314" spans="4:15" x14ac:dyDescent="0.4">
      <c r="D314" s="6">
        <v>4.9000000000000101</v>
      </c>
      <c r="E314" s="7">
        <f t="shared" si="28"/>
        <v>-6.1649289588516579E-2</v>
      </c>
      <c r="G314">
        <f t="shared" si="29"/>
        <v>6.3787388154408076</v>
      </c>
      <c r="H314" s="10">
        <f t="shared" si="34"/>
        <v>-0.17666836917381196</v>
      </c>
      <c r="I314">
        <f t="shared" si="30"/>
        <v>-2.1200204300857433</v>
      </c>
      <c r="K314">
        <f t="shared" si="31"/>
        <v>-0.17683544758254471</v>
      </c>
      <c r="M314">
        <f t="shared" si="32"/>
        <v>-0.17683544758254471</v>
      </c>
      <c r="N314" s="13">
        <f t="shared" si="33"/>
        <v>2.7915194664670222E-8</v>
      </c>
      <c r="O314" s="13">
        <v>1</v>
      </c>
    </row>
    <row r="315" spans="4:15" x14ac:dyDescent="0.4">
      <c r="D315" s="6">
        <v>4.9200000000000097</v>
      </c>
      <c r="E315" s="7">
        <f t="shared" si="28"/>
        <v>-6.0788019973206028E-2</v>
      </c>
      <c r="G315">
        <f t="shared" si="29"/>
        <v>6.3925545244363056</v>
      </c>
      <c r="H315" s="10">
        <f t="shared" si="34"/>
        <v>-0.1742002288372165</v>
      </c>
      <c r="I315">
        <f t="shared" si="30"/>
        <v>-2.0904027460465979</v>
      </c>
      <c r="K315">
        <f t="shared" si="31"/>
        <v>-0.17439276724297473</v>
      </c>
      <c r="M315">
        <f t="shared" si="32"/>
        <v>-0.17439276724297473</v>
      </c>
      <c r="N315" s="13">
        <f t="shared" si="33"/>
        <v>3.7071037691918765E-8</v>
      </c>
      <c r="O315" s="13">
        <v>1</v>
      </c>
    </row>
    <row r="316" spans="4:15" x14ac:dyDescent="0.4">
      <c r="D316" s="6">
        <v>4.9400000000000004</v>
      </c>
      <c r="E316" s="7">
        <f t="shared" si="28"/>
        <v>-5.9938394914191041E-2</v>
      </c>
      <c r="G316">
        <f t="shared" si="29"/>
        <v>6.4063702334317956</v>
      </c>
      <c r="H316" s="10">
        <f t="shared" si="34"/>
        <v>-0.17176545830559725</v>
      </c>
      <c r="I316">
        <f t="shared" si="30"/>
        <v>-2.0611854996671672</v>
      </c>
      <c r="K316">
        <f t="shared" si="31"/>
        <v>-0.17198328073246999</v>
      </c>
      <c r="M316">
        <f t="shared" si="32"/>
        <v>-0.17198328073246999</v>
      </c>
      <c r="N316" s="13">
        <f t="shared" si="33"/>
        <v>4.7446609648729298E-8</v>
      </c>
      <c r="O316" s="13">
        <v>1</v>
      </c>
    </row>
    <row r="317" spans="4:15" x14ac:dyDescent="0.4">
      <c r="D317" s="6">
        <v>4.9600000000000097</v>
      </c>
      <c r="E317" s="7">
        <f t="shared" si="28"/>
        <v>-5.9100263934983722E-2</v>
      </c>
      <c r="G317">
        <f t="shared" si="29"/>
        <v>6.4201859424273007</v>
      </c>
      <c r="H317" s="10">
        <f t="shared" si="34"/>
        <v>-0.16936362635848284</v>
      </c>
      <c r="I317">
        <f t="shared" si="30"/>
        <v>-2.0323635163017943</v>
      </c>
      <c r="K317">
        <f t="shared" si="31"/>
        <v>-0.16960655248295542</v>
      </c>
      <c r="M317">
        <f t="shared" si="32"/>
        <v>-0.16960655248295542</v>
      </c>
      <c r="N317" s="13">
        <f t="shared" si="33"/>
        <v>5.9013101951265271E-8</v>
      </c>
      <c r="O317" s="13">
        <v>1</v>
      </c>
    </row>
    <row r="318" spans="4:15" x14ac:dyDescent="0.4">
      <c r="D318" s="6">
        <v>4.9800000000000102</v>
      </c>
      <c r="E318" s="7">
        <f t="shared" si="28"/>
        <v>-5.8273478352848684E-2</v>
      </c>
      <c r="G318">
        <f t="shared" si="29"/>
        <v>6.4340016514227987</v>
      </c>
      <c r="H318" s="10">
        <f t="shared" si="34"/>
        <v>-0.16699430691575845</v>
      </c>
      <c r="I318">
        <f t="shared" si="30"/>
        <v>-2.0039316829891014</v>
      </c>
      <c r="K318">
        <f t="shared" si="31"/>
        <v>-0.16726215219557214</v>
      </c>
      <c r="M318">
        <f t="shared" si="32"/>
        <v>-0.16726215219557214</v>
      </c>
      <c r="N318" s="13">
        <f t="shared" si="33"/>
        <v>7.1741093918473241E-8</v>
      </c>
      <c r="O318" s="13">
        <v>1</v>
      </c>
    </row>
    <row r="319" spans="4:15" x14ac:dyDescent="0.4">
      <c r="D319" s="6">
        <v>5.0000000000000098</v>
      </c>
      <c r="E319" s="7">
        <f t="shared" si="28"/>
        <v>-5.7457891261506439E-2</v>
      </c>
      <c r="G319">
        <f t="shared" si="29"/>
        <v>6.4478173604182967</v>
      </c>
      <c r="H319" s="10">
        <f t="shared" si="34"/>
        <v>-0.164657078988099</v>
      </c>
      <c r="I319">
        <f t="shared" si="30"/>
        <v>-1.975884947857188</v>
      </c>
      <c r="K319">
        <f t="shared" si="31"/>
        <v>-0.16494965479022294</v>
      </c>
      <c r="M319">
        <f t="shared" si="32"/>
        <v>-0.16494965479022294</v>
      </c>
      <c r="N319" s="13">
        <f t="shared" si="33"/>
        <v>8.560059998846687E-8</v>
      </c>
      <c r="O319" s="13">
        <v>1</v>
      </c>
    </row>
    <row r="320" spans="4:15" x14ac:dyDescent="0.4">
      <c r="D320" s="6">
        <v>5.0199999999999996</v>
      </c>
      <c r="E320" s="7">
        <f t="shared" si="28"/>
        <v>-5.6653357513875534E-2</v>
      </c>
      <c r="G320">
        <f t="shared" si="29"/>
        <v>6.4616330694137858</v>
      </c>
      <c r="H320" s="10">
        <f t="shared" si="34"/>
        <v>-0.16235152662751309</v>
      </c>
      <c r="I320">
        <f t="shared" si="30"/>
        <v>-1.9482183195301572</v>
      </c>
      <c r="K320">
        <f t="shared" si="31"/>
        <v>-0.16266864035519296</v>
      </c>
      <c r="M320">
        <f t="shared" si="32"/>
        <v>-0.16266864035519296</v>
      </c>
      <c r="N320" s="13">
        <f t="shared" si="33"/>
        <v>1.0056111628302184E-7</v>
      </c>
      <c r="O320" s="13">
        <v>1</v>
      </c>
    </row>
    <row r="321" spans="4:15" x14ac:dyDescent="0.4">
      <c r="D321" s="6">
        <v>5.0400000000000098</v>
      </c>
      <c r="E321" s="7">
        <f t="shared" si="28"/>
        <v>-5.5859733704848591E-2</v>
      </c>
      <c r="G321">
        <f t="shared" si="29"/>
        <v>6.4754487784092918</v>
      </c>
      <c r="H321" s="10">
        <f t="shared" si="34"/>
        <v>-0.16007723887798461</v>
      </c>
      <c r="I321">
        <f t="shared" si="30"/>
        <v>-1.9209268665358152</v>
      </c>
      <c r="K321">
        <f t="shared" si="31"/>
        <v>-0.16041869409682294</v>
      </c>
      <c r="M321">
        <f t="shared" si="32"/>
        <v>-0.16041869409682294</v>
      </c>
      <c r="N321" s="13">
        <f t="shared" si="33"/>
        <v>1.1659166647192968E-7</v>
      </c>
      <c r="O321" s="13">
        <v>1</v>
      </c>
    </row>
    <row r="322" spans="4:15" x14ac:dyDescent="0.4">
      <c r="D322" s="6">
        <v>5.0600000000000103</v>
      </c>
      <c r="E322" s="7">
        <f t="shared" si="28"/>
        <v>-5.5076878154118054E-2</v>
      </c>
      <c r="G322">
        <f t="shared" si="29"/>
        <v>6.4892644874047898</v>
      </c>
      <c r="H322" s="10">
        <f t="shared" si="34"/>
        <v>-0.1578338097262561</v>
      </c>
      <c r="I322">
        <f t="shared" si="30"/>
        <v>-1.8940057167150732</v>
      </c>
      <c r="K322">
        <f t="shared" si="31"/>
        <v>-0.15819940628929383</v>
      </c>
      <c r="M322">
        <f t="shared" si="32"/>
        <v>-0.15819940628929383</v>
      </c>
      <c r="N322" s="13">
        <f t="shared" si="33"/>
        <v>1.3366084690499604E-7</v>
      </c>
      <c r="O322" s="13">
        <v>1</v>
      </c>
    </row>
    <row r="323" spans="4:15" x14ac:dyDescent="0.4">
      <c r="D323" s="6">
        <v>5.0800000000000098</v>
      </c>
      <c r="E323" s="7">
        <f t="shared" si="28"/>
        <v>-5.4304650889042502E-2</v>
      </c>
      <c r="G323">
        <f t="shared" si="29"/>
        <v>6.5030801964002869</v>
      </c>
      <c r="H323" s="10">
        <f t="shared" si="34"/>
        <v>-0.15562083805272911</v>
      </c>
      <c r="I323">
        <f t="shared" si="30"/>
        <v>-1.8674500566327494</v>
      </c>
      <c r="K323">
        <f t="shared" si="31"/>
        <v>-0.15601037222448419</v>
      </c>
      <c r="M323">
        <f t="shared" si="32"/>
        <v>-0.15601037222448419</v>
      </c>
      <c r="N323" s="13">
        <f t="shared" si="33"/>
        <v>1.5173687096491564E-7</v>
      </c>
      <c r="O323" s="13">
        <v>1</v>
      </c>
    </row>
    <row r="324" spans="4:15" x14ac:dyDescent="0.4">
      <c r="D324" s="6">
        <v>5.0999999999999996</v>
      </c>
      <c r="E324" s="7">
        <f t="shared" si="28"/>
        <v>-5.3542913627572637E-2</v>
      </c>
      <c r="G324">
        <f t="shared" si="29"/>
        <v>6.5168959053957778</v>
      </c>
      <c r="H324" s="10">
        <f t="shared" si="34"/>
        <v>-0.15343792758253491</v>
      </c>
      <c r="I324">
        <f t="shared" si="30"/>
        <v>-1.8412551309904188</v>
      </c>
      <c r="K324">
        <f t="shared" si="31"/>
        <v>-0.15385119216196902</v>
      </c>
      <c r="M324">
        <f t="shared" si="32"/>
        <v>-0.15385119216196902</v>
      </c>
      <c r="N324" s="13">
        <f t="shared" si="33"/>
        <v>1.7078761261485042E-7</v>
      </c>
      <c r="O324" s="13">
        <v>1</v>
      </c>
    </row>
    <row r="325" spans="4:15" x14ac:dyDescent="0.4">
      <c r="D325" s="6">
        <v>5.1200000000000099</v>
      </c>
      <c r="E325" s="7">
        <f t="shared" si="28"/>
        <v>-5.2791529761230686E-2</v>
      </c>
      <c r="G325">
        <f t="shared" si="29"/>
        <v>6.5307116143912829</v>
      </c>
      <c r="H325" s="10">
        <f t="shared" si="34"/>
        <v>-0.15128468683675877</v>
      </c>
      <c r="I325">
        <f t="shared" si="30"/>
        <v>-1.8154162420411053</v>
      </c>
      <c r="K325">
        <f t="shared" si="31"/>
        <v>-0.15172147127913804</v>
      </c>
      <c r="M325">
        <f t="shared" si="32"/>
        <v>-0.15172147127913804</v>
      </c>
      <c r="N325" s="13">
        <f t="shared" si="33"/>
        <v>1.9078064910456785E-7</v>
      </c>
      <c r="O325" s="13">
        <v>1</v>
      </c>
    </row>
    <row r="326" spans="4:15" x14ac:dyDescent="0.4">
      <c r="D326" s="6">
        <v>5.1400000000000103</v>
      </c>
      <c r="E326" s="7">
        <f t="shared" si="28"/>
        <v>-5.2050364338157913E-2</v>
      </c>
      <c r="G326">
        <f t="shared" si="29"/>
        <v>6.54452732338678</v>
      </c>
      <c r="H326" s="10">
        <f t="shared" si="34"/>
        <v>-0.14916072908385913</v>
      </c>
      <c r="I326">
        <f t="shared" si="30"/>
        <v>-1.7899287490063096</v>
      </c>
      <c r="K326">
        <f t="shared" si="31"/>
        <v>-0.14962081962147714</v>
      </c>
      <c r="M326">
        <f t="shared" si="32"/>
        <v>-0.14962081962147714</v>
      </c>
      <c r="N326" s="13">
        <f t="shared" si="33"/>
        <v>2.1168330280562213E-7</v>
      </c>
      <c r="O326" s="13">
        <v>1</v>
      </c>
    </row>
    <row r="327" spans="4:15" x14ac:dyDescent="0.4">
      <c r="D327" s="6">
        <v>5.1600000000000099</v>
      </c>
      <c r="E327" s="7">
        <f t="shared" si="28"/>
        <v>-5.1319284046221048E-2</v>
      </c>
      <c r="G327">
        <f t="shared" si="29"/>
        <v>6.558343032382278</v>
      </c>
      <c r="H327" s="10">
        <f t="shared" si="34"/>
        <v>-0.14706567229125564</v>
      </c>
      <c r="I327">
        <f t="shared" si="30"/>
        <v>-1.7647880674950676</v>
      </c>
      <c r="K327">
        <f t="shared" si="31"/>
        <v>-0.14754885205298737</v>
      </c>
      <c r="M327">
        <f t="shared" si="32"/>
        <v>-0.14754885205298737</v>
      </c>
      <c r="N327" s="13">
        <f t="shared" si="33"/>
        <v>2.3346268214713475E-7</v>
      </c>
      <c r="O327" s="13">
        <v>1</v>
      </c>
    </row>
    <row r="328" spans="4:15" x14ac:dyDescent="0.4">
      <c r="D328" s="6">
        <v>5.1800000000000104</v>
      </c>
      <c r="E328" s="7">
        <f t="shared" si="28"/>
        <v>-5.059815719619444E-2</v>
      </c>
      <c r="G328">
        <f t="shared" si="29"/>
        <v>6.572158741377776</v>
      </c>
      <c r="H328" s="10">
        <f t="shared" si="34"/>
        <v>-0.14499913907713441</v>
      </c>
      <c r="I328">
        <f t="shared" si="30"/>
        <v>-1.7399896689256129</v>
      </c>
      <c r="K328">
        <f t="shared" si="31"/>
        <v>-0.14550518820679667</v>
      </c>
      <c r="M328">
        <f t="shared" si="32"/>
        <v>-0.14550518820679667</v>
      </c>
      <c r="N328" s="13">
        <f t="shared" si="33"/>
        <v>2.5608572163193243E-7</v>
      </c>
      <c r="O328" s="13">
        <v>1</v>
      </c>
    </row>
    <row r="329" spans="4:15" x14ac:dyDescent="0.4">
      <c r="D329" s="6">
        <v>5.2000000000000099</v>
      </c>
      <c r="E329" s="7">
        <f t="shared" si="28"/>
        <v>-4.9886853705014368E-2</v>
      </c>
      <c r="G329">
        <f t="shared" si="29"/>
        <v>6.5859744503732731</v>
      </c>
      <c r="H329" s="10">
        <f t="shared" si="34"/>
        <v>-0.14296075666245966</v>
      </c>
      <c r="I329">
        <f t="shared" si="30"/>
        <v>-1.715529079949516</v>
      </c>
      <c r="K329">
        <f t="shared" si="31"/>
        <v>-0.14348945243594871</v>
      </c>
      <c r="M329">
        <f t="shared" si="32"/>
        <v>-0.14348945243594871</v>
      </c>
      <c r="N329" s="13">
        <f t="shared" si="33"/>
        <v>2.7951922090518095E-7</v>
      </c>
      <c r="O329" s="13">
        <v>1</v>
      </c>
    </row>
    <row r="330" spans="4:15" x14ac:dyDescent="0.4">
      <c r="D330" s="6">
        <v>5.2200000000000104</v>
      </c>
      <c r="E330" s="7">
        <f t="shared" si="28"/>
        <v>-4.9185245079110679E-2</v>
      </c>
      <c r="G330">
        <f t="shared" si="29"/>
        <v>6.599790159368772</v>
      </c>
      <c r="H330" s="10">
        <f t="shared" si="34"/>
        <v>-0.14095015682320747</v>
      </c>
      <c r="I330">
        <f t="shared" si="30"/>
        <v>-1.6914018818784897</v>
      </c>
      <c r="K330">
        <f t="shared" si="31"/>
        <v>-0.1415012737643867</v>
      </c>
      <c r="M330">
        <f t="shared" si="32"/>
        <v>-0.1415012737643867</v>
      </c>
      <c r="N330" s="13">
        <f t="shared" si="33"/>
        <v>3.0372988285475749E-7</v>
      </c>
      <c r="O330" s="13">
        <v>1</v>
      </c>
    </row>
    <row r="331" spans="4:15" x14ac:dyDescent="0.4">
      <c r="D331" s="6">
        <v>5.24000000000001</v>
      </c>
      <c r="E331" s="7">
        <f t="shared" si="28"/>
        <v>-4.8493204397819907E-2</v>
      </c>
      <c r="G331">
        <f t="shared" si="29"/>
        <v>6.6136058683642691</v>
      </c>
      <c r="H331" s="10">
        <f t="shared" si="34"/>
        <v>-0.13896697584283252</v>
      </c>
      <c r="I331">
        <f t="shared" si="30"/>
        <v>-1.6676037101139902</v>
      </c>
      <c r="K331">
        <f t="shared" si="31"/>
        <v>-0.13954028583815134</v>
      </c>
      <c r="M331">
        <f t="shared" si="32"/>
        <v>-0.13954028583815134</v>
      </c>
      <c r="N331" s="13">
        <f t="shared" si="33"/>
        <v>3.2868435073246704E-7</v>
      </c>
      <c r="O331" s="13">
        <v>1</v>
      </c>
    </row>
    <row r="332" spans="4:15" x14ac:dyDescent="0.4">
      <c r="D332" s="6">
        <v>5.2600000000000096</v>
      </c>
      <c r="E332" s="7">
        <f t="shared" si="28"/>
        <v>-4.781060629688192E-2</v>
      </c>
      <c r="G332">
        <f t="shared" si="29"/>
        <v>6.6274215773597662</v>
      </c>
      <c r="H332" s="10">
        <f t="shared" si="34"/>
        <v>-0.13701085446497449</v>
      </c>
      <c r="I332">
        <f t="shared" si="30"/>
        <v>-1.6441302535796938</v>
      </c>
      <c r="K332">
        <f t="shared" si="31"/>
        <v>-0.13760612687679002</v>
      </c>
      <c r="M332">
        <f t="shared" si="32"/>
        <v>-0.13760612687679002</v>
      </c>
      <c r="N332" s="13">
        <f t="shared" si="33"/>
        <v>3.5434924426868261E-7</v>
      </c>
      <c r="O332" s="13">
        <v>1</v>
      </c>
    </row>
    <row r="333" spans="4:15" x14ac:dyDescent="0.4">
      <c r="D333" s="6">
        <v>5.28000000000001</v>
      </c>
      <c r="E333" s="7">
        <f t="shared" si="28"/>
        <v>-4.7137326952023925E-2</v>
      </c>
      <c r="G333">
        <f t="shared" si="29"/>
        <v>6.6412372863552642</v>
      </c>
      <c r="H333" s="10">
        <f t="shared" si="34"/>
        <v>-0.13508143784641494</v>
      </c>
      <c r="I333">
        <f t="shared" si="30"/>
        <v>-1.6209772541569794</v>
      </c>
      <c r="K333">
        <f t="shared" si="31"/>
        <v>-0.13569843962500019</v>
      </c>
      <c r="M333">
        <f t="shared" si="32"/>
        <v>-0.13569843962500019</v>
      </c>
      <c r="N333" s="13">
        <f t="shared" si="33"/>
        <v>3.8069119477737142E-7</v>
      </c>
      <c r="O333" s="13">
        <v>1</v>
      </c>
    </row>
    <row r="334" spans="4:15" x14ac:dyDescent="0.4">
      <c r="D334" s="6">
        <v>5.3000000000000096</v>
      </c>
      <c r="E334" s="7">
        <f t="shared" si="28"/>
        <v>-4.6473244062634353E-2</v>
      </c>
      <c r="G334">
        <f t="shared" si="29"/>
        <v>6.6550529953507622</v>
      </c>
      <c r="H334" s="10">
        <f t="shared" si="34"/>
        <v>-0.13317837551029127</v>
      </c>
      <c r="I334">
        <f t="shared" si="30"/>
        <v>-1.5981405061234952</v>
      </c>
      <c r="K334">
        <f t="shared" si="31"/>
        <v>-0.13381687130450615</v>
      </c>
      <c r="M334">
        <f t="shared" si="32"/>
        <v>-0.13381687130450615</v>
      </c>
      <c r="N334" s="13">
        <f t="shared" si="33"/>
        <v>4.0767687923008683E-7</v>
      </c>
      <c r="O334" s="13">
        <v>1</v>
      </c>
    </row>
    <row r="335" spans="4:15" x14ac:dyDescent="0.4">
      <c r="D335" s="6">
        <v>5.3200000000000101</v>
      </c>
      <c r="E335" s="7">
        <f t="shared" si="28"/>
        <v>-4.5818236835529026E-2</v>
      </c>
      <c r="G335">
        <f t="shared" si="29"/>
        <v>6.6688687043462611</v>
      </c>
      <c r="H335" s="10">
        <f t="shared" si="34"/>
        <v>-0.13130132129957553</v>
      </c>
      <c r="I335">
        <f t="shared" si="30"/>
        <v>-1.5756158555949065</v>
      </c>
      <c r="K335">
        <f t="shared" si="31"/>
        <v>-0.13196107356618469</v>
      </c>
      <c r="M335">
        <f t="shared" si="32"/>
        <v>-0.13196107356618469</v>
      </c>
      <c r="N335" s="13">
        <f t="shared" si="33"/>
        <v>4.3527305329593056E-7</v>
      </c>
      <c r="O335" s="13">
        <v>1</v>
      </c>
    </row>
    <row r="336" spans="4:15" x14ac:dyDescent="0.4">
      <c r="D336" s="6">
        <v>5.3400000000000096</v>
      </c>
      <c r="E336" s="7">
        <f t="shared" si="28"/>
        <v>-4.5172185968812867E-2</v>
      </c>
      <c r="G336">
        <f t="shared" si="29"/>
        <v>6.6826844133417573</v>
      </c>
      <c r="H336" s="10">
        <f t="shared" si="34"/>
        <v>-0.12944993333082702</v>
      </c>
      <c r="I336">
        <f t="shared" si="30"/>
        <v>-1.5533991999699244</v>
      </c>
      <c r="K336">
        <f t="shared" si="31"/>
        <v>-0.1301307024424459</v>
      </c>
      <c r="M336">
        <f t="shared" si="32"/>
        <v>-0.1301307024424459</v>
      </c>
      <c r="N336" s="13">
        <f t="shared" si="33"/>
        <v>4.6344658333435713E-7</v>
      </c>
      <c r="O336" s="13">
        <v>1</v>
      </c>
    </row>
    <row r="337" spans="4:15" x14ac:dyDescent="0.4">
      <c r="D337" s="6">
        <v>5.3600000000000101</v>
      </c>
      <c r="E337" s="7">
        <f t="shared" si="28"/>
        <v>-4.4534973635838533E-2</v>
      </c>
      <c r="G337">
        <f t="shared" si="29"/>
        <v>6.6965001223372562</v>
      </c>
      <c r="H337" s="10">
        <f t="shared" si="34"/>
        <v>-0.12762387394822247</v>
      </c>
      <c r="I337">
        <f t="shared" si="30"/>
        <v>-1.5314864873786695</v>
      </c>
      <c r="K337">
        <f t="shared" si="31"/>
        <v>-0.12832541829987421</v>
      </c>
      <c r="M337">
        <f t="shared" si="32"/>
        <v>-0.12832541829987421</v>
      </c>
      <c r="N337" s="13">
        <f t="shared" si="33"/>
        <v>4.9216447733445172E-7</v>
      </c>
      <c r="O337" s="13">
        <v>1</v>
      </c>
    </row>
    <row r="338" spans="4:15" x14ac:dyDescent="0.4">
      <c r="D338" s="6">
        <v>5.3800000000000097</v>
      </c>
      <c r="E338" s="7">
        <f t="shared" si="28"/>
        <v>-4.3906483469265296E-2</v>
      </c>
      <c r="G338">
        <f t="shared" si="29"/>
        <v>6.7103158313327542</v>
      </c>
      <c r="H338" s="10">
        <f t="shared" si="34"/>
        <v>-0.12582280967787357</v>
      </c>
      <c r="I338">
        <f t="shared" si="30"/>
        <v>-1.5098737161344828</v>
      </c>
      <c r="K338">
        <f t="shared" si="31"/>
        <v>-0.12654488579214521</v>
      </c>
      <c r="M338">
        <f t="shared" si="32"/>
        <v>-0.12654488579214521</v>
      </c>
      <c r="N338" s="13">
        <f t="shared" si="33"/>
        <v>5.2139391480162451E-7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-4.3286600545219225E-2</v>
      </c>
      <c r="G339">
        <f t="shared" si="29"/>
        <v>6.7241315403282522</v>
      </c>
      <c r="H339" s="10">
        <f t="shared" si="34"/>
        <v>-0.12404641118243473</v>
      </c>
      <c r="I339">
        <f t="shared" si="30"/>
        <v>-1.4885569341892166</v>
      </c>
      <c r="K339">
        <f t="shared" si="31"/>
        <v>-0.12478877381321522</v>
      </c>
      <c r="M339">
        <f t="shared" si="32"/>
        <v>-0.12478877381321522</v>
      </c>
      <c r="N339" s="13">
        <f t="shared" si="33"/>
        <v>5.5110227557933559E-7</v>
      </c>
      <c r="O339" s="13">
        <v>1</v>
      </c>
    </row>
    <row r="340" spans="4:15" x14ac:dyDescent="0.4">
      <c r="D340" s="6">
        <v>5.4200000000000097</v>
      </c>
      <c r="E340" s="7">
        <f t="shared" si="35"/>
        <v>-4.2675211367557551E-2</v>
      </c>
      <c r="G340">
        <f t="shared" ref="G340:G403" si="36">$E$11*(D340/$E$12+1)</f>
        <v>6.7379472493237493</v>
      </c>
      <c r="H340" s="10">
        <f t="shared" si="34"/>
        <v>-0.12229435321600968</v>
      </c>
      <c r="I340">
        <f t="shared" ref="I340:I403" si="37">H340*$E$6</f>
        <v>-1.4675322385921161</v>
      </c>
      <c r="K340">
        <f t="shared" ref="K340:K403" si="38">(1/2)*($L$9*$L$4*EXP(-$L$7*$O$6*(G340/$O$6-1))-($L$9*$L$6*EXP(-$L$5*$O$6*(G340/$O$6-1))))</f>
        <v>-0.12305675545079917</v>
      </c>
      <c r="M340">
        <f t="shared" ref="M340:M403" si="39">(1/2)*($L$9*$O$4*EXP(-$O$8*$O$6*(G340/$O$6-1))-($L$9*$O$7*EXP(-$O$5*$O$6*(G340/$O$6-1))))</f>
        <v>-0.12305675545079917</v>
      </c>
      <c r="N340" s="13">
        <f t="shared" ref="N340:N403" si="40">(M340-H340)^2*O340</f>
        <v>5.8125716761200671E-7</v>
      </c>
      <c r="O340" s="13">
        <v>1</v>
      </c>
    </row>
    <row r="341" spans="4:15" x14ac:dyDescent="0.4">
      <c r="D341" s="6">
        <v>5.4400000000000102</v>
      </c>
      <c r="E341" s="7">
        <f t="shared" si="35"/>
        <v>-4.2072203852238262E-2</v>
      </c>
      <c r="G341">
        <f t="shared" si="36"/>
        <v>6.7517629583192482</v>
      </c>
      <c r="H341" s="10">
        <f t="shared" ref="H341:H404" si="41">-(-$B$4)*(1+D341+$E$5*D341^3)*EXP(-D341)</f>
        <v>-0.12056631457935918</v>
      </c>
      <c r="I341">
        <f t="shared" si="37"/>
        <v>-1.4467957749523102</v>
      </c>
      <c r="K341">
        <f t="shared" si="38"/>
        <v>-0.12134850794013748</v>
      </c>
      <c r="M341">
        <f t="shared" si="39"/>
        <v>-0.12134850794013748</v>
      </c>
      <c r="N341" s="13">
        <f t="shared" si="40"/>
        <v>6.1182645364564646E-7</v>
      </c>
      <c r="O341" s="13">
        <v>1</v>
      </c>
    </row>
    <row r="342" spans="4:15" x14ac:dyDescent="0.4">
      <c r="D342" s="6">
        <v>5.4600000000000097</v>
      </c>
      <c r="E342" s="7">
        <f t="shared" si="35"/>
        <v>-4.1477467311797397E-2</v>
      </c>
      <c r="G342">
        <f t="shared" si="36"/>
        <v>6.7655786673147453</v>
      </c>
      <c r="H342" s="10">
        <f t="shared" si="41"/>
        <v>-0.11886197807541782</v>
      </c>
      <c r="I342">
        <f t="shared" si="37"/>
        <v>-1.4263437369050138</v>
      </c>
      <c r="K342">
        <f t="shared" si="38"/>
        <v>-0.11966371261806105</v>
      </c>
      <c r="M342">
        <f t="shared" si="39"/>
        <v>-0.11966371261806105</v>
      </c>
      <c r="N342" s="13">
        <f t="shared" si="40"/>
        <v>6.4277827686735611E-7</v>
      </c>
      <c r="O342" s="13">
        <v>1</v>
      </c>
    </row>
    <row r="343" spans="4:15" x14ac:dyDescent="0.4">
      <c r="D343" s="6">
        <v>5.4800000000000102</v>
      </c>
      <c r="E343" s="7">
        <f t="shared" si="35"/>
        <v>-4.0890892439934809E-2</v>
      </c>
      <c r="G343">
        <f t="shared" si="36"/>
        <v>6.7793943763102442</v>
      </c>
      <c r="H343" s="10">
        <f t="shared" si="41"/>
        <v>-0.11718103046512117</v>
      </c>
      <c r="I343">
        <f t="shared" si="37"/>
        <v>-1.406172365581454</v>
      </c>
      <c r="K343">
        <f t="shared" si="38"/>
        <v>-0.11800205487735832</v>
      </c>
      <c r="M343">
        <f t="shared" si="39"/>
        <v>-0.11800205487735832</v>
      </c>
      <c r="N343" s="13">
        <f t="shared" si="40"/>
        <v>6.7408108548935881E-7</v>
      </c>
      <c r="O343" s="13">
        <v>1</v>
      </c>
    </row>
    <row r="344" spans="4:15" x14ac:dyDescent="0.4">
      <c r="D344" s="6">
        <v>5.5000000000000098</v>
      </c>
      <c r="E344" s="7">
        <f t="shared" si="35"/>
        <v>-4.0312371296210847E-2</v>
      </c>
      <c r="G344">
        <f t="shared" si="36"/>
        <v>6.7932100853057413</v>
      </c>
      <c r="H344" s="10">
        <f t="shared" si="41"/>
        <v>-0.11552316242355143</v>
      </c>
      <c r="I344">
        <f t="shared" si="37"/>
        <v>-1.3862779490826171</v>
      </c>
      <c r="K344">
        <f t="shared" si="38"/>
        <v>-0.11636322412145154</v>
      </c>
      <c r="M344">
        <f t="shared" si="39"/>
        <v>-0.11636322412145154</v>
      </c>
      <c r="N344" s="13">
        <f t="shared" si="40"/>
        <v>7.0570365627882535E-7</v>
      </c>
      <c r="O344" s="13">
        <v>1</v>
      </c>
    </row>
    <row r="345" spans="4:15" x14ac:dyDescent="0.4">
      <c r="D345" s="6">
        <v>5.5200000000000102</v>
      </c>
      <c r="E345" s="7">
        <f t="shared" si="35"/>
        <v>-3.9741797290854315E-2</v>
      </c>
      <c r="G345">
        <f t="shared" si="36"/>
        <v>6.8070257943012393</v>
      </c>
      <c r="H345" s="10">
        <f t="shared" si="41"/>
        <v>-0.11388806849640121</v>
      </c>
      <c r="I345">
        <f t="shared" si="37"/>
        <v>-1.3666568219568145</v>
      </c>
      <c r="K345">
        <f t="shared" si="38"/>
        <v>-0.1147469137193831</v>
      </c>
      <c r="M345">
        <f t="shared" si="39"/>
        <v>-0.1147469137193831</v>
      </c>
      <c r="N345" s="13">
        <f t="shared" si="40"/>
        <v>7.3761511703881892E-7</v>
      </c>
      <c r="O345" s="13">
        <v>1</v>
      </c>
    </row>
    <row r="346" spans="4:15" x14ac:dyDescent="0.4">
      <c r="D346" s="6">
        <v>5.5400000000000098</v>
      </c>
      <c r="E346" s="7">
        <f t="shared" si="35"/>
        <v>-3.9179065169683912E-2</v>
      </c>
      <c r="G346">
        <f t="shared" si="36"/>
        <v>6.8208415032967373</v>
      </c>
      <c r="H346" s="10">
        <f t="shared" si="41"/>
        <v>-0.11227544705676318</v>
      </c>
      <c r="I346">
        <f t="shared" si="37"/>
        <v>-1.3473053646811581</v>
      </c>
      <c r="K346">
        <f t="shared" si="38"/>
        <v>-0.11315282096112288</v>
      </c>
      <c r="M346">
        <f t="shared" si="39"/>
        <v>-0.11315282096112288</v>
      </c>
      <c r="N346" s="13">
        <f t="shared" si="40"/>
        <v>7.6978496805138221E-7</v>
      </c>
      <c r="O346" s="13">
        <v>1</v>
      </c>
    </row>
    <row r="347" spans="4:15" x14ac:dyDescent="0.4">
      <c r="D347" s="6">
        <v>5.5600000000000103</v>
      </c>
      <c r="E347" s="7">
        <f t="shared" si="35"/>
        <v>-3.8624070999143549E-2</v>
      </c>
      <c r="G347">
        <f t="shared" si="36"/>
        <v>6.8346572122922344</v>
      </c>
      <c r="H347" s="10">
        <f t="shared" si="41"/>
        <v>-0.11068500026224566</v>
      </c>
      <c r="I347">
        <f t="shared" si="37"/>
        <v>-1.328220003146948</v>
      </c>
      <c r="K347">
        <f t="shared" si="38"/>
        <v>-0.11158064701319587</v>
      </c>
      <c r="M347">
        <f t="shared" si="39"/>
        <v>-0.11158064701319587</v>
      </c>
      <c r="N347" s="13">
        <f t="shared" si="40"/>
        <v>8.0218310248765807E-7</v>
      </c>
      <c r="O347" s="13">
        <v>1</v>
      </c>
    </row>
    <row r="348" spans="4:15" x14ac:dyDescent="0.4">
      <c r="D348" s="6">
        <v>5.5800000000000098</v>
      </c>
      <c r="E348" s="7">
        <f t="shared" si="35"/>
        <v>-3.8076712151453286E-2</v>
      </c>
      <c r="G348">
        <f t="shared" si="36"/>
        <v>6.8484729212877324</v>
      </c>
      <c r="H348" s="10">
        <f t="shared" si="41"/>
        <v>-0.10911643401241967</v>
      </c>
      <c r="I348">
        <f t="shared" si="37"/>
        <v>-1.3093972081490362</v>
      </c>
      <c r="K348">
        <f t="shared" si="38"/>
        <v>-0.11003009687463404</v>
      </c>
      <c r="M348">
        <f t="shared" si="39"/>
        <v>-0.11003009687463404</v>
      </c>
      <c r="N348" s="13">
        <f t="shared" si="40"/>
        <v>8.3477982578974569E-7</v>
      </c>
      <c r="O348" s="13">
        <v>1</v>
      </c>
    </row>
    <row r="349" spans="4:15" x14ac:dyDescent="0.4">
      <c r="D349" s="6">
        <v>5.6000000000000103</v>
      </c>
      <c r="E349" s="7">
        <f t="shared" si="35"/>
        <v>-3.7536887289876197E-2</v>
      </c>
      <c r="G349">
        <f t="shared" si="36"/>
        <v>6.8622886302832304</v>
      </c>
      <c r="H349" s="10">
        <f t="shared" si="41"/>
        <v>-0.10756945790659822</v>
      </c>
      <c r="I349">
        <f t="shared" si="37"/>
        <v>-1.2908334948791786</v>
      </c>
      <c r="K349">
        <f t="shared" si="38"/>
        <v>-0.10850087933326086</v>
      </c>
      <c r="M349">
        <f t="shared" si="39"/>
        <v>-0.10850087933326086</v>
      </c>
      <c r="N349" s="13">
        <f t="shared" si="40"/>
        <v>8.6754587404626295E-7</v>
      </c>
      <c r="O349" s="13">
        <v>1</v>
      </c>
    </row>
    <row r="350" spans="4:15" x14ac:dyDescent="0.4">
      <c r="D350" s="6">
        <v>5.6200000000000099</v>
      </c>
      <c r="E350" s="7">
        <f t="shared" si="35"/>
        <v>-3.7004496354102835E-2</v>
      </c>
      <c r="G350">
        <f t="shared" si="36"/>
        <v>6.8761043392787276</v>
      </c>
      <c r="H350" s="10">
        <f t="shared" si="41"/>
        <v>-0.1060437852019525</v>
      </c>
      <c r="I350">
        <f t="shared" si="37"/>
        <v>-1.2725254224234299</v>
      </c>
      <c r="K350">
        <f t="shared" si="38"/>
        <v>-0.10699270692230632</v>
      </c>
      <c r="M350">
        <f t="shared" si="39"/>
        <v>-0.10699270692230632</v>
      </c>
      <c r="N350" s="13">
        <f t="shared" si="40"/>
        <v>9.0045243135926026E-7</v>
      </c>
      <c r="O350" s="13">
        <v>1</v>
      </c>
    </row>
    <row r="351" spans="4:15" x14ac:dyDescent="0.4">
      <c r="D351" s="6">
        <v>5.6400000000000103</v>
      </c>
      <c r="E351" s="7">
        <f t="shared" si="35"/>
        <v>-3.6479440545753195E-2</v>
      </c>
      <c r="G351">
        <f t="shared" si="36"/>
        <v>6.8899200482742256</v>
      </c>
      <c r="H351" s="10">
        <f t="shared" si="41"/>
        <v>-0.10453913277196492</v>
      </c>
      <c r="I351">
        <f t="shared" si="37"/>
        <v>-1.254469593263579</v>
      </c>
      <c r="K351">
        <f t="shared" si="38"/>
        <v>-0.1055052958773593</v>
      </c>
      <c r="M351">
        <f t="shared" si="39"/>
        <v>-0.1055052958773593</v>
      </c>
      <c r="N351" s="13">
        <f t="shared" si="40"/>
        <v>9.3347114622531138E-7</v>
      </c>
      <c r="O351" s="13">
        <v>1</v>
      </c>
    </row>
    <row r="352" spans="4:15" x14ac:dyDescent="0.4">
      <c r="D352" s="6">
        <v>5.6600000000000099</v>
      </c>
      <c r="E352" s="7">
        <f t="shared" si="35"/>
        <v>-3.5961622313997847E-2</v>
      </c>
      <c r="G352">
        <f t="shared" si="36"/>
        <v>6.9037357572697235</v>
      </c>
      <c r="H352" s="10">
        <f t="shared" si="41"/>
        <v>-0.10305522106522363</v>
      </c>
      <c r="I352">
        <f t="shared" si="37"/>
        <v>-1.2366626527826836</v>
      </c>
      <c r="K352">
        <f t="shared" si="38"/>
        <v>-0.10403836609365809</v>
      </c>
      <c r="M352">
        <f t="shared" si="39"/>
        <v>-0.10403836609365809</v>
      </c>
      <c r="N352" s="13">
        <f t="shared" si="40"/>
        <v>9.6657414693538336E-7</v>
      </c>
      <c r="O352" s="13">
        <v>1</v>
      </c>
    </row>
    <row r="353" spans="4:15" x14ac:dyDescent="0.4">
      <c r="D353" s="6">
        <v>5.6800000000000104</v>
      </c>
      <c r="E353" s="7">
        <f t="shared" si="35"/>
        <v>-3.5450945341298008E-2</v>
      </c>
      <c r="G353">
        <f t="shared" si="36"/>
        <v>6.9175514662652207</v>
      </c>
      <c r="H353" s="10">
        <f t="shared" si="41"/>
        <v>-0.1015917740645577</v>
      </c>
      <c r="I353">
        <f t="shared" si="37"/>
        <v>-1.2191012887746924</v>
      </c>
      <c r="K353">
        <f t="shared" si="38"/>
        <v>-0.10259164108372322</v>
      </c>
      <c r="M353">
        <f t="shared" si="39"/>
        <v>-0.10259164108372322</v>
      </c>
      <c r="N353" s="13">
        <f t="shared" si="40"/>
        <v>9.9973405601493808E-7</v>
      </c>
      <c r="O353" s="13">
        <v>1</v>
      </c>
    </row>
    <row r="354" spans="4:15" x14ac:dyDescent="0.4">
      <c r="D354" s="6">
        <v>5.7000000000000099</v>
      </c>
      <c r="E354" s="7">
        <f t="shared" si="35"/>
        <v>-3.4947314529265902E-2</v>
      </c>
      <c r="G354">
        <f t="shared" si="36"/>
        <v>6.9313671752607187</v>
      </c>
      <c r="H354" s="10">
        <f t="shared" si="41"/>
        <v>-0.10014851924651728</v>
      </c>
      <c r="I354">
        <f t="shared" si="37"/>
        <v>-1.2017822309582074</v>
      </c>
      <c r="K354">
        <f t="shared" si="38"/>
        <v>-0.10116484793533395</v>
      </c>
      <c r="M354">
        <f t="shared" si="39"/>
        <v>-0.10116484793533395</v>
      </c>
      <c r="N354" s="13">
        <f t="shared" si="40"/>
        <v>1.0329240037118061E-6</v>
      </c>
      <c r="O354" s="13">
        <v>1</v>
      </c>
    </row>
    <row r="355" spans="4:15" x14ac:dyDescent="0.4">
      <c r="D355" s="6">
        <v>5.7200000000000104</v>
      </c>
      <c r="E355" s="7">
        <f t="shared" si="35"/>
        <v>-3.4450635984645116E-2</v>
      </c>
      <c r="G355">
        <f t="shared" si="36"/>
        <v>6.9451828842562167</v>
      </c>
      <c r="H355" s="10">
        <f t="shared" si="41"/>
        <v>-9.8725187541197496E-2</v>
      </c>
      <c r="I355">
        <f t="shared" si="37"/>
        <v>-1.1847022504943698</v>
      </c>
      <c r="K355">
        <f t="shared" si="38"/>
        <v>-9.9757717269850818E-2</v>
      </c>
      <c r="M355">
        <f t="shared" si="39"/>
        <v>-9.9757717269850818E-2</v>
      </c>
      <c r="N355" s="13">
        <f t="shared" si="40"/>
        <v>1.0661176405529038E-6</v>
      </c>
      <c r="O355" s="13">
        <v>1</v>
      </c>
    </row>
    <row r="356" spans="4:15" x14ac:dyDescent="0.4">
      <c r="D356" s="6">
        <v>5.74000000000001</v>
      </c>
      <c r="E356" s="7">
        <f t="shared" si="35"/>
        <v>-3.3960817005412258E-2</v>
      </c>
      <c r="G356">
        <f t="shared" si="36"/>
        <v>6.9589985932517138</v>
      </c>
      <c r="H356" s="10">
        <f t="shared" si="41"/>
        <v>-9.73215132924099E-2</v>
      </c>
      <c r="I356">
        <f t="shared" si="37"/>
        <v>-1.1678581595089188</v>
      </c>
      <c r="K356">
        <f t="shared" si="38"/>
        <v>-9.8369983200886552E-2</v>
      </c>
      <c r="M356">
        <f t="shared" si="39"/>
        <v>-9.8369983200886552E-2</v>
      </c>
      <c r="N356" s="13">
        <f t="shared" si="40"/>
        <v>1.0992891489810376E-6</v>
      </c>
      <c r="O356" s="13">
        <v>1</v>
      </c>
    </row>
    <row r="357" spans="4:15" x14ac:dyDescent="0.4">
      <c r="D357" s="6">
        <v>5.7600000000000096</v>
      </c>
      <c r="E357" s="7">
        <f t="shared" si="35"/>
        <v>-3.3477766066999329E-2</v>
      </c>
      <c r="G357">
        <f t="shared" si="36"/>
        <v>6.9728143022472118</v>
      </c>
      <c r="H357" s="10">
        <f t="shared" si="41"/>
        <v>-9.5937234218199968E-2</v>
      </c>
      <c r="I357">
        <f t="shared" si="37"/>
        <v>-1.1512468106183995</v>
      </c>
      <c r="K357">
        <f t="shared" si="38"/>
        <v>-9.7001383293326734E-2</v>
      </c>
      <c r="M357">
        <f t="shared" si="39"/>
        <v>-9.7001383293326734E-2</v>
      </c>
      <c r="N357" s="13">
        <f t="shared" si="40"/>
        <v>1.132413254093152E-6</v>
      </c>
      <c r="O357" s="13">
        <v>1</v>
      </c>
    </row>
    <row r="358" spans="4:15" x14ac:dyDescent="0.4">
      <c r="D358" s="6">
        <v>5.78000000000001</v>
      </c>
      <c r="E358" s="7">
        <f t="shared" si="35"/>
        <v>-3.3001392808637939E-2</v>
      </c>
      <c r="G358">
        <f t="shared" si="36"/>
        <v>6.9866300112427098</v>
      </c>
      <c r="H358" s="10">
        <f t="shared" si="41"/>
        <v>-9.457209137171374E-2</v>
      </c>
      <c r="I358">
        <f t="shared" si="37"/>
        <v>-1.1348650964605649</v>
      </c>
      <c r="K358">
        <f t="shared" si="38"/>
        <v>-9.5651658522701299E-2</v>
      </c>
      <c r="M358">
        <f t="shared" si="39"/>
        <v>-9.5651658522701299E-2</v>
      </c>
      <c r="N358" s="13">
        <f t="shared" si="40"/>
        <v>1.1654652334913957E-6</v>
      </c>
      <c r="O358" s="13">
        <v>1</v>
      </c>
    </row>
    <row r="359" spans="4:15" x14ac:dyDescent="0.4">
      <c r="D359" s="6">
        <v>5.8000000000000096</v>
      </c>
      <c r="E359" s="7">
        <f t="shared" si="35"/>
        <v>-3.2531608019825117E-2</v>
      </c>
      <c r="G359">
        <f t="shared" si="36"/>
        <v>7.0004457202382069</v>
      </c>
      <c r="H359" s="10">
        <f t="shared" si="41"/>
        <v>-9.3225829102412838E-2</v>
      </c>
      <c r="I359">
        <f t="shared" si="37"/>
        <v>-1.1187099492289541</v>
      </c>
      <c r="K359">
        <f t="shared" si="38"/>
        <v>-9.4320553234909593E-2</v>
      </c>
      <c r="M359">
        <f t="shared" si="39"/>
        <v>-9.4320553234909593E-2</v>
      </c>
      <c r="N359" s="13">
        <f t="shared" si="40"/>
        <v>1.1984209262707726E-6</v>
      </c>
      <c r="O359" s="13">
        <v>1</v>
      </c>
    </row>
    <row r="360" spans="4:15" x14ac:dyDescent="0.4">
      <c r="D360" s="6">
        <v>5.8200000000000101</v>
      </c>
      <c r="E360" s="7">
        <f t="shared" si="35"/>
        <v>-3.2068323626910832E-2</v>
      </c>
      <c r="G360">
        <f t="shared" si="36"/>
        <v>7.0142614292337049</v>
      </c>
      <c r="H360" s="10">
        <f t="shared" si="41"/>
        <v>-9.1898195017638365E-2</v>
      </c>
      <c r="I360">
        <f t="shared" si="37"/>
        <v>-1.1027783402116604</v>
      </c>
      <c r="K360">
        <f t="shared" si="38"/>
        <v>-9.3007815106297548E-2</v>
      </c>
      <c r="M360">
        <f t="shared" si="39"/>
        <v>-9.3007815106297548E-2</v>
      </c>
      <c r="N360" s="13">
        <f t="shared" si="40"/>
        <v>1.2312567411560127E-6</v>
      </c>
      <c r="O360" s="13">
        <v>1</v>
      </c>
    </row>
    <row r="361" spans="4:15" x14ac:dyDescent="0.4">
      <c r="D361" s="6">
        <v>5.8400000000000096</v>
      </c>
      <c r="E361" s="7">
        <f t="shared" si="35"/>
        <v>-3.1611452679807875E-2</v>
      </c>
      <c r="G361">
        <f t="shared" si="36"/>
        <v>7.0280771382292029</v>
      </c>
      <c r="H361" s="10">
        <f t="shared" si="41"/>
        <v>-9.058893994452541E-2</v>
      </c>
      <c r="I361">
        <f t="shared" si="37"/>
        <v>-1.0870672793343048</v>
      </c>
      <c r="K361">
        <f t="shared" si="38"/>
        <v>-9.1713195104092218E-2</v>
      </c>
      <c r="M361">
        <f t="shared" si="39"/>
        <v>-9.1713195104092218E-2</v>
      </c>
      <c r="N361" s="13">
        <f t="shared" si="40"/>
        <v>1.2639496638125906E-6</v>
      </c>
      <c r="O361" s="13">
        <v>1</v>
      </c>
    </row>
    <row r="362" spans="4:15" x14ac:dyDescent="0.4">
      <c r="D362" s="6">
        <v>5.8600000000000101</v>
      </c>
      <c r="E362" s="7">
        <f t="shared" si="35"/>
        <v>-3.1160909338823355E-2</v>
      </c>
      <c r="G362">
        <f t="shared" si="36"/>
        <v>7.0418928472247009</v>
      </c>
      <c r="H362" s="10">
        <f t="shared" si="41"/>
        <v>-8.9297817892266082E-2</v>
      </c>
      <c r="I362">
        <f t="shared" si="37"/>
        <v>-1.0715738147071929</v>
      </c>
      <c r="K362">
        <f t="shared" si="38"/>
        <v>-9.0436447447188525E-2</v>
      </c>
      <c r="M362">
        <f t="shared" si="39"/>
        <v>-9.0436447447188525E-2</v>
      </c>
      <c r="N362" s="13">
        <f t="shared" si="40"/>
        <v>1.2964772633428817E-6</v>
      </c>
      <c r="O362" s="13">
        <v>1</v>
      </c>
    </row>
    <row r="363" spans="4:15" x14ac:dyDescent="0.4">
      <c r="D363" s="6">
        <v>5.8800000000000097</v>
      </c>
      <c r="E363" s="7">
        <f t="shared" si="35"/>
        <v>-3.0716608861612715E-2</v>
      </c>
      <c r="G363">
        <f t="shared" si="36"/>
        <v>7.055708556220198</v>
      </c>
      <c r="H363" s="10">
        <f t="shared" si="41"/>
        <v>-8.8024586014723544E-2</v>
      </c>
      <c r="I363">
        <f t="shared" si="37"/>
        <v>-1.0562950321766826</v>
      </c>
      <c r="K363">
        <f t="shared" si="38"/>
        <v>-8.917732956729435E-2</v>
      </c>
      <c r="M363">
        <f t="shared" si="39"/>
        <v>-8.917732956729435E-2</v>
      </c>
      <c r="N363" s="13">
        <f t="shared" si="40"/>
        <v>1.3288176979935633E-6</v>
      </c>
      <c r="O363" s="13">
        <v>1</v>
      </c>
    </row>
    <row r="364" spans="4:15" x14ac:dyDescent="0.4">
      <c r="D364" s="6">
        <v>5.9000000000000101</v>
      </c>
      <c r="E364" s="7">
        <f t="shared" si="35"/>
        <v>-3.0278467590255341E-2</v>
      </c>
      <c r="G364">
        <f t="shared" si="36"/>
        <v>7.069524265215696</v>
      </c>
      <c r="H364" s="10">
        <f t="shared" si="41"/>
        <v>-8.6769004573394731E-2</v>
      </c>
      <c r="I364">
        <f t="shared" si="37"/>
        <v>-1.0412280548807367</v>
      </c>
      <c r="K364">
        <f t="shared" si="38"/>
        <v>-8.7935602070430552E-2</v>
      </c>
      <c r="M364">
        <f t="shared" si="39"/>
        <v>-8.7935602070430552E-2</v>
      </c>
      <c r="N364" s="13">
        <f t="shared" si="40"/>
        <v>1.3609497200902415E-6</v>
      </c>
      <c r="O364" s="13">
        <v>1</v>
      </c>
    </row>
    <row r="365" spans="4:15" x14ac:dyDescent="0.4">
      <c r="D365" s="6">
        <v>5.9200000000000097</v>
      </c>
      <c r="E365" s="7">
        <f t="shared" si="35"/>
        <v>-2.984640293845247E-2</v>
      </c>
      <c r="G365">
        <f t="shared" si="36"/>
        <v>7.083339974211194</v>
      </c>
      <c r="H365" s="10">
        <f t="shared" si="41"/>
        <v>-8.5530836900723245E-2</v>
      </c>
      <c r="I365">
        <f t="shared" si="37"/>
        <v>-1.0263700428086788</v>
      </c>
      <c r="K365">
        <f t="shared" si="38"/>
        <v>-8.671102869878955E-2</v>
      </c>
      <c r="M365">
        <f t="shared" si="39"/>
        <v>-8.671102869878955E-2</v>
      </c>
      <c r="N365" s="13">
        <f t="shared" si="40"/>
        <v>1.3928526802229771E-6</v>
      </c>
      <c r="O365" s="13">
        <v>1</v>
      </c>
    </row>
    <row r="366" spans="4:15" x14ac:dyDescent="0.4">
      <c r="D366" s="6">
        <v>5.9400000000000102</v>
      </c>
      <c r="E366" s="7">
        <f t="shared" si="35"/>
        <v>-2.9420333378846589E-2</v>
      </c>
      <c r="G366">
        <f t="shared" si="36"/>
        <v>7.0971556832066929</v>
      </c>
      <c r="H366" s="10">
        <f t="shared" si="41"/>
        <v>-8.4309849363760667E-2</v>
      </c>
      <c r="I366">
        <f t="shared" si="37"/>
        <v>-1.0117181923651279</v>
      </c>
      <c r="K366">
        <f t="shared" si="38"/>
        <v>-8.5503376292948005E-2</v>
      </c>
      <c r="M366">
        <f t="shared" si="39"/>
        <v>-8.5503376292948005E-2</v>
      </c>
      <c r="N366" s="13">
        <f t="shared" si="40"/>
        <v>1.4245065306953582E-6</v>
      </c>
      <c r="O366" s="13">
        <v>1</v>
      </c>
    </row>
    <row r="367" spans="4:15" x14ac:dyDescent="0.4">
      <c r="D367" s="6">
        <v>5.9600000000000097</v>
      </c>
      <c r="E367" s="7">
        <f t="shared" si="35"/>
        <v>-2.9000178430462719E-2</v>
      </c>
      <c r="G367">
        <f t="shared" si="36"/>
        <v>7.1109713922021891</v>
      </c>
      <c r="H367" s="10">
        <f t="shared" si="41"/>
        <v>-8.3105811328177015E-2</v>
      </c>
      <c r="I367">
        <f t="shared" si="37"/>
        <v>-0.99726973593812418</v>
      </c>
      <c r="K367">
        <f t="shared" si="38"/>
        <v>-8.4312414754439013E-2</v>
      </c>
      <c r="M367">
        <f t="shared" si="39"/>
        <v>-8.4312414754439013E-2</v>
      </c>
      <c r="N367" s="13">
        <f t="shared" si="40"/>
        <v>1.4558918282671939E-6</v>
      </c>
      <c r="O367" s="13">
        <v>1</v>
      </c>
    </row>
    <row r="368" spans="4:15" x14ac:dyDescent="0.4">
      <c r="D368" s="6">
        <v>5.9800000000000102</v>
      </c>
      <c r="E368" s="7">
        <f t="shared" si="35"/>
        <v>-2.8585858646270869E-2</v>
      </c>
      <c r="G368">
        <f t="shared" si="36"/>
        <v>7.124787101197688</v>
      </c>
      <c r="H368" s="10">
        <f t="shared" si="41"/>
        <v>-8.1918495122618423E-2</v>
      </c>
      <c r="I368">
        <f t="shared" si="37"/>
        <v>-0.98302194147142108</v>
      </c>
      <c r="K368">
        <f t="shared" si="38"/>
        <v>-8.3137917008678175E-2</v>
      </c>
      <c r="M368">
        <f t="shared" si="39"/>
        <v>-8.3137917008678175E-2</v>
      </c>
      <c r="N368" s="13">
        <f t="shared" si="40"/>
        <v>1.486989736201522E-6</v>
      </c>
      <c r="O368" s="13">
        <v>1</v>
      </c>
    </row>
    <row r="369" spans="4:15" x14ac:dyDescent="0.4">
      <c r="D369" s="6">
        <v>6.0000000000000098</v>
      </c>
      <c r="E369" s="7">
        <f t="shared" si="35"/>
        <v>-2.817729560086981E-2</v>
      </c>
      <c r="G369">
        <f t="shared" si="36"/>
        <v>7.1386028101931842</v>
      </c>
      <c r="H369" s="10">
        <f t="shared" si="41"/>
        <v>-8.0747676003412622E-2</v>
      </c>
      <c r="I369">
        <f t="shared" si="37"/>
        <v>-0.96897211204095146</v>
      </c>
      <c r="K369">
        <f t="shared" si="38"/>
        <v>-8.1979658968249033E-2</v>
      </c>
      <c r="M369">
        <f t="shared" si="39"/>
        <v>-8.1979658968249033E-2</v>
      </c>
      <c r="N369" s="13">
        <f t="shared" si="40"/>
        <v>1.5177820256471152E-6</v>
      </c>
      <c r="O369" s="13">
        <v>1</v>
      </c>
    </row>
    <row r="370" spans="4:15" x14ac:dyDescent="0.4">
      <c r="D370" s="6">
        <v>6.0200000000000102</v>
      </c>
      <c r="E370" s="7">
        <f t="shared" si="35"/>
        <v>-2.7774411878291543E-2</v>
      </c>
      <c r="G370">
        <f t="shared" si="36"/>
        <v>7.1524185191886831</v>
      </c>
      <c r="H370" s="10">
        <f t="shared" si="41"/>
        <v>-7.9593132119620075E-2</v>
      </c>
      <c r="I370">
        <f t="shared" si="37"/>
        <v>-0.9551175854354409</v>
      </c>
      <c r="K370">
        <f t="shared" si="38"/>
        <v>-8.0837419496541094E-2</v>
      </c>
      <c r="M370">
        <f t="shared" si="39"/>
        <v>-8.0837419496541094E-2</v>
      </c>
      <c r="N370" s="13">
        <f t="shared" si="40"/>
        <v>1.5482510763649897E-6</v>
      </c>
      <c r="O370" s="13">
        <v>1</v>
      </c>
    </row>
    <row r="371" spans="4:15" x14ac:dyDescent="0.4">
      <c r="D371" s="6">
        <v>6.0400000000000098</v>
      </c>
      <c r="E371" s="7">
        <f t="shared" si="35"/>
        <v>-2.7377131059926431E-2</v>
      </c>
      <c r="G371">
        <f t="shared" si="36"/>
        <v>7.1662342281841811</v>
      </c>
      <c r="H371" s="10">
        <f t="shared" si="41"/>
        <v>-7.8454644478431174E-2</v>
      </c>
      <c r="I371">
        <f t="shared" si="37"/>
        <v>-0.94145573374117408</v>
      </c>
      <c r="K371">
        <f t="shared" si="38"/>
        <v>-7.9710980371746176E-2</v>
      </c>
      <c r="M371">
        <f t="shared" si="39"/>
        <v>-7.9710980371746176E-2</v>
      </c>
      <c r="N371" s="13">
        <f t="shared" si="40"/>
        <v>1.5783798768316056E-6</v>
      </c>
      <c r="O371" s="13">
        <v>1</v>
      </c>
    </row>
    <row r="372" spans="4:15" x14ac:dyDescent="0.4">
      <c r="D372" s="6">
        <v>6.0600000000000103</v>
      </c>
      <c r="E372" s="7">
        <f t="shared" si="35"/>
        <v>-2.6985377712568238E-2</v>
      </c>
      <c r="G372">
        <f t="shared" si="36"/>
        <v>7.1800499371796791</v>
      </c>
      <c r="H372" s="10">
        <f t="shared" si="41"/>
        <v>-7.7331996910906795E-2</v>
      </c>
      <c r="I372">
        <f t="shared" si="37"/>
        <v>-0.92798396293088148</v>
      </c>
      <c r="K372">
        <f t="shared" si="38"/>
        <v>-7.8600126251206784E-2</v>
      </c>
      <c r="M372">
        <f t="shared" si="39"/>
        <v>-7.8600126251206784E-2</v>
      </c>
      <c r="N372" s="13">
        <f t="shared" si="40"/>
        <v>1.6081520237296863E-6</v>
      </c>
      <c r="O372" s="13">
        <v>1</v>
      </c>
    </row>
    <row r="373" spans="4:15" x14ac:dyDescent="0.4">
      <c r="D373" s="6">
        <v>6.0800000000000098</v>
      </c>
      <c r="E373" s="7">
        <f t="shared" si="35"/>
        <v>-2.6599077376579239E-2</v>
      </c>
      <c r="G373">
        <f t="shared" si="36"/>
        <v>7.1938656461751762</v>
      </c>
      <c r="H373" s="10">
        <f t="shared" si="41"/>
        <v>-7.6224976038063136E-2</v>
      </c>
      <c r="I373">
        <f t="shared" si="37"/>
        <v>-0.91469971245675763</v>
      </c>
      <c r="K373">
        <f t="shared" si="38"/>
        <v>-7.7504644636120057E-2</v>
      </c>
      <c r="M373">
        <f t="shared" si="39"/>
        <v>-7.7504644636120057E-2</v>
      </c>
      <c r="N373" s="13">
        <f t="shared" si="40"/>
        <v>1.637551720852966E-6</v>
      </c>
      <c r="O373" s="13">
        <v>1</v>
      </c>
    </row>
    <row r="374" spans="4:15" x14ac:dyDescent="0.4">
      <c r="D374" s="6">
        <v>6.1000000000000103</v>
      </c>
      <c r="E374" s="7">
        <f t="shared" si="35"/>
        <v>-2.6218156554174261E-2</v>
      </c>
      <c r="G374">
        <f t="shared" si="36"/>
        <v>7.207681355170676</v>
      </c>
      <c r="H374" s="10">
        <f t="shared" si="41"/>
        <v>-7.5133371237297172E-2</v>
      </c>
      <c r="I374">
        <f t="shared" si="37"/>
        <v>-0.90160045484756601</v>
      </c>
      <c r="K374">
        <f t="shared" si="38"/>
        <v>-7.642432583659399E-2</v>
      </c>
      <c r="M374">
        <f t="shared" si="39"/>
        <v>-7.642432583659399E-2</v>
      </c>
      <c r="N374" s="13">
        <f t="shared" si="40"/>
        <v>1.6665637774456065E-6</v>
      </c>
      <c r="O374" s="13">
        <v>1</v>
      </c>
    </row>
    <row r="375" spans="4:15" x14ac:dyDescent="0.4">
      <c r="D375" s="6">
        <v>6.1200000000000099</v>
      </c>
      <c r="E375" s="7">
        <f t="shared" si="35"/>
        <v>-2.5842542697823923E-2</v>
      </c>
      <c r="G375">
        <f t="shared" si="36"/>
        <v>7.2214970641661722</v>
      </c>
      <c r="H375" s="10">
        <f t="shared" si="41"/>
        <v>-7.4056974609154017E-2</v>
      </c>
      <c r="I375">
        <f t="shared" si="37"/>
        <v>-0.88868369530984825</v>
      </c>
      <c r="K375">
        <f t="shared" si="38"/>
        <v>-7.5358962937056378E-2</v>
      </c>
      <c r="M375">
        <f t="shared" si="39"/>
        <v>-7.5358962937056378E-2</v>
      </c>
      <c r="N375" s="13">
        <f t="shared" si="40"/>
        <v>1.6951736059939885E-6</v>
      </c>
      <c r="O375" s="13">
        <v>1</v>
      </c>
    </row>
    <row r="376" spans="4:15" x14ac:dyDescent="0.4">
      <c r="D376" s="6">
        <v>6.1400000000000103</v>
      </c>
      <c r="E376" s="7">
        <f t="shared" si="35"/>
        <v>-2.5472164198775921E-2</v>
      </c>
      <c r="G376">
        <f t="shared" si="36"/>
        <v>7.2353127731616711</v>
      </c>
      <c r="H376" s="10">
        <f t="shared" si="41"/>
        <v>-7.2995580944432162E-2</v>
      </c>
      <c r="I376">
        <f t="shared" si="37"/>
        <v>-0.875946971333186</v>
      </c>
      <c r="K376">
        <f t="shared" si="38"/>
        <v>-7.4308351762012601E-2</v>
      </c>
      <c r="M376">
        <f t="shared" si="39"/>
        <v>-7.4308351762012601E-2</v>
      </c>
      <c r="N376" s="13">
        <f t="shared" si="40"/>
        <v>1.7233672194908133E-6</v>
      </c>
      <c r="O376" s="13">
        <v>1</v>
      </c>
    </row>
    <row r="377" spans="4:15" x14ac:dyDescent="0.4">
      <c r="D377" s="6">
        <v>6.1600000000000099</v>
      </c>
      <c r="E377" s="7">
        <f t="shared" si="35"/>
        <v>-2.510695037569443E-2</v>
      </c>
      <c r="G377">
        <f t="shared" si="36"/>
        <v>7.2491284821571691</v>
      </c>
      <c r="H377" s="10">
        <f t="shared" si="41"/>
        <v>-7.1948987691627525E-2</v>
      </c>
      <c r="I377">
        <f t="shared" si="37"/>
        <v>-0.8633878522995303</v>
      </c>
      <c r="K377">
        <f t="shared" si="38"/>
        <v>-7.3272290842156543E-2</v>
      </c>
      <c r="M377">
        <f t="shared" si="39"/>
        <v>-7.3272290842156543E-2</v>
      </c>
      <c r="N377" s="13">
        <f t="shared" si="40"/>
        <v>1.7511312282000241E-6</v>
      </c>
      <c r="O377" s="13">
        <v>1</v>
      </c>
    </row>
    <row r="378" spans="4:15" x14ac:dyDescent="0.4">
      <c r="D378" s="6">
        <v>6.1800000000000104</v>
      </c>
      <c r="E378" s="7">
        <f t="shared" si="35"/>
        <v>-2.4746831463416559E-2</v>
      </c>
      <c r="G378">
        <f t="shared" si="36"/>
        <v>7.2629441911526662</v>
      </c>
      <c r="H378" s="10">
        <f t="shared" si="41"/>
        <v>-7.0916994924712831E-2</v>
      </c>
      <c r="I378">
        <f t="shared" si="37"/>
        <v>-0.85100393909655403</v>
      </c>
      <c r="K378">
        <f t="shared" si="38"/>
        <v>-7.2250581380826434E-2</v>
      </c>
      <c r="M378">
        <f t="shared" si="39"/>
        <v>-7.2250581380826434E-2</v>
      </c>
      <c r="N378" s="13">
        <f t="shared" si="40"/>
        <v>1.7784528359296387E-6</v>
      </c>
      <c r="O378" s="13">
        <v>1</v>
      </c>
    </row>
    <row r="379" spans="4:15" x14ac:dyDescent="0.4">
      <c r="D379" s="6">
        <v>6.2000000000000099</v>
      </c>
      <c r="E379" s="7">
        <f t="shared" si="35"/>
        <v>-2.4391738601825759E-2</v>
      </c>
      <c r="G379">
        <f t="shared" si="36"/>
        <v>7.2767599001481642</v>
      </c>
      <c r="H379" s="10">
        <f t="shared" si="41"/>
        <v>-6.9899405311252077E-2</v>
      </c>
      <c r="I379">
        <f t="shared" si="37"/>
        <v>-0.83879286373502493</v>
      </c>
      <c r="K379">
        <f t="shared" si="38"/>
        <v>-7.1243027220810246E-2</v>
      </c>
      <c r="M379">
        <f t="shared" si="39"/>
        <v>-7.1243027220810246E-2</v>
      </c>
      <c r="N379" s="13">
        <f t="shared" si="40"/>
        <v>1.8053198358447381E-6</v>
      </c>
      <c r="O379" s="13">
        <v>1</v>
      </c>
    </row>
    <row r="380" spans="4:15" x14ac:dyDescent="0.4">
      <c r="D380" s="6">
        <v>6.2200000000000104</v>
      </c>
      <c r="E380" s="7">
        <f t="shared" si="35"/>
        <v>-2.404160382484118E-2</v>
      </c>
      <c r="G380">
        <f t="shared" si="36"/>
        <v>7.2905756091436622</v>
      </c>
      <c r="H380" s="10">
        <f t="shared" si="41"/>
        <v>-6.8896024080847357E-2</v>
      </c>
      <c r="I380">
        <f t="shared" si="37"/>
        <v>-0.82675228897016828</v>
      </c>
      <c r="K380">
        <f t="shared" si="38"/>
        <v>-7.0249434811495703E-2</v>
      </c>
      <c r="M380">
        <f t="shared" si="39"/>
        <v>-7.0249434811495703E-2</v>
      </c>
      <c r="N380" s="13">
        <f t="shared" si="40"/>
        <v>1.8317206058340916E-6</v>
      </c>
      <c r="O380" s="13">
        <v>1</v>
      </c>
    </row>
    <row r="381" spans="4:15" x14ac:dyDescent="0.4">
      <c r="D381" s="6">
        <v>6.24000000000001</v>
      </c>
      <c r="E381" s="7">
        <f t="shared" si="35"/>
        <v>-2.369636004952275E-2</v>
      </c>
      <c r="G381">
        <f t="shared" si="36"/>
        <v>7.3043913181391593</v>
      </c>
      <c r="H381" s="10">
        <f t="shared" si="41"/>
        <v>-6.7906658993917346E-2</v>
      </c>
      <c r="I381">
        <f t="shared" si="37"/>
        <v>-0.81487990792700815</v>
      </c>
      <c r="K381">
        <f t="shared" si="38"/>
        <v>-6.9269613176364694E-2</v>
      </c>
      <c r="M381">
        <f t="shared" si="39"/>
        <v>-6.9269613176364694E-2</v>
      </c>
      <c r="N381" s="13">
        <f t="shared" si="40"/>
        <v>1.85764410345072E-6</v>
      </c>
      <c r="O381" s="13">
        <v>1</v>
      </c>
    </row>
    <row r="382" spans="4:15" x14ac:dyDescent="0.4">
      <c r="D382" s="6">
        <v>6.2600000000000096</v>
      </c>
      <c r="E382" s="7">
        <f t="shared" si="35"/>
        <v>-2.3355941065290989E-2</v>
      </c>
      <c r="G382">
        <f t="shared" si="36"/>
        <v>7.3182070271346573</v>
      </c>
      <c r="H382" s="10">
        <f t="shared" si="41"/>
        <v>-6.6931120310804393E-2</v>
      </c>
      <c r="I382">
        <f t="shared" si="37"/>
        <v>-0.80317344372965271</v>
      </c>
      <c r="K382">
        <f t="shared" si="38"/>
        <v>-6.8303373880830617E-2</v>
      </c>
      <c r="M382">
        <f t="shared" si="39"/>
        <v>-6.8303373880830617E-2</v>
      </c>
      <c r="N382" s="13">
        <f t="shared" si="40"/>
        <v>1.8830798604497182E-6</v>
      </c>
      <c r="O382" s="13">
        <v>1</v>
      </c>
    </row>
    <row r="383" spans="4:15" x14ac:dyDescent="0.4">
      <c r="D383" s="6">
        <v>6.28000000000001</v>
      </c>
      <c r="E383" s="7">
        <f t="shared" si="35"/>
        <v>-2.3020281523261202E-2</v>
      </c>
      <c r="G383">
        <f t="shared" si="36"/>
        <v>7.3320227361301553</v>
      </c>
      <c r="H383" s="10">
        <f t="shared" si="41"/>
        <v>-6.5969220761209618E-2</v>
      </c>
      <c r="I383">
        <f t="shared" si="37"/>
        <v>-0.79163064913451542</v>
      </c>
      <c r="K383">
        <f t="shared" si="38"/>
        <v>-6.7350531000415978E-2</v>
      </c>
      <c r="M383">
        <f t="shared" si="39"/>
        <v>-6.7350531000415978E-2</v>
      </c>
      <c r="N383" s="13">
        <f t="shared" si="40"/>
        <v>1.9080179769363307E-6</v>
      </c>
      <c r="O383" s="13">
        <v>1</v>
      </c>
    </row>
    <row r="384" spans="4:15" x14ac:dyDescent="0.4">
      <c r="D384" s="6">
        <v>6.3000000000000096</v>
      </c>
      <c r="E384" s="7">
        <f t="shared" si="35"/>
        <v>-2.2689316925691237E-2</v>
      </c>
      <c r="G384">
        <f t="shared" si="36"/>
        <v>7.3458384451256524</v>
      </c>
      <c r="H384" s="10">
        <f t="shared" si="41"/>
        <v>-6.5020775513953369E-2</v>
      </c>
      <c r="I384">
        <f t="shared" si="37"/>
        <v>-0.78024930616744048</v>
      </c>
      <c r="K384">
        <f t="shared" si="38"/>
        <v>-6.6410901089270113E-2</v>
      </c>
      <c r="M384">
        <f t="shared" si="39"/>
        <v>-6.6410901089270113E-2</v>
      </c>
      <c r="N384" s="13">
        <f t="shared" si="40"/>
        <v>1.9324491151497104E-6</v>
      </c>
      <c r="O384" s="13">
        <v>1</v>
      </c>
    </row>
    <row r="385" spans="4:15" x14ac:dyDescent="0.4">
      <c r="D385" s="6">
        <v>6.3200000000000101</v>
      </c>
      <c r="E385" s="7">
        <f t="shared" si="35"/>
        <v>-2.2362983615542089E-2</v>
      </c>
      <c r="G385">
        <f t="shared" si="36"/>
        <v>7.3596541541211504</v>
      </c>
      <c r="H385" s="10">
        <f t="shared" si="41"/>
        <v>-6.4085602147058968E-2</v>
      </c>
      <c r="I385">
        <f t="shared" si="37"/>
        <v>-0.76902722576470761</v>
      </c>
      <c r="K385">
        <f t="shared" si="38"/>
        <v>-6.5484303149023287E-2</v>
      </c>
      <c r="M385">
        <f t="shared" si="39"/>
        <v>-6.5484303149023287E-2</v>
      </c>
      <c r="N385" s="13">
        <f t="shared" si="40"/>
        <v>1.9563644928959923E-6</v>
      </c>
      <c r="O385" s="13">
        <v>1</v>
      </c>
    </row>
    <row r="386" spans="4:15" x14ac:dyDescent="0.4">
      <c r="D386" s="6">
        <v>6.3400000000000096</v>
      </c>
      <c r="E386" s="7">
        <f t="shared" si="35"/>
        <v>-2.2041218766150828E-2</v>
      </c>
      <c r="G386">
        <f t="shared" si="36"/>
        <v>7.3734698631166484</v>
      </c>
      <c r="H386" s="10">
        <f t="shared" si="41"/>
        <v>-6.3163520618158428E-2</v>
      </c>
      <c r="I386">
        <f t="shared" si="37"/>
        <v>-0.75796224741790108</v>
      </c>
      <c r="K386">
        <f t="shared" si="38"/>
        <v>-6.4570558597978292E-2</v>
      </c>
      <c r="M386">
        <f t="shared" si="39"/>
        <v>-6.4570558597978292E-2</v>
      </c>
      <c r="N386" s="13">
        <f t="shared" si="40"/>
        <v>1.9797558766555642E-6</v>
      </c>
      <c r="O386" s="13">
        <v>1</v>
      </c>
    </row>
    <row r="387" spans="4:15" x14ac:dyDescent="0.4">
      <c r="D387" s="6">
        <v>6.3600000000000101</v>
      </c>
      <c r="E387" s="7">
        <f t="shared" si="35"/>
        <v>-2.1723960371014851E-2</v>
      </c>
      <c r="G387">
        <f t="shared" si="36"/>
        <v>7.3872855721121455</v>
      </c>
      <c r="H387" s="10">
        <f t="shared" si="41"/>
        <v>-6.2254353235217261E-2</v>
      </c>
      <c r="I387">
        <f t="shared" si="37"/>
        <v>-0.74705223882260707</v>
      </c>
      <c r="K387">
        <f t="shared" si="38"/>
        <v>-6.3669491240633647E-2</v>
      </c>
      <c r="M387">
        <f t="shared" si="39"/>
        <v>-6.3669491240633647E-2</v>
      </c>
      <c r="N387" s="13">
        <f t="shared" si="40"/>
        <v>2.0026155743738669E-6</v>
      </c>
      <c r="O387" s="13">
        <v>1</v>
      </c>
    </row>
    <row r="388" spans="4:15" x14ac:dyDescent="0.4">
      <c r="D388" s="6">
        <v>6.3800000000000097</v>
      </c>
      <c r="E388" s="7">
        <f t="shared" si="35"/>
        <v>-2.1411147233687134E-2</v>
      </c>
      <c r="G388">
        <f t="shared" si="36"/>
        <v>7.4011012811076435</v>
      </c>
      <c r="H388" s="10">
        <f t="shared" si="41"/>
        <v>-6.1357924627577207E-2</v>
      </c>
      <c r="I388">
        <f t="shared" si="37"/>
        <v>-0.73629509553092642</v>
      </c>
      <c r="K388">
        <f t="shared" si="38"/>
        <v>-6.2780927237539932E-2</v>
      </c>
      <c r="M388">
        <f t="shared" si="39"/>
        <v>-6.2780927237539932E-2</v>
      </c>
      <c r="N388" s="13">
        <f t="shared" si="40"/>
        <v>2.0249364279607293E-6</v>
      </c>
      <c r="O388" s="13">
        <v>1</v>
      </c>
    </row>
    <row r="389" spans="4:15" x14ac:dyDescent="0.4">
      <c r="D389" s="6">
        <v>6.4000000000000101</v>
      </c>
      <c r="E389" s="7">
        <f t="shared" si="35"/>
        <v>-2.1102718957781218E-2</v>
      </c>
      <c r="G389">
        <f t="shared" si="36"/>
        <v>7.4149169901031415</v>
      </c>
      <c r="H389" s="10">
        <f t="shared" si="41"/>
        <v>-6.0474061717313635E-2</v>
      </c>
      <c r="I389">
        <f t="shared" si="37"/>
        <v>-0.72568874060776367</v>
      </c>
      <c r="K389">
        <f t="shared" si="38"/>
        <v>-6.1904695075485898E-2</v>
      </c>
      <c r="M389">
        <f t="shared" si="39"/>
        <v>-6.1904695075485898E-2</v>
      </c>
      <c r="N389" s="13">
        <f t="shared" si="40"/>
        <v>2.0467118055152474E-6</v>
      </c>
      <c r="O389" s="13">
        <v>1</v>
      </c>
    </row>
    <row r="390" spans="4:15" x14ac:dyDescent="0.4">
      <c r="D390" s="6">
        <v>6.4200000000000097</v>
      </c>
      <c r="E390" s="7">
        <f t="shared" si="35"/>
        <v>-2.0798615937085763E-2</v>
      </c>
      <c r="G390">
        <f t="shared" si="36"/>
        <v>7.4287326990986386</v>
      </c>
      <c r="H390" s="10">
        <f t="shared" si="41"/>
        <v>-5.9602593690906668E-2</v>
      </c>
      <c r="I390">
        <f t="shared" si="37"/>
        <v>-0.71523112429087998</v>
      </c>
      <c r="K390">
        <f t="shared" si="38"/>
        <v>-6.1040625538012538E-2</v>
      </c>
      <c r="M390">
        <f t="shared" si="39"/>
        <v>-6.1040625538012538E-2</v>
      </c>
      <c r="N390" s="13">
        <f t="shared" si="40"/>
        <v>2.0679355932907229E-6</v>
      </c>
      <c r="O390" s="13">
        <v>1</v>
      </c>
    </row>
    <row r="391" spans="4:15" x14ac:dyDescent="0.4">
      <c r="D391" s="6">
        <v>6.4400000000000102</v>
      </c>
      <c r="E391" s="7">
        <f t="shared" si="35"/>
        <v>-2.0498779345787334E-2</v>
      </c>
      <c r="G391">
        <f t="shared" si="36"/>
        <v>7.4425484080941366</v>
      </c>
      <c r="H391" s="10">
        <f t="shared" si="41"/>
        <v>-5.8743351971222761E-2</v>
      </c>
      <c r="I391">
        <f t="shared" si="37"/>
        <v>-0.70492022365467311</v>
      </c>
      <c r="K391">
        <f t="shared" si="38"/>
        <v>-6.0188551676251541E-2</v>
      </c>
      <c r="M391">
        <f t="shared" si="39"/>
        <v>-6.0188551676251541E-2</v>
      </c>
      <c r="N391" s="13">
        <f t="shared" si="40"/>
        <v>2.0886021874152717E-6</v>
      </c>
      <c r="O391" s="13">
        <v>1</v>
      </c>
    </row>
    <row r="392" spans="4:15" x14ac:dyDescent="0.4">
      <c r="D392" s="6">
        <v>6.4600000000000097</v>
      </c>
      <c r="E392" s="7">
        <f t="shared" si="35"/>
        <v>-2.0203151128801139E-2</v>
      </c>
      <c r="G392">
        <f t="shared" si="36"/>
        <v>7.4563641170896346</v>
      </c>
      <c r="H392" s="10">
        <f t="shared" si="41"/>
        <v>-5.7896170189805425E-2</v>
      </c>
      <c r="I392">
        <f t="shared" si="37"/>
        <v>-0.69475404227766513</v>
      </c>
      <c r="K392">
        <f t="shared" si="38"/>
        <v>-5.9348308780089495E-2</v>
      </c>
      <c r="M392">
        <f t="shared" si="39"/>
        <v>-5.9348308780089495E-2</v>
      </c>
      <c r="N392" s="13">
        <f t="shared" si="40"/>
        <v>2.1087064853922071E-6</v>
      </c>
      <c r="O392" s="13">
        <v>1</v>
      </c>
    </row>
    <row r="393" spans="4:15" x14ac:dyDescent="0.4">
      <c r="D393" s="6">
        <v>6.4800000000000102</v>
      </c>
      <c r="E393" s="7">
        <f t="shared" si="35"/>
        <v>-1.9911673992208518E-2</v>
      </c>
      <c r="G393">
        <f t="shared" si="36"/>
        <v>7.4701798260851318</v>
      </c>
      <c r="H393" s="10">
        <f t="shared" si="41"/>
        <v>-5.7060884159471949E-2</v>
      </c>
      <c r="I393">
        <f t="shared" si="37"/>
        <v>-0.68473060991366341</v>
      </c>
      <c r="K393">
        <f t="shared" si="38"/>
        <v>-5.851973434965195E-2</v>
      </c>
      <c r="M393">
        <f t="shared" si="39"/>
        <v>-5.851973434965195E-2</v>
      </c>
      <c r="N393" s="13">
        <f t="shared" si="40"/>
        <v>2.1282438773882262E-6</v>
      </c>
      <c r="O393" s="13">
        <v>1</v>
      </c>
    </row>
    <row r="394" spans="4:15" x14ac:dyDescent="0.4">
      <c r="D394" s="6">
        <v>6.5000000000000098</v>
      </c>
      <c r="E394" s="7">
        <f t="shared" si="35"/>
        <v>-1.9624291393800772E-2</v>
      </c>
      <c r="G394">
        <f t="shared" si="36"/>
        <v>7.4839955350806298</v>
      </c>
      <c r="H394" s="10">
        <f t="shared" si="41"/>
        <v>-5.6237331847214869E-2</v>
      </c>
      <c r="I394">
        <f t="shared" si="37"/>
        <v>-0.67484798216657849</v>
      </c>
      <c r="K394">
        <f t="shared" si="38"/>
        <v>-5.7702668067107617E-2</v>
      </c>
      <c r="M394">
        <f t="shared" si="39"/>
        <v>-5.7702668067107617E-2</v>
      </c>
      <c r="N394" s="13">
        <f t="shared" si="40"/>
        <v>2.1472102373295663E-6</v>
      </c>
      <c r="O394" s="13">
        <v>1</v>
      </c>
    </row>
    <row r="395" spans="4:15" x14ac:dyDescent="0.4">
      <c r="D395" s="6">
        <v>6.5200000000000102</v>
      </c>
      <c r="E395" s="7">
        <f t="shared" si="35"/>
        <v>-1.9340947533728097E-2</v>
      </c>
      <c r="G395">
        <f t="shared" si="36"/>
        <v>7.4978112440761278</v>
      </c>
      <c r="H395" s="10">
        <f t="shared" si="41"/>
        <v>-5.5425353347404609E-2</v>
      </c>
      <c r="I395">
        <f t="shared" si="37"/>
        <v>-0.66510424016885528</v>
      </c>
      <c r="K395">
        <f t="shared" si="38"/>
        <v>-5.6896951768788971E-2</v>
      </c>
      <c r="M395">
        <f t="shared" si="39"/>
        <v>-5.6896951768788971E-2</v>
      </c>
      <c r="N395" s="13">
        <f t="shared" si="40"/>
        <v>2.1656019138209478E-6</v>
      </c>
      <c r="O395" s="13">
        <v>1</v>
      </c>
    </row>
    <row r="396" spans="4:15" x14ac:dyDescent="0.4">
      <c r="D396" s="6">
        <v>6.5400000000000098</v>
      </c>
      <c r="E396" s="7">
        <f t="shared" si="35"/>
        <v>-1.9061587345253345E-2</v>
      </c>
      <c r="G396">
        <f t="shared" si="36"/>
        <v>7.5116269530716249</v>
      </c>
      <c r="H396" s="10">
        <f t="shared" si="41"/>
        <v>-5.462479085529251E-2</v>
      </c>
      <c r="I396">
        <f t="shared" si="37"/>
        <v>-0.65549749026351012</v>
      </c>
      <c r="K396">
        <f t="shared" si="38"/>
        <v>-5.6102429417628247E-2</v>
      </c>
      <c r="M396">
        <f t="shared" si="39"/>
        <v>-5.6102429417628247E-2</v>
      </c>
      <c r="N396" s="13">
        <f t="shared" si="40"/>
        <v>2.1834157209016234E-6</v>
      </c>
      <c r="O396" s="13">
        <v>1</v>
      </c>
    </row>
    <row r="397" spans="4:15" x14ac:dyDescent="0.4">
      <c r="D397" s="6">
        <v>6.5600000000000103</v>
      </c>
      <c r="E397" s="7">
        <f t="shared" si="35"/>
        <v>-1.8786156485609173E-2</v>
      </c>
      <c r="G397">
        <f t="shared" si="36"/>
        <v>7.5254426620671229</v>
      </c>
      <c r="H397" s="10">
        <f t="shared" si="41"/>
        <v>-5.3835488640810211E-2</v>
      </c>
      <c r="I397">
        <f t="shared" si="37"/>
        <v>-0.64602586368972248</v>
      </c>
      <c r="K397">
        <f t="shared" si="38"/>
        <v>-5.5318947075905643E-2</v>
      </c>
      <c r="M397">
        <f t="shared" si="39"/>
        <v>-5.5318947075905643E-2</v>
      </c>
      <c r="N397" s="13">
        <f t="shared" si="40"/>
        <v>2.2006489286557879E-6</v>
      </c>
      <c r="O397" s="13">
        <v>1</v>
      </c>
    </row>
    <row r="398" spans="4:15" x14ac:dyDescent="0.4">
      <c r="D398" s="6">
        <v>6.5800000000000098</v>
      </c>
      <c r="E398" s="7">
        <f t="shared" si="35"/>
        <v>-1.8514601326958393E-2</v>
      </c>
      <c r="G398">
        <f t="shared" si="36"/>
        <v>7.5392583710626209</v>
      </c>
      <c r="H398" s="10">
        <f t="shared" si="41"/>
        <v>-5.305729302266466E-2</v>
      </c>
      <c r="I398">
        <f t="shared" si="37"/>
        <v>-0.63668751627197595</v>
      </c>
      <c r="K398">
        <f t="shared" si="38"/>
        <v>-5.4546352878307752E-2</v>
      </c>
      <c r="M398">
        <f t="shared" si="39"/>
        <v>-5.4546352878307752E-2</v>
      </c>
      <c r="N398" s="13">
        <f t="shared" si="40"/>
        <v>2.217299253687826E-6</v>
      </c>
      <c r="O398" s="13">
        <v>1</v>
      </c>
    </row>
    <row r="399" spans="4:15" x14ac:dyDescent="0.4">
      <c r="D399" s="6">
        <v>6.6000000000000103</v>
      </c>
      <c r="E399" s="7">
        <f t="shared" si="35"/>
        <v>-1.8246868947456134E-2</v>
      </c>
      <c r="G399">
        <f t="shared" si="36"/>
        <v>7.5530740800581198</v>
      </c>
      <c r="H399" s="10">
        <f t="shared" si="41"/>
        <v>-5.2290052342725046E-2</v>
      </c>
      <c r="I399">
        <f t="shared" si="37"/>
        <v>-0.62748062811270056</v>
      </c>
      <c r="K399">
        <f t="shared" si="38"/>
        <v>-5.3784497005293828E-2</v>
      </c>
      <c r="M399">
        <f t="shared" si="39"/>
        <v>-5.3784497005293828E-2</v>
      </c>
      <c r="N399" s="13">
        <f t="shared" si="40"/>
        <v>2.233364849480321E-6</v>
      </c>
      <c r="O399" s="13">
        <v>1</v>
      </c>
    </row>
    <row r="400" spans="4:15" x14ac:dyDescent="0.4">
      <c r="D400" s="6">
        <v>6.6200000000000099</v>
      </c>
      <c r="E400" s="7">
        <f t="shared" si="35"/>
        <v>-1.7982907122413412E-2</v>
      </c>
      <c r="G400">
        <f t="shared" si="36"/>
        <v>7.566889789053616</v>
      </c>
      <c r="H400" s="10">
        <f t="shared" si="41"/>
        <v>-5.1533616940700105E-2</v>
      </c>
      <c r="I400">
        <f t="shared" si="37"/>
        <v>-0.61840340328840127</v>
      </c>
      <c r="K400">
        <f t="shared" si="38"/>
        <v>-5.3033231656767994E-2</v>
      </c>
      <c r="M400">
        <f t="shared" si="39"/>
        <v>-5.3033231656767994E-2</v>
      </c>
      <c r="N400" s="13">
        <f t="shared" si="40"/>
        <v>2.2488442966473747E-6</v>
      </c>
      <c r="O400" s="13">
        <v>1</v>
      </c>
    </row>
    <row r="401" spans="4:15" x14ac:dyDescent="0.4">
      <c r="D401" s="6">
        <v>6.6400000000000103</v>
      </c>
      <c r="E401" s="7">
        <f t="shared" si="35"/>
        <v>-1.7722664315560927E-2</v>
      </c>
      <c r="G401">
        <f t="shared" si="36"/>
        <v>7.5807054980491149</v>
      </c>
      <c r="H401" s="10">
        <f t="shared" si="41"/>
        <v>-5.0787839129102952E-2</v>
      </c>
      <c r="I401">
        <f t="shared" si="37"/>
        <v>-0.60945406954923542</v>
      </c>
      <c r="K401">
        <f t="shared" si="38"/>
        <v>-5.2292411026053344E-2</v>
      </c>
      <c r="M401">
        <f t="shared" si="39"/>
        <v>-5.2292411026053344E-2</v>
      </c>
      <c r="N401" s="13">
        <f t="shared" si="40"/>
        <v>2.2637365930929014E-6</v>
      </c>
      <c r="O401" s="13">
        <v>1</v>
      </c>
    </row>
    <row r="402" spans="4:15" x14ac:dyDescent="0.4">
      <c r="D402" s="6">
        <v>6.6600000000000099</v>
      </c>
      <c r="E402" s="7">
        <f t="shared" si="35"/>
        <v>-1.7466089670412598E-2</v>
      </c>
      <c r="G402">
        <f t="shared" si="36"/>
        <v>7.5945212070446111</v>
      </c>
      <c r="H402" s="10">
        <f t="shared" si="41"/>
        <v>-5.0052573168501376E-2</v>
      </c>
      <c r="I402">
        <f t="shared" si="37"/>
        <v>-0.60063087802201653</v>
      </c>
      <c r="K402">
        <f t="shared" si="38"/>
        <v>-5.1561891274168589E-2</v>
      </c>
      <c r="M402">
        <f t="shared" si="39"/>
        <v>-5.1561891274168589E-2</v>
      </c>
      <c r="N402" s="13">
        <f t="shared" si="40"/>
        <v>2.2780411440948662E-6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-1.7213133001727551E-2</v>
      </c>
      <c r="G403">
        <f t="shared" si="36"/>
        <v>7.6083369160401109</v>
      </c>
      <c r="H403" s="10">
        <f t="shared" si="41"/>
        <v>-4.9327675243050643E-2</v>
      </c>
      <c r="I403">
        <f t="shared" si="37"/>
        <v>-0.59193210291660769</v>
      </c>
      <c r="K403">
        <f t="shared" si="38"/>
        <v>-5.0841530504400635E-2</v>
      </c>
      <c r="M403">
        <f t="shared" si="39"/>
        <v>-5.0841530504400635E-2</v>
      </c>
      <c r="N403" s="13">
        <f t="shared" si="40"/>
        <v>2.2917577523170515E-6</v>
      </c>
      <c r="O403" s="13">
        <v>1</v>
      </c>
    </row>
    <row r="404" spans="4:15" x14ac:dyDescent="0.4">
      <c r="D404" s="6">
        <v>6.7000000000000099</v>
      </c>
      <c r="E404" s="7">
        <f t="shared" si="42"/>
        <v>-1.6963744787070204E-2</v>
      </c>
      <c r="G404">
        <f t="shared" ref="G404:G469" si="43">$E$11*(D404/$E$12+1)</f>
        <v>7.622152625035608</v>
      </c>
      <c r="H404" s="10">
        <f t="shared" si="41"/>
        <v>-4.8613003436307076E-2</v>
      </c>
      <c r="I404">
        <f t="shared" ref="I404:I467" si="44">H404*$E$6</f>
        <v>-0.58335604123568485</v>
      </c>
      <c r="K404">
        <f t="shared" ref="K404:K467" si="45">(1/2)*($L$9*$L$4*EXP(-$L$7*$O$6*(G404/$O$6-1))-($L$9*$L$6*EXP(-$L$5*$O$6*(G404/$O$6-1))))</f>
        <v>-5.0131188737176272E-2</v>
      </c>
      <c r="M404">
        <f t="shared" ref="M404:M467" si="46">(1/2)*($L$9*$O$4*EXP(-$O$8*$O$6*(G404/$O$6-1))-($L$9*$O$7*EXP(-$O$5*$O$6*(G404/$O$6-1))))</f>
        <v>-5.0131188737176272E-2</v>
      </c>
      <c r="N404" s="13">
        <f t="shared" ref="N404:N467" si="47">(M404-H404)^2*O404</f>
        <v>2.3048866077752909E-6</v>
      </c>
      <c r="O404" s="13">
        <v>1</v>
      </c>
    </row>
    <row r="405" spans="4:15" x14ac:dyDescent="0.4">
      <c r="D405" s="6">
        <v>6.7200000000000104</v>
      </c>
      <c r="E405" s="7">
        <f t="shared" si="42"/>
        <v>-1.6717876158467131E-2</v>
      </c>
      <c r="G405">
        <f t="shared" si="43"/>
        <v>7.635968334031106</v>
      </c>
      <c r="H405" s="10">
        <f t="shared" ref="H405:H469" si="48">-(-$B$4)*(1+D405+$E$5*D405^3)*EXP(-D405)</f>
        <v>-4.7908417707319254E-2</v>
      </c>
      <c r="I405">
        <f t="shared" si="44"/>
        <v>-0.5749010124878311</v>
      </c>
      <c r="K405">
        <f t="shared" si="45"/>
        <v>-4.9430727885223118E-2</v>
      </c>
      <c r="M405">
        <f t="shared" si="46"/>
        <v>-4.9430727885223118E-2</v>
      </c>
      <c r="N405" s="13">
        <f t="shared" si="47"/>
        <v>2.3174282777496945E-6</v>
      </c>
      <c r="O405" s="13">
        <v>1</v>
      </c>
    </row>
    <row r="406" spans="4:15" x14ac:dyDescent="0.4">
      <c r="D406" s="6">
        <v>6.74000000000001</v>
      </c>
      <c r="E406" s="7">
        <f t="shared" si="42"/>
        <v>-1.6475478894160255E-2</v>
      </c>
      <c r="G406">
        <f t="shared" si="43"/>
        <v>7.649784043026604</v>
      </c>
      <c r="H406" s="10">
        <f t="shared" si="48"/>
        <v>-4.7213779866995036E-2</v>
      </c>
      <c r="I406">
        <f t="shared" si="44"/>
        <v>-0.5665653584039404</v>
      </c>
      <c r="K406">
        <f t="shared" si="45"/>
        <v>-4.8740011729025472E-2</v>
      </c>
      <c r="M406">
        <f t="shared" si="46"/>
        <v>-4.8740011729025472E-2</v>
      </c>
      <c r="N406" s="13">
        <f t="shared" si="47"/>
        <v>2.3293836966768918E-6</v>
      </c>
      <c r="O406" s="13">
        <v>1</v>
      </c>
    </row>
    <row r="407" spans="4:15" x14ac:dyDescent="0.4">
      <c r="D407" s="6">
        <v>6.7600000000000096</v>
      </c>
      <c r="E407" s="7">
        <f t="shared" si="42"/>
        <v>-1.6236505410455133E-2</v>
      </c>
      <c r="G407">
        <f t="shared" si="43"/>
        <v>7.6635997520221011</v>
      </c>
      <c r="H407" s="10">
        <f t="shared" si="48"/>
        <v>-4.6528953554741279E-2</v>
      </c>
      <c r="I407">
        <f t="shared" si="44"/>
        <v>-0.55834744265689529</v>
      </c>
      <c r="K407">
        <f t="shared" si="45"/>
        <v>-4.8058905892565874E-2</v>
      </c>
      <c r="M407">
        <f t="shared" si="46"/>
        <v>-4.8058905892565874E-2</v>
      </c>
      <c r="N407" s="13">
        <f t="shared" si="47"/>
        <v>2.3407541560149461E-6</v>
      </c>
      <c r="O407" s="13">
        <v>1</v>
      </c>
    </row>
    <row r="408" spans="4:15" x14ac:dyDescent="0.4">
      <c r="D408" s="6">
        <v>6.78000000000001</v>
      </c>
      <c r="E408" s="7">
        <f t="shared" si="42"/>
        <v>-1.6000908753663834E-2</v>
      </c>
      <c r="G408">
        <f t="shared" si="43"/>
        <v>7.6774154610175991</v>
      </c>
      <c r="H408" s="10">
        <f t="shared" si="48"/>
        <v>-4.5853804215374452E-2</v>
      </c>
      <c r="I408">
        <f t="shared" si="44"/>
        <v>-0.55024565058449348</v>
      </c>
      <c r="K408">
        <f t="shared" si="45"/>
        <v>-4.7387277819353792E-2</v>
      </c>
      <c r="M408">
        <f t="shared" si="46"/>
        <v>-4.7387277819353792E-2</v>
      </c>
      <c r="N408" s="13">
        <f t="shared" si="47"/>
        <v>2.3515412941013834E-6</v>
      </c>
      <c r="O408" s="13">
        <v>1</v>
      </c>
    </row>
    <row r="409" spans="4:15" x14ac:dyDescent="0.4">
      <c r="D409" s="6">
        <v>6.8000000000000096</v>
      </c>
      <c r="E409" s="7">
        <f t="shared" si="42"/>
        <v>-1.5768642592141315E-2</v>
      </c>
      <c r="G409">
        <f t="shared" si="43"/>
        <v>7.6912311700130971</v>
      </c>
      <c r="H409" s="10">
        <f t="shared" si="48"/>
        <v>-4.5188199076299368E-2</v>
      </c>
      <c r="I409">
        <f t="shared" si="44"/>
        <v>-0.54225838891559242</v>
      </c>
      <c r="K409">
        <f t="shared" si="45"/>
        <v>-4.6724996748737778E-2</v>
      </c>
      <c r="M409">
        <f t="shared" si="46"/>
        <v>-4.6724996748737778E-2</v>
      </c>
      <c r="N409" s="13">
        <f t="shared" si="47"/>
        <v>2.3617470860121144E-6</v>
      </c>
      <c r="O409" s="13">
        <v>1</v>
      </c>
    </row>
    <row r="410" spans="4:15" x14ac:dyDescent="0.4">
      <c r="D410" s="6">
        <v>6.8200000000000101</v>
      </c>
      <c r="E410" s="7">
        <f t="shared" si="42"/>
        <v>-1.5539661208414468E-2</v>
      </c>
      <c r="G410">
        <f t="shared" si="43"/>
        <v>7.705046879008596</v>
      </c>
      <c r="H410" s="10">
        <f t="shared" si="48"/>
        <v>-4.4532007124953338E-2</v>
      </c>
      <c r="I410">
        <f t="shared" si="44"/>
        <v>-0.53438408549944005</v>
      </c>
      <c r="K410">
        <f t="shared" si="45"/>
        <v>-4.6071933692498311E-2</v>
      </c>
      <c r="M410">
        <f t="shared" si="46"/>
        <v>-4.6071933692498311E-2</v>
      </c>
      <c r="N410" s="13">
        <f t="shared" si="47"/>
        <v>2.3713738334308434E-6</v>
      </c>
      <c r="O410" s="13">
        <v>1</v>
      </c>
    </row>
    <row r="411" spans="4:15" x14ac:dyDescent="0.4">
      <c r="D411" s="6">
        <v>6.8400000000000096</v>
      </c>
      <c r="E411" s="7">
        <f t="shared" si="42"/>
        <v>-1.5313919491403118E-2</v>
      </c>
      <c r="G411">
        <f t="shared" si="43"/>
        <v>7.7188625880040922</v>
      </c>
      <c r="H411" s="10">
        <f t="shared" si="48"/>
        <v>-4.3885099086513918E-2</v>
      </c>
      <c r="I411">
        <f t="shared" si="44"/>
        <v>-0.52662118903816701</v>
      </c>
      <c r="K411">
        <f t="shared" si="45"/>
        <v>-4.5427961411719106E-2</v>
      </c>
      <c r="M411">
        <f t="shared" si="46"/>
        <v>-4.5427961411719106E-2</v>
      </c>
      <c r="N411" s="13">
        <f t="shared" si="47"/>
        <v>2.38042415453756E-6</v>
      </c>
      <c r="O411" s="13">
        <v>1</v>
      </c>
    </row>
    <row r="412" spans="4:15" x14ac:dyDescent="0.4">
      <c r="D412" s="6">
        <v>6.8600000000000101</v>
      </c>
      <c r="E412" s="7">
        <f t="shared" si="42"/>
        <v>-1.5091372928731901E-2</v>
      </c>
      <c r="G412">
        <f t="shared" si="43"/>
        <v>7.7326782969995911</v>
      </c>
      <c r="H412" s="10">
        <f t="shared" si="48"/>
        <v>-4.324734740186701E-2</v>
      </c>
      <c r="I412">
        <f t="shared" si="44"/>
        <v>-0.51896816882240415</v>
      </c>
      <c r="K412">
        <f t="shared" si="45"/>
        <v>-4.4792954393934339E-2</v>
      </c>
      <c r="M412">
        <f t="shared" si="46"/>
        <v>-4.4792954393934339E-2</v>
      </c>
      <c r="N412" s="13">
        <f t="shared" si="47"/>
        <v>2.3889009739274165E-6</v>
      </c>
      <c r="O412" s="13">
        <v>1</v>
      </c>
    </row>
    <row r="413" spans="4:15" x14ac:dyDescent="0.4">
      <c r="D413" s="6">
        <v>6.8800000000000097</v>
      </c>
      <c r="E413" s="7">
        <f t="shared" si="42"/>
        <v>-1.4871977599132396E-2</v>
      </c>
      <c r="G413">
        <f t="shared" si="43"/>
        <v>7.7464940059950891</v>
      </c>
      <c r="H413" s="10">
        <f t="shared" si="48"/>
        <v>-4.2618626205833711E-2</v>
      </c>
      <c r="I413">
        <f t="shared" si="44"/>
        <v>-0.51142351447000456</v>
      </c>
      <c r="K413">
        <f t="shared" si="45"/>
        <v>-4.4166788830549884E-2</v>
      </c>
      <c r="M413">
        <f t="shared" si="46"/>
        <v>-4.4166788830549884E-2</v>
      </c>
      <c r="N413" s="13">
        <f t="shared" si="47"/>
        <v>2.3968075125680709E-6</v>
      </c>
      <c r="O413" s="13">
        <v>1</v>
      </c>
    </row>
    <row r="414" spans="4:15" x14ac:dyDescent="0.4">
      <c r="D414" s="6">
        <v>6.9000000000000101</v>
      </c>
      <c r="E414" s="7">
        <f t="shared" si="42"/>
        <v>-1.4655690164934418E-2</v>
      </c>
      <c r="G414">
        <f t="shared" si="43"/>
        <v>7.7603097149905871</v>
      </c>
      <c r="H414" s="10">
        <f t="shared" si="48"/>
        <v>-4.1998811305652563E-2</v>
      </c>
      <c r="I414">
        <f t="shared" si="44"/>
        <v>-0.50398573566783078</v>
      </c>
      <c r="K414">
        <f t="shared" si="45"/>
        <v>-4.3549342594534399E-2</v>
      </c>
      <c r="M414">
        <f t="shared" si="46"/>
        <v>-4.3549342594534399E-2</v>
      </c>
      <c r="N414" s="13">
        <f t="shared" si="47"/>
        <v>2.4041472778015675E-6</v>
      </c>
      <c r="O414" s="13">
        <v>1</v>
      </c>
    </row>
    <row r="415" spans="4:15" x14ac:dyDescent="0.4">
      <c r="D415" s="6">
        <v>6.9200000000000097</v>
      </c>
      <c r="E415" s="7">
        <f t="shared" si="42"/>
        <v>-1.4442467864645869E-2</v>
      </c>
      <c r="G415">
        <f t="shared" si="43"/>
        <v>7.7741254239860842</v>
      </c>
      <c r="H415" s="10">
        <f t="shared" si="48"/>
        <v>-4.138778015971567E-2</v>
      </c>
      <c r="I415">
        <f t="shared" si="44"/>
        <v>-0.49665336191658804</v>
      </c>
      <c r="K415">
        <f t="shared" si="45"/>
        <v>-4.2940495218379705E-2</v>
      </c>
      <c r="M415">
        <f t="shared" si="46"/>
        <v>-4.2940495218379705E-2</v>
      </c>
      <c r="N415" s="13">
        <f t="shared" si="47"/>
        <v>2.4109240534020577E-6</v>
      </c>
      <c r="O415" s="13">
        <v>1</v>
      </c>
    </row>
    <row r="416" spans="4:15" x14ac:dyDescent="0.4">
      <c r="D416" s="6">
        <v>6.9400000000000102</v>
      </c>
      <c r="E416" s="7">
        <f t="shared" si="42"/>
        <v>-1.423226850562E-2</v>
      </c>
      <c r="G416">
        <f t="shared" si="43"/>
        <v>7.7879411329815822</v>
      </c>
      <c r="H416" s="10">
        <f t="shared" si="48"/>
        <v>-4.0785411856555237E-2</v>
      </c>
      <c r="I416">
        <f t="shared" si="44"/>
        <v>-0.48942494227866284</v>
      </c>
      <c r="K416">
        <f t="shared" si="45"/>
        <v>-4.2340127872326654E-2</v>
      </c>
      <c r="M416">
        <f t="shared" si="46"/>
        <v>-4.2340127872326654E-2</v>
      </c>
      <c r="N416" s="13">
        <f t="shared" si="47"/>
        <v>2.4171418896961475E-6</v>
      </c>
      <c r="O416" s="13">
        <v>1</v>
      </c>
    </row>
    <row r="417" spans="4:15" x14ac:dyDescent="0.4">
      <c r="D417" s="6">
        <v>6.9600000000000097</v>
      </c>
      <c r="E417" s="7">
        <f t="shared" si="42"/>
        <v>-1.4025050456809577E-2</v>
      </c>
      <c r="G417">
        <f t="shared" si="43"/>
        <v>7.8017568419770802</v>
      </c>
      <c r="H417" s="10">
        <f t="shared" si="48"/>
        <v>-4.0191587094079204E-2</v>
      </c>
      <c r="I417">
        <f t="shared" si="44"/>
        <v>-0.48229904512895044</v>
      </c>
      <c r="K417">
        <f t="shared" si="45"/>
        <v>-4.1748123342854347E-2</v>
      </c>
      <c r="M417">
        <f t="shared" si="46"/>
        <v>-4.1748123342854347E-2</v>
      </c>
      <c r="N417" s="13">
        <f t="shared" si="47"/>
        <v>2.4228050937509956E-6</v>
      </c>
      <c r="O417" s="13">
        <v>1</v>
      </c>
    </row>
    <row r="418" spans="4:15" x14ac:dyDescent="0.4">
      <c r="D418" s="6">
        <v>6.9800000000000102</v>
      </c>
      <c r="E418" s="7">
        <f t="shared" si="42"/>
        <v>-1.3820772641606752E-2</v>
      </c>
      <c r="G418">
        <f t="shared" si="43"/>
        <v>7.8155725509725773</v>
      </c>
      <c r="H418" s="10">
        <f t="shared" si="48"/>
        <v>-3.9606188159052466E-2</v>
      </c>
      <c r="I418">
        <f t="shared" si="44"/>
        <v>-0.47527425790862959</v>
      </c>
      <c r="K418">
        <f t="shared" si="45"/>
        <v>-4.1164366011430226E-2</v>
      </c>
      <c r="M418">
        <f t="shared" si="46"/>
        <v>-4.1164366011430226E-2</v>
      </c>
      <c r="N418" s="13">
        <f t="shared" si="47"/>
        <v>2.4279182196405668E-6</v>
      </c>
      <c r="O418" s="13">
        <v>1</v>
      </c>
    </row>
    <row r="419" spans="4:15" x14ac:dyDescent="0.4">
      <c r="D419" s="6">
        <v>7.0000000000000098</v>
      </c>
      <c r="E419" s="7">
        <f t="shared" si="42"/>
        <v>-1.3619394530768079E-2</v>
      </c>
      <c r="G419">
        <f t="shared" si="43"/>
        <v>7.8293882599680753</v>
      </c>
      <c r="H419" s="10">
        <f t="shared" si="48"/>
        <v>-3.9029098906822081E-2</v>
      </c>
      <c r="I419">
        <f t="shared" si="44"/>
        <v>-0.468349186881865</v>
      </c>
      <c r="K419">
        <f t="shared" si="45"/>
        <v>-4.058874183351862E-2</v>
      </c>
      <c r="M419">
        <f t="shared" si="46"/>
        <v>-4.058874183351862E-2</v>
      </c>
      <c r="N419" s="13">
        <f t="shared" si="47"/>
        <v>2.4324860587945453E-6</v>
      </c>
      <c r="O419" s="13">
        <v>1</v>
      </c>
    </row>
    <row r="420" spans="4:15" x14ac:dyDescent="0.4">
      <c r="D420" s="6">
        <v>7.0200000000000102</v>
      </c>
      <c r="E420" s="7">
        <f t="shared" si="42"/>
        <v>-1.342087613542362E-2</v>
      </c>
      <c r="G420">
        <f t="shared" si="43"/>
        <v>7.8432039689635733</v>
      </c>
      <c r="H420" s="10">
        <f t="shared" si="48"/>
        <v>-3.846020474128347E-2</v>
      </c>
      <c r="I420">
        <f t="shared" si="44"/>
        <v>-0.46152245689540161</v>
      </c>
      <c r="K420">
        <f t="shared" si="45"/>
        <v>-4.0021138317844693E-2</v>
      </c>
      <c r="M420">
        <f t="shared" si="46"/>
        <v>-4.0021138317844693E-2</v>
      </c>
      <c r="N420" s="13">
        <f t="shared" si="47"/>
        <v>2.4365136304362109E-6</v>
      </c>
      <c r="O420" s="13">
        <v>1</v>
      </c>
    </row>
    <row r="421" spans="4:15" x14ac:dyDescent="0.4">
      <c r="D421" s="6">
        <v>7.0400000000000098</v>
      </c>
      <c r="E421" s="7">
        <f t="shared" si="42"/>
        <v>-1.3225178000169478E-2</v>
      </c>
      <c r="G421">
        <f t="shared" si="43"/>
        <v>7.8570196779590704</v>
      </c>
      <c r="H421" s="10">
        <f t="shared" si="48"/>
        <v>-3.7899392595085672E-2</v>
      </c>
      <c r="I421">
        <f t="shared" si="44"/>
        <v>-0.45479271114102804</v>
      </c>
      <c r="K421">
        <f t="shared" si="45"/>
        <v>-3.9461444505912123E-2</v>
      </c>
      <c r="M421">
        <f t="shared" si="46"/>
        <v>-3.9461444505912123E-2</v>
      </c>
      <c r="N421" s="13">
        <f t="shared" si="47"/>
        <v>2.440006172116566E-6</v>
      </c>
      <c r="O421" s="13">
        <v>1</v>
      </c>
    </row>
    <row r="422" spans="4:15" x14ac:dyDescent="0.4">
      <c r="D422" s="6">
        <v>7.0600000000000103</v>
      </c>
      <c r="E422" s="7">
        <f t="shared" si="42"/>
        <v>-1.3032261196242734E-2</v>
      </c>
      <c r="G422">
        <f t="shared" si="43"/>
        <v>7.8708353869545684</v>
      </c>
      <c r="H422" s="10">
        <f t="shared" si="48"/>
        <v>-3.7346550910072801E-2</v>
      </c>
      <c r="I422">
        <f t="shared" si="44"/>
        <v>-0.44815861092087361</v>
      </c>
      <c r="K422">
        <f t="shared" si="45"/>
        <v>-3.8909550951771288E-2</v>
      </c>
      <c r="M422">
        <f t="shared" si="46"/>
        <v>-3.8909550951771288E-2</v>
      </c>
      <c r="N422" s="13">
        <f t="shared" si="47"/>
        <v>2.4429691303494716E-6</v>
      </c>
      <c r="O422" s="13">
        <v>1</v>
      </c>
    </row>
    <row r="423" spans="4:15" x14ac:dyDescent="0.4">
      <c r="D423" s="6">
        <v>7.0800000000000098</v>
      </c>
      <c r="E423" s="7">
        <f t="shared" si="42"/>
        <v>-1.2842087314778155E-2</v>
      </c>
      <c r="G423">
        <f t="shared" si="43"/>
        <v>7.8846510959500664</v>
      </c>
      <c r="H423" s="10">
        <f t="shared" si="48"/>
        <v>-3.6801569617959759E-2</v>
      </c>
      <c r="I423">
        <f t="shared" si="44"/>
        <v>-0.44161883541551711</v>
      </c>
      <c r="K423">
        <f t="shared" si="45"/>
        <v>-3.8365349702035832E-2</v>
      </c>
      <c r="M423">
        <f t="shared" si="46"/>
        <v>-3.8365349702035832E-2</v>
      </c>
      <c r="N423" s="13">
        <f t="shared" si="47"/>
        <v>2.4454081513529704E-6</v>
      </c>
      <c r="O423" s="13">
        <v>1</v>
      </c>
    </row>
    <row r="424" spans="4:15" x14ac:dyDescent="0.4">
      <c r="D424" s="6">
        <v>7.1000000000000103</v>
      </c>
      <c r="E424" s="7">
        <f t="shared" si="42"/>
        <v>-1.2654618460145615E-2</v>
      </c>
      <c r="G424">
        <f t="shared" si="43"/>
        <v>7.8984668049455635</v>
      </c>
      <c r="H424" s="10">
        <f t="shared" si="48"/>
        <v>-3.6264340121239289E-2</v>
      </c>
      <c r="I424">
        <f t="shared" si="44"/>
        <v>-0.43517208145487146</v>
      </c>
      <c r="K424">
        <f t="shared" si="45"/>
        <v>-3.7828734276145096E-2</v>
      </c>
      <c r="M424">
        <f t="shared" si="46"/>
        <v>-3.7828734276145096E-2</v>
      </c>
      <c r="N424" s="13">
        <f t="shared" si="47"/>
        <v>2.4473290719034546E-6</v>
      </c>
      <c r="O424" s="13">
        <v>1</v>
      </c>
    </row>
    <row r="425" spans="4:15" x14ac:dyDescent="0.4">
      <c r="D425" s="6">
        <v>7.1200000000000099</v>
      </c>
      <c r="E425" s="7">
        <f t="shared" si="42"/>
        <v>-1.2469817243367654E-2</v>
      </c>
      <c r="G425">
        <f t="shared" si="43"/>
        <v>7.9122825139410615</v>
      </c>
      <c r="H425" s="10">
        <f t="shared" si="48"/>
        <v>-3.5734755274318686E-2</v>
      </c>
      <c r="I425">
        <f t="shared" si="44"/>
        <v>-0.42881706329182423</v>
      </c>
      <c r="K425">
        <f t="shared" si="45"/>
        <v>-3.7299599646869561E-2</v>
      </c>
      <c r="M425">
        <f t="shared" si="46"/>
        <v>-3.7299599646869561E-2</v>
      </c>
      <c r="N425" s="13">
        <f t="shared" si="47"/>
        <v>2.4487379103041412E-6</v>
      </c>
      <c r="O425" s="13">
        <v>1</v>
      </c>
    </row>
    <row r="426" spans="4:15" x14ac:dyDescent="0.4">
      <c r="D426" s="6">
        <v>7.1400000000000103</v>
      </c>
      <c r="E426" s="7">
        <f t="shared" si="42"/>
        <v>-1.2287646775616086E-2</v>
      </c>
      <c r="G426">
        <f t="shared" si="43"/>
        <v>7.9260982229365595</v>
      </c>
      <c r="H426" s="10">
        <f t="shared" si="48"/>
        <v>-3.5212709364883021E-2</v>
      </c>
      <c r="I426">
        <f t="shared" si="44"/>
        <v>-0.42255251237859626</v>
      </c>
      <c r="K426">
        <f t="shared" si="45"/>
        <v>-3.6777842221057684E-2</v>
      </c>
      <c r="M426">
        <f t="shared" si="46"/>
        <v>-3.6777842221057684E-2</v>
      </c>
      <c r="N426" s="13">
        <f t="shared" si="47"/>
        <v>2.4496408574774578E-6</v>
      </c>
      <c r="O426" s="13">
        <v>1</v>
      </c>
    </row>
    <row r="427" spans="4:15" x14ac:dyDescent="0.4">
      <c r="D427" s="6">
        <v>7.1600000000000099</v>
      </c>
      <c r="E427" s="7">
        <f t="shared" si="42"/>
        <v>-1.2108070661787096E-2</v>
      </c>
      <c r="G427">
        <f t="shared" si="43"/>
        <v>7.9399139319320566</v>
      </c>
      <c r="H427" s="10">
        <f t="shared" si="48"/>
        <v>-3.4698098095483278E-2</v>
      </c>
      <c r="I427">
        <f t="shared" si="44"/>
        <v>-0.41637717714579936</v>
      </c>
      <c r="K427">
        <f t="shared" si="45"/>
        <v>-3.6263359820620601E-2</v>
      </c>
      <c r="M427">
        <f t="shared" si="46"/>
        <v>-3.6263359820620601E-2</v>
      </c>
      <c r="N427" s="13">
        <f t="shared" si="47"/>
        <v>2.4500442681798703E-6</v>
      </c>
      <c r="O427" s="13">
        <v>1</v>
      </c>
    </row>
    <row r="428" spans="4:15" x14ac:dyDescent="0.4">
      <c r="D428" s="6">
        <v>7.1800000000000104</v>
      </c>
      <c r="E428" s="7">
        <f t="shared" si="42"/>
        <v>-1.1931052994153755E-2</v>
      </c>
      <c r="G428">
        <f t="shared" si="43"/>
        <v>7.9537296409275546</v>
      </c>
      <c r="H428" s="10">
        <f t="shared" si="48"/>
        <v>-3.4190818565346413E-2</v>
      </c>
      <c r="I428">
        <f t="shared" si="44"/>
        <v>-0.41028982278415693</v>
      </c>
      <c r="K428">
        <f t="shared" si="45"/>
        <v>-3.5756051663752605E-2</v>
      </c>
      <c r="M428">
        <f t="shared" si="46"/>
        <v>-3.5756051663752605E-2</v>
      </c>
      <c r="N428" s="13">
        <f t="shared" si="47"/>
        <v>2.4499546523462485E-6</v>
      </c>
      <c r="O428" s="13">
        <v>1</v>
      </c>
    </row>
    <row r="429" spans="4:15" x14ac:dyDescent="0.4">
      <c r="D429" s="6">
        <v>7.2000000000000099</v>
      </c>
      <c r="E429" s="7">
        <f t="shared" si="42"/>
        <v>-1.1756558346095408E-2</v>
      </c>
      <c r="G429">
        <f t="shared" si="43"/>
        <v>7.9675453499230526</v>
      </c>
      <c r="H429" s="10">
        <f t="shared" si="48"/>
        <v>-3.3690769252405613E-2</v>
      </c>
      <c r="I429">
        <f t="shared" si="44"/>
        <v>-0.40428923102886738</v>
      </c>
      <c r="K429">
        <f t="shared" si="45"/>
        <v>-3.5255818346386074E-2</v>
      </c>
      <c r="M429">
        <f t="shared" si="46"/>
        <v>-3.5255818346386074E-2</v>
      </c>
      <c r="N429" s="13">
        <f t="shared" si="47"/>
        <v>2.4493786665690627E-6</v>
      </c>
      <c r="O429" s="13">
        <v>1</v>
      </c>
    </row>
    <row r="430" spans="4:15" x14ac:dyDescent="0.4">
      <c r="D430" s="6">
        <v>7.2200000000000104</v>
      </c>
      <c r="E430" s="7">
        <f t="shared" si="42"/>
        <v>-1.1584551765902845E-2</v>
      </c>
      <c r="G430">
        <f t="shared" si="43"/>
        <v>7.9813610589185497</v>
      </c>
      <c r="H430" s="10">
        <f t="shared" si="48"/>
        <v>-3.3197849995547778E-2</v>
      </c>
      <c r="I430">
        <f t="shared" si="44"/>
        <v>-0.3983741999465733</v>
      </c>
      <c r="K430">
        <f t="shared" si="45"/>
        <v>-3.4762561823876124E-2</v>
      </c>
      <c r="M430">
        <f t="shared" si="46"/>
        <v>-3.4762561823876124E-2</v>
      </c>
      <c r="N430" s="13">
        <f t="shared" si="47"/>
        <v>2.4483231057106375E-6</v>
      </c>
      <c r="O430" s="13">
        <v>1</v>
      </c>
    </row>
    <row r="431" spans="4:15" x14ac:dyDescent="0.4">
      <c r="D431" s="6">
        <v>7.24000000000001</v>
      </c>
      <c r="E431" s="7">
        <f t="shared" si="42"/>
        <v>-1.141499877065873E-2</v>
      </c>
      <c r="G431">
        <f t="shared" si="43"/>
        <v>7.9951767679140477</v>
      </c>
      <c r="H431" s="10">
        <f t="shared" si="48"/>
        <v>-3.2711961977076723E-2</v>
      </c>
      <c r="I431">
        <f t="shared" si="44"/>
        <v>-0.39254354372492067</v>
      </c>
      <c r="K431">
        <f t="shared" si="45"/>
        <v>-3.4276185392914674E-2</v>
      </c>
      <c r="M431">
        <f t="shared" si="46"/>
        <v>-3.4276185392914674E-2</v>
      </c>
      <c r="N431" s="13">
        <f t="shared" si="47"/>
        <v>2.446794894655747E-6</v>
      </c>
      <c r="O431" s="13">
        <v>1</v>
      </c>
    </row>
    <row r="432" spans="4:15" x14ac:dyDescent="0.4">
      <c r="D432" s="6">
        <v>7.2600000000000096</v>
      </c>
      <c r="E432" s="7">
        <f t="shared" si="42"/>
        <v>-1.1247865340192254E-2</v>
      </c>
      <c r="G432">
        <f t="shared" si="43"/>
        <v>8.0089924769095457</v>
      </c>
      <c r="H432" s="10">
        <f t="shared" si="48"/>
        <v>-3.2233007705388943E-2</v>
      </c>
      <c r="I432">
        <f t="shared" si="44"/>
        <v>-0.38679609246466728</v>
      </c>
      <c r="K432">
        <f t="shared" si="45"/>
        <v>-3.3796593673670564E-2</v>
      </c>
      <c r="M432">
        <f t="shared" si="46"/>
        <v>-3.3796593673670564E-2</v>
      </c>
      <c r="N432" s="13">
        <f t="shared" si="47"/>
        <v>2.4448010802071736E-6</v>
      </c>
      <c r="O432" s="13">
        <v>1</v>
      </c>
    </row>
    <row r="433" spans="4:15" x14ac:dyDescent="0.4">
      <c r="D433" s="6">
        <v>7.28000000000001</v>
      </c>
      <c r="E433" s="7">
        <f t="shared" si="42"/>
        <v>-1.108311791110737E-2</v>
      </c>
      <c r="G433">
        <f t="shared" si="43"/>
        <v>8.0228081859050437</v>
      </c>
      <c r="H433" s="10">
        <f t="shared" si="48"/>
        <v>-3.1760890997860391E-2</v>
      </c>
      <c r="I433">
        <f t="shared" si="44"/>
        <v>-0.3811306919743247</v>
      </c>
      <c r="K433">
        <f t="shared" si="45"/>
        <v>-3.3323692592153349E-2</v>
      </c>
      <c r="M433">
        <f t="shared" si="46"/>
        <v>-3.3323692592153349E-2</v>
      </c>
      <c r="N433" s="13">
        <f t="shared" si="47"/>
        <v>2.4423488231246105E-6</v>
      </c>
      <c r="O433" s="13">
        <v>1</v>
      </c>
    </row>
    <row r="434" spans="4:15" x14ac:dyDescent="0.4">
      <c r="D434" s="6">
        <v>7.3000000000000096</v>
      </c>
      <c r="E434" s="7">
        <f t="shared" si="42"/>
        <v>-1.0920723370883805E-2</v>
      </c>
      <c r="G434">
        <f t="shared" si="43"/>
        <v>8.0366238949005417</v>
      </c>
      <c r="H434" s="10">
        <f t="shared" si="48"/>
        <v>-3.1295516963941721E-2</v>
      </c>
      <c r="I434">
        <f t="shared" si="44"/>
        <v>-0.37554620356730062</v>
      </c>
      <c r="K434">
        <f t="shared" si="45"/>
        <v>-3.2857389362798514E-2</v>
      </c>
      <c r="M434">
        <f t="shared" si="46"/>
        <v>-3.2857389362798514E-2</v>
      </c>
      <c r="N434" s="13">
        <f t="shared" si="47"/>
        <v>2.4394453903106752E-6</v>
      </c>
      <c r="O434" s="13">
        <v>1</v>
      </c>
    </row>
    <row r="435" spans="4:15" x14ac:dyDescent="0.4">
      <c r="D435" s="6">
        <v>7.3200000000000101</v>
      </c>
      <c r="E435" s="7">
        <f t="shared" si="42"/>
        <v>-1.0760649052049957E-2</v>
      </c>
      <c r="G435">
        <f t="shared" si="43"/>
        <v>8.0504396038960397</v>
      </c>
      <c r="H435" s="10">
        <f t="shared" si="48"/>
        <v>-3.083679198845956E-2</v>
      </c>
      <c r="I435">
        <f t="shared" si="44"/>
        <v>-0.37004150386151469</v>
      </c>
      <c r="K435">
        <f t="shared" si="45"/>
        <v>-3.2397592471271566E-2</v>
      </c>
      <c r="M435">
        <f t="shared" si="46"/>
        <v>-3.2397592471271566E-2</v>
      </c>
      <c r="N435" s="13">
        <f t="shared" si="47"/>
        <v>2.4360981471461932E-6</v>
      </c>
      <c r="O435" s="13">
        <v>1</v>
      </c>
    </row>
    <row r="436" spans="4:15" x14ac:dyDescent="0.4">
      <c r="D436" s="6">
        <v>7.3400000000000096</v>
      </c>
      <c r="E436" s="7">
        <f t="shared" si="42"/>
        <v>-1.0602862726427055E-2</v>
      </c>
      <c r="G436">
        <f t="shared" si="43"/>
        <v>8.064255312891536</v>
      </c>
      <c r="H436" s="10">
        <f t="shared" si="48"/>
        <v>-3.038462371512201E-2</v>
      </c>
      <c r="I436">
        <f t="shared" si="44"/>
        <v>-0.36461548458146409</v>
      </c>
      <c r="K436">
        <f t="shared" si="45"/>
        <v>-3.1944211657489063E-2</v>
      </c>
      <c r="M436">
        <f t="shared" si="46"/>
        <v>-3.1944211657489063E-2</v>
      </c>
      <c r="N436" s="13">
        <f t="shared" si="47"/>
        <v>2.4323145499767003E-6</v>
      </c>
      <c r="O436" s="13">
        <v>1</v>
      </c>
    </row>
    <row r="437" spans="4:15" x14ac:dyDescent="0.4">
      <c r="D437" s="6">
        <v>7.3600000000000101</v>
      </c>
      <c r="E437" s="7">
        <f t="shared" si="42"/>
        <v>-1.0447332599443675E-2</v>
      </c>
      <c r="G437">
        <f t="shared" si="43"/>
        <v>8.0780710218870357</v>
      </c>
      <c r="H437" s="10">
        <f t="shared" si="48"/>
        <v>-2.9938921030225739E-2</v>
      </c>
      <c r="I437">
        <f t="shared" si="44"/>
        <v>-0.35926705236270884</v>
      </c>
      <c r="K437">
        <f t="shared" si="45"/>
        <v>-3.1497157898853489E-2</v>
      </c>
      <c r="M437">
        <f t="shared" si="46"/>
        <v>-3.1497157898853489E-2</v>
      </c>
      <c r="N437" s="13">
        <f t="shared" si="47"/>
        <v>2.4281021387508176E-6</v>
      </c>
      <c r="O437" s="13">
        <v>1</v>
      </c>
    </row>
    <row r="438" spans="4:15" x14ac:dyDescent="0.4">
      <c r="D438" s="6">
        <v>7.3800000000000097</v>
      </c>
      <c r="E438" s="7">
        <f t="shared" si="42"/>
        <v>-1.0294027304519967E-2</v>
      </c>
      <c r="G438">
        <f t="shared" si="43"/>
        <v>8.091886730882532</v>
      </c>
      <c r="H438" s="10">
        <f t="shared" si="48"/>
        <v>-2.9499594046562872E-2</v>
      </c>
      <c r="I438">
        <f t="shared" si="44"/>
        <v>-0.35399512855875448</v>
      </c>
      <c r="K438">
        <f t="shared" si="45"/>
        <v>-3.1056343393700843E-2</v>
      </c>
      <c r="M438">
        <f t="shared" si="46"/>
        <v>-3.1056343393700843E-2</v>
      </c>
      <c r="N438" s="13">
        <f t="shared" si="47"/>
        <v>2.4234685298144982E-6</v>
      </c>
      <c r="O438" s="13">
        <v>1</v>
      </c>
    </row>
    <row r="439" spans="4:15" x14ac:dyDescent="0.4">
      <c r="D439" s="6">
        <v>7.4000000000000101</v>
      </c>
      <c r="E439" s="7">
        <f t="shared" si="42"/>
        <v>-1.0142915897520682E-2</v>
      </c>
      <c r="G439">
        <f t="shared" si="43"/>
        <v>8.10570243987803</v>
      </c>
      <c r="H439" s="10">
        <f t="shared" si="48"/>
        <v>-2.9066554087525016E-2</v>
      </c>
      <c r="I439">
        <f t="shared" si="44"/>
        <v>-0.34879864905030022</v>
      </c>
      <c r="K439">
        <f t="shared" si="45"/>
        <v>-3.0621681544956786E-2</v>
      </c>
      <c r="M439">
        <f t="shared" si="46"/>
        <v>-3.0621681544956786E-2</v>
      </c>
      <c r="N439" s="13">
        <f t="shared" si="47"/>
        <v>2.4184214088582E-6</v>
      </c>
      <c r="O439" s="13">
        <v>1</v>
      </c>
    </row>
    <row r="440" spans="4:15" x14ac:dyDescent="0.4">
      <c r="D440" s="6">
        <v>7.4200000000000097</v>
      </c>
      <c r="E440" s="7">
        <f t="shared" si="42"/>
        <v>-9.9939678512764273E-3</v>
      </c>
      <c r="G440">
        <f t="shared" si="43"/>
        <v>8.119518148873528</v>
      </c>
      <c r="H440" s="10">
        <f t="shared" si="48"/>
        <v>-2.8639713671402858E-2</v>
      </c>
      <c r="I440">
        <f t="shared" si="44"/>
        <v>-0.34367656405683428</v>
      </c>
      <c r="K440">
        <f t="shared" si="45"/>
        <v>-3.0193086944000979E-2</v>
      </c>
      <c r="M440">
        <f t="shared" si="46"/>
        <v>-3.0193086944000979E-2</v>
      </c>
      <c r="N440" s="13">
        <f t="shared" si="47"/>
        <v>2.4129685240221975E-6</v>
      </c>
      <c r="O440" s="13">
        <v>1</v>
      </c>
    </row>
    <row r="441" spans="4:15" x14ac:dyDescent="0.4">
      <c r="D441" s="6">
        <v>7.4400000000000102</v>
      </c>
      <c r="E441" s="7">
        <f t="shared" si="42"/>
        <v>-9.847153050172211E-3</v>
      </c>
      <c r="G441">
        <f t="shared" si="43"/>
        <v>8.133333857869026</v>
      </c>
      <c r="H441" s="10">
        <f t="shared" si="48"/>
        <v>-2.821898649587851E-2</v>
      </c>
      <c r="I441">
        <f t="shared" si="44"/>
        <v>-0.33862783795054213</v>
      </c>
      <c r="K441">
        <f t="shared" si="45"/>
        <v>-2.9770475354736252E-2</v>
      </c>
      <c r="M441">
        <f t="shared" si="46"/>
        <v>-2.9770475354736252E-2</v>
      </c>
      <c r="N441" s="13">
        <f t="shared" si="47"/>
        <v>2.4071176791596988E-6</v>
      </c>
      <c r="O441" s="13">
        <v>1</v>
      </c>
    </row>
    <row r="442" spans="4:15" x14ac:dyDescent="0.4">
      <c r="D442" s="6">
        <v>7.4600000000000097</v>
      </c>
      <c r="E442" s="7">
        <f t="shared" si="42"/>
        <v>-9.7024417848027063E-3</v>
      </c>
      <c r="G442">
        <f t="shared" si="43"/>
        <v>8.147149566864524</v>
      </c>
      <c r="H442" s="10">
        <f t="shared" si="48"/>
        <v>-2.7804287422709111E-2</v>
      </c>
      <c r="I442">
        <f t="shared" si="44"/>
        <v>-0.33365144907250932</v>
      </c>
      <c r="K442">
        <f t="shared" si="45"/>
        <v>-2.9353763697860059E-2</v>
      </c>
      <c r="M442">
        <f t="shared" si="46"/>
        <v>-2.9353763697860059E-2</v>
      </c>
      <c r="N442" s="13">
        <f t="shared" si="47"/>
        <v>2.4008767272556567E-6</v>
      </c>
      <c r="O442" s="13">
        <v>1</v>
      </c>
    </row>
    <row r="443" spans="4:15" x14ac:dyDescent="0.4">
      <c r="D443" s="6">
        <v>7.4800000000000102</v>
      </c>
      <c r="E443" s="7">
        <f t="shared" si="42"/>
        <v>-9.559804746693306E-3</v>
      </c>
      <c r="G443">
        <f t="shared" si="43"/>
        <v>8.1609652758600237</v>
      </c>
      <c r="H443" s="10">
        <f t="shared" si="48"/>
        <v>-2.7395532462599004E-2</v>
      </c>
      <c r="I443">
        <f t="shared" si="44"/>
        <v>-0.32874638955118807</v>
      </c>
      <c r="K443">
        <f t="shared" si="45"/>
        <v>-2.8942870035336934E-2</v>
      </c>
      <c r="M443">
        <f t="shared" si="46"/>
        <v>-2.8942870035336934E-2</v>
      </c>
      <c r="N443" s="13">
        <f t="shared" si="47"/>
        <v>2.3942535640065067E-6</v>
      </c>
      <c r="O443" s="13">
        <v>1</v>
      </c>
    </row>
    <row r="444" spans="4:15" x14ac:dyDescent="0.4">
      <c r="D444" s="6">
        <v>7.5000000000000098</v>
      </c>
      <c r="E444" s="7">
        <f t="shared" si="42"/>
        <v>-9.4192130230864746E-3</v>
      </c>
      <c r="G444">
        <f t="shared" si="43"/>
        <v>8.17478098485552</v>
      </c>
      <c r="H444" s="10">
        <f t="shared" si="48"/>
        <v>-2.6992638760258907E-2</v>
      </c>
      <c r="I444">
        <f t="shared" si="44"/>
        <v>-0.32391166512310687</v>
      </c>
      <c r="K444">
        <f t="shared" si="45"/>
        <v>-2.8537713555069091E-2</v>
      </c>
      <c r="M444">
        <f t="shared" si="46"/>
        <v>-2.8537713555069091E-2</v>
      </c>
      <c r="N444" s="13">
        <f t="shared" si="47"/>
        <v>2.3872561215577305E-6</v>
      </c>
      <c r="O444" s="13">
        <v>1</v>
      </c>
    </row>
    <row r="445" spans="4:15" x14ac:dyDescent="0.4">
      <c r="D445" s="6">
        <v>7.5200000000000102</v>
      </c>
      <c r="E445" s="7">
        <f t="shared" si="42"/>
        <v>-9.2806380917923922E-3</v>
      </c>
      <c r="G445">
        <f t="shared" si="43"/>
        <v>8.188596693851018</v>
      </c>
      <c r="H445" s="10">
        <f t="shared" si="48"/>
        <v>-2.6595524579649459E-2</v>
      </c>
      <c r="I445">
        <f t="shared" si="44"/>
        <v>-0.3191462949557935</v>
      </c>
      <c r="K445">
        <f t="shared" si="45"/>
        <v>-2.8138214555762629E-2</v>
      </c>
      <c r="M445">
        <f t="shared" si="46"/>
        <v>-2.8138214555762629E-2</v>
      </c>
      <c r="N445" s="13">
        <f t="shared" si="47"/>
        <v>2.379892362400051E-6</v>
      </c>
      <c r="O445" s="13">
        <v>1</v>
      </c>
    </row>
    <row r="446" spans="4:15" x14ac:dyDescent="0.4">
      <c r="D446" s="6">
        <v>7.5400000000000098</v>
      </c>
      <c r="E446" s="7">
        <f t="shared" si="42"/>
        <v>-9.1440518161034403E-3</v>
      </c>
      <c r="G446">
        <f t="shared" si="43"/>
        <v>8.202412402846516</v>
      </c>
      <c r="H446" s="10">
        <f t="shared" si="48"/>
        <v>-2.620410928940763E-2</v>
      </c>
      <c r="I446">
        <f t="shared" si="44"/>
        <v>-0.31444931147289157</v>
      </c>
      <c r="K446">
        <f t="shared" si="45"/>
        <v>-2.7744294431988011E-2</v>
      </c>
      <c r="M446">
        <f t="shared" si="46"/>
        <v>-2.7744294431988011E-2</v>
      </c>
      <c r="N446" s="13">
        <f t="shared" si="47"/>
        <v>2.3721702734253486E-6</v>
      </c>
      <c r="O446" s="13">
        <v>1</v>
      </c>
    </row>
    <row r="447" spans="4:15" x14ac:dyDescent="0.4">
      <c r="D447" s="6">
        <v>7.5600000000000103</v>
      </c>
      <c r="E447" s="7">
        <f t="shared" si="42"/>
        <v>-9.0094264397715691E-3</v>
      </c>
      <c r="G447">
        <f t="shared" si="43"/>
        <v>8.216228111842014</v>
      </c>
      <c r="H447" s="10">
        <f t="shared" si="48"/>
        <v>-2.5818313348453387E-2</v>
      </c>
      <c r="I447">
        <f t="shared" si="44"/>
        <v>-0.30981976018144064</v>
      </c>
      <c r="K447">
        <f t="shared" si="45"/>
        <v>-2.7355875659431962E-2</v>
      </c>
      <c r="M447">
        <f t="shared" si="46"/>
        <v>-2.7355875659431962E-2</v>
      </c>
      <c r="N447" s="13">
        <f t="shared" si="47"/>
        <v>2.3640978601417779E-6</v>
      </c>
      <c r="O447" s="13">
        <v>1</v>
      </c>
    </row>
    <row r="448" spans="4:15" x14ac:dyDescent="0.4">
      <c r="D448" s="6">
        <v>7.5800000000000098</v>
      </c>
      <c r="E448" s="7">
        <f t="shared" si="42"/>
        <v>-8.8767345820480546E-3</v>
      </c>
      <c r="G448">
        <f t="shared" si="43"/>
        <v>8.230043820837512</v>
      </c>
      <c r="H448" s="10">
        <f t="shared" si="48"/>
        <v>-2.5438058291775111E-2</v>
      </c>
      <c r="I448">
        <f t="shared" si="44"/>
        <v>-0.3052566995013013</v>
      </c>
      <c r="K448">
        <f t="shared" si="45"/>
        <v>-2.6972881780338423E-2</v>
      </c>
      <c r="M448">
        <f t="shared" si="46"/>
        <v>-2.6972881780338423E-2</v>
      </c>
      <c r="N448" s="13">
        <f t="shared" si="47"/>
        <v>2.3556831410456567E-6</v>
      </c>
      <c r="O448" s="13">
        <v>1</v>
      </c>
    </row>
    <row r="449" spans="4:15" x14ac:dyDescent="0.4">
      <c r="D449" s="6">
        <v>7.6000000000000103</v>
      </c>
      <c r="E449" s="7">
        <f t="shared" si="42"/>
        <v>-8.7459492327847492E-3</v>
      </c>
      <c r="G449">
        <f t="shared" si="43"/>
        <v>8.24385952983301</v>
      </c>
      <c r="H449" s="10">
        <f t="shared" si="48"/>
        <v>-2.5063266716391256E-2</v>
      </c>
      <c r="I449">
        <f t="shared" si="44"/>
        <v>-0.30075920059669509</v>
      </c>
      <c r="K449">
        <f t="shared" si="45"/>
        <v>-2.6595237389137227E-2</v>
      </c>
      <c r="M449">
        <f t="shared" si="46"/>
        <v>-2.6595237389137227E-2</v>
      </c>
      <c r="N449" s="13">
        <f t="shared" si="47"/>
        <v>2.3469341421537419E-6</v>
      </c>
      <c r="O449" s="13">
        <v>1</v>
      </c>
    </row>
    <row r="450" spans="4:15" x14ac:dyDescent="0.4">
      <c r="D450" s="6">
        <v>7.6200000000000099</v>
      </c>
      <c r="E450" s="7">
        <f t="shared" si="42"/>
        <v>-8.6170437475962952E-3</v>
      </c>
      <c r="G450">
        <f t="shared" si="43"/>
        <v>8.2576752388285062</v>
      </c>
      <c r="H450" s="10">
        <f t="shared" si="48"/>
        <v>-2.46938622674867E-2</v>
      </c>
      <c r="I450">
        <f t="shared" si="44"/>
        <v>-0.29632634720984041</v>
      </c>
      <c r="K450">
        <f t="shared" si="45"/>
        <v>-2.622286811825756E-2</v>
      </c>
      <c r="M450">
        <f t="shared" si="46"/>
        <v>-2.622286811825756E-2</v>
      </c>
      <c r="N450" s="13">
        <f t="shared" si="47"/>
        <v>2.3378588916915212E-6</v>
      </c>
      <c r="O450" s="13">
        <v>1</v>
      </c>
    </row>
    <row r="451" spans="4:15" x14ac:dyDescent="0.4">
      <c r="D451" s="6">
        <v>7.6400000000000103</v>
      </c>
      <c r="E451" s="7">
        <f t="shared" si="42"/>
        <v>-8.4899918430824568E-3</v>
      </c>
      <c r="G451">
        <f t="shared" si="43"/>
        <v>8.2714909478240042</v>
      </c>
      <c r="H451" s="10">
        <f t="shared" si="48"/>
        <v>-2.4329769624721394E-2</v>
      </c>
      <c r="I451">
        <f t="shared" si="44"/>
        <v>-0.29195723549665675</v>
      </c>
      <c r="K451">
        <f t="shared" si="45"/>
        <v>-2.5855700624124341E-2</v>
      </c>
      <c r="M451">
        <f t="shared" si="46"/>
        <v>-2.5855700624124341E-2</v>
      </c>
      <c r="N451" s="13">
        <f t="shared" si="47"/>
        <v>2.3284654149388783E-6</v>
      </c>
      <c r="O451" s="13">
        <v>1</v>
      </c>
    </row>
    <row r="452" spans="4:15" x14ac:dyDescent="0.4">
      <c r="D452" s="6">
        <v>7.6600000000000099</v>
      </c>
      <c r="E452" s="7">
        <f t="shared" si="42"/>
        <v>-8.3647675921100367E-3</v>
      </c>
      <c r="G452">
        <f t="shared" si="43"/>
        <v>8.2853066568195022</v>
      </c>
      <c r="H452" s="10">
        <f t="shared" si="48"/>
        <v>-2.3970914488709728E-2</v>
      </c>
      <c r="I452">
        <f t="shared" si="44"/>
        <v>-0.28765097386451677</v>
      </c>
      <c r="K452">
        <f t="shared" si="45"/>
        <v>-2.549366257333564E-2</v>
      </c>
      <c r="M452">
        <f t="shared" si="46"/>
        <v>-2.549366257333564E-2</v>
      </c>
      <c r="N452" s="13">
        <f t="shared" si="47"/>
        <v>2.3187617292318813E-6</v>
      </c>
      <c r="O452" s="13">
        <v>1</v>
      </c>
    </row>
    <row r="453" spans="4:15" x14ac:dyDescent="0.4">
      <c r="D453" s="6">
        <v>7.6800000000000104</v>
      </c>
      <c r="E453" s="7">
        <f t="shared" si="42"/>
        <v>-8.2413454191535302E-3</v>
      </c>
      <c r="G453">
        <f t="shared" si="43"/>
        <v>8.2991223658150002</v>
      </c>
      <c r="H453" s="10">
        <f t="shared" si="48"/>
        <v>-2.361722356766827E-2</v>
      </c>
      <c r="I453">
        <f t="shared" si="44"/>
        <v>-0.28340668281201925</v>
      </c>
      <c r="K453">
        <f t="shared" si="45"/>
        <v>-2.5136682629018584E-2</v>
      </c>
      <c r="M453">
        <f t="shared" si="46"/>
        <v>-2.5136682629018584E-2</v>
      </c>
      <c r="N453" s="13">
        <f t="shared" si="47"/>
        <v>2.3087558391195788E-6</v>
      </c>
      <c r="O453" s="13">
        <v>1</v>
      </c>
    </row>
    <row r="454" spans="4:15" x14ac:dyDescent="0.4">
      <c r="D454" s="6">
        <v>7.7000000000000099</v>
      </c>
      <c r="E454" s="7">
        <f t="shared" si="42"/>
        <v>-8.1197000956940227E-3</v>
      </c>
      <c r="G454">
        <f t="shared" si="43"/>
        <v>8.3129380748104982</v>
      </c>
      <c r="H454" s="10">
        <f t="shared" si="48"/>
        <v>-2.3268624564230362E-2</v>
      </c>
      <c r="I454">
        <f t="shared" si="44"/>
        <v>-0.27922349477076436</v>
      </c>
      <c r="K454">
        <f t="shared" si="45"/>
        <v>-2.4784690437361971E-2</v>
      </c>
      <c r="M454">
        <f t="shared" si="46"/>
        <v>-2.4784690437361971E-2</v>
      </c>
      <c r="N454" s="13">
        <f t="shared" si="47"/>
        <v>2.2984557316743082E-6</v>
      </c>
      <c r="O454" s="13">
        <v>1</v>
      </c>
    </row>
    <row r="455" spans="4:15" x14ac:dyDescent="0.4">
      <c r="D455" s="6">
        <v>7.7200000000000104</v>
      </c>
      <c r="E455" s="7">
        <f t="shared" si="42"/>
        <v>-7.9998067356754909E-3</v>
      </c>
      <c r="G455">
        <f t="shared" si="43"/>
        <v>8.3267537838059962</v>
      </c>
      <c r="H455" s="10">
        <f t="shared" si="48"/>
        <v>-2.2925046162425251E-2</v>
      </c>
      <c r="I455">
        <f t="shared" si="44"/>
        <v>-0.27510055394910304</v>
      </c>
      <c r="K455">
        <f t="shared" si="45"/>
        <v>-2.4437616614323643E-2</v>
      </c>
      <c r="M455">
        <f t="shared" si="46"/>
        <v>-2.4437616614323643E-2</v>
      </c>
      <c r="N455" s="13">
        <f t="shared" si="47"/>
        <v>2.2878693719561042E-6</v>
      </c>
      <c r="O455" s="13">
        <v>1</v>
      </c>
    </row>
    <row r="456" spans="4:15" x14ac:dyDescent="0.4">
      <c r="D456" s="6">
        <v>7.74000000000001</v>
      </c>
      <c r="E456" s="7">
        <f t="shared" si="42"/>
        <v>-7.8816407910179843E-3</v>
      </c>
      <c r="G456">
        <f t="shared" si="43"/>
        <v>8.3405694928014924</v>
      </c>
      <c r="H456" s="10">
        <f t="shared" si="48"/>
        <v>-2.2586418014820236E-2</v>
      </c>
      <c r="I456">
        <f t="shared" si="44"/>
        <v>-0.27103701617784282</v>
      </c>
      <c r="K456">
        <f t="shared" si="45"/>
        <v>-2.4095392732510001E-2</v>
      </c>
      <c r="M456">
        <f t="shared" si="46"/>
        <v>-2.4095392732510001E-2</v>
      </c>
      <c r="N456" s="13">
        <f t="shared" si="47"/>
        <v>2.2770046986269059E-6</v>
      </c>
      <c r="O456" s="13">
        <v>1</v>
      </c>
    </row>
    <row r="457" spans="4:15" x14ac:dyDescent="0.4">
      <c r="D457" s="6">
        <v>7.7600000000000096</v>
      </c>
      <c r="E457" s="7">
        <f t="shared" si="42"/>
        <v>-7.7651780471869368E-3</v>
      </c>
      <c r="G457">
        <f t="shared" si="43"/>
        <v>8.3543852017969904</v>
      </c>
      <c r="H457" s="10">
        <f t="shared" si="48"/>
        <v>-2.2252670729823603E-2</v>
      </c>
      <c r="I457">
        <f t="shared" si="44"/>
        <v>-0.26703204875788322</v>
      </c>
      <c r="K457">
        <f t="shared" si="45"/>
        <v>-2.3757951308226295E-2</v>
      </c>
      <c r="M457">
        <f t="shared" si="46"/>
        <v>-2.3757951308226295E-2</v>
      </c>
      <c r="N457" s="13">
        <f t="shared" si="47"/>
        <v>2.2658696197163415E-6</v>
      </c>
      <c r="O457" s="13">
        <v>1</v>
      </c>
    </row>
    <row r="458" spans="4:15" x14ac:dyDescent="0.4">
      <c r="D458" s="6">
        <v>7.78000000000001</v>
      </c>
      <c r="E458" s="7">
        <f t="shared" si="42"/>
        <v>-7.650394618817999E-3</v>
      </c>
      <c r="G458">
        <f t="shared" si="43"/>
        <v>8.3682009107924884</v>
      </c>
      <c r="H458" s="10">
        <f t="shared" si="48"/>
        <v>-2.192373585914674E-2</v>
      </c>
      <c r="I458">
        <f t="shared" si="44"/>
        <v>-0.26308483030976088</v>
      </c>
      <c r="K458">
        <f t="shared" si="45"/>
        <v>-2.3425225788695422E-2</v>
      </c>
      <c r="M458">
        <f t="shared" si="46"/>
        <v>-2.3425225788695422E-2</v>
      </c>
      <c r="N458" s="13">
        <f t="shared" si="47"/>
        <v>2.2544720085361082E-6</v>
      </c>
      <c r="O458" s="13">
        <v>1</v>
      </c>
    </row>
    <row r="459" spans="4:15" x14ac:dyDescent="0.4">
      <c r="D459" s="6">
        <v>7.8000000000000096</v>
      </c>
      <c r="E459" s="7">
        <f t="shared" si="42"/>
        <v>-7.5372669453967764E-3</v>
      </c>
      <c r="G459">
        <f t="shared" si="43"/>
        <v>8.3820166197879864</v>
      </c>
      <c r="H459" s="10">
        <f t="shared" si="48"/>
        <v>-2.1599545885423541E-2</v>
      </c>
      <c r="I459">
        <f t="shared" si="44"/>
        <v>-0.25919455062508251</v>
      </c>
      <c r="K459">
        <f t="shared" si="45"/>
        <v>-2.3097150539443046E-2</v>
      </c>
      <c r="M459">
        <f t="shared" si="46"/>
        <v>-2.3097150539443046E-2</v>
      </c>
      <c r="N459" s="13">
        <f t="shared" si="47"/>
        <v>2.2428196997408806E-6</v>
      </c>
      <c r="O459" s="13">
        <v>1</v>
      </c>
    </row>
    <row r="460" spans="4:15" x14ac:dyDescent="0.4">
      <c r="D460" s="6">
        <v>7.8200000000000101</v>
      </c>
      <c r="E460" s="7">
        <f t="shared" si="42"/>
        <v>-7.4257717869927412E-3</v>
      </c>
      <c r="G460">
        <f t="shared" si="43"/>
        <v>8.3958323287834844</v>
      </c>
      <c r="H460" s="10">
        <f t="shared" si="48"/>
        <v>-2.1280034209985099E-2</v>
      </c>
      <c r="I460">
        <f t="shared" si="44"/>
        <v>-0.25536041051982117</v>
      </c>
      <c r="K460">
        <f t="shared" si="45"/>
        <v>-2.2773660831847297E-2</v>
      </c>
      <c r="M460">
        <f t="shared" si="46"/>
        <v>-2.2773660831847297E-2</v>
      </c>
      <c r="N460" s="13">
        <f t="shared" si="47"/>
        <v>2.230920485535483E-6</v>
      </c>
      <c r="O460" s="13">
        <v>1</v>
      </c>
    </row>
    <row r="461" spans="4:15" x14ac:dyDescent="0.4">
      <c r="D461" s="6">
        <v>7.8400000000000096</v>
      </c>
      <c r="E461" s="7">
        <f t="shared" si="42"/>
        <v>-7.3158862200468086E-3</v>
      </c>
      <c r="G461">
        <f t="shared" si="43"/>
        <v>8.4096480377789824</v>
      </c>
      <c r="H461" s="10">
        <f t="shared" si="48"/>
        <v>-2.0965135140788141E-2</v>
      </c>
      <c r="I461">
        <f t="shared" si="44"/>
        <v>-0.25158162168945769</v>
      </c>
      <c r="K461">
        <f t="shared" si="45"/>
        <v>-2.2454692830851043E-2</v>
      </c>
      <c r="M461">
        <f t="shared" si="46"/>
        <v>-2.2454692830851043E-2</v>
      </c>
      <c r="N461" s="13">
        <f t="shared" si="47"/>
        <v>2.2187821120255272E-6</v>
      </c>
      <c r="O461" s="13">
        <v>1</v>
      </c>
    </row>
    <row r="462" spans="4:15" x14ac:dyDescent="0.4">
      <c r="D462" s="6">
        <v>7.8600000000000101</v>
      </c>
      <c r="E462" s="7">
        <f t="shared" si="42"/>
        <v>-7.2075876332118273E-3</v>
      </c>
      <c r="G462">
        <f t="shared" si="43"/>
        <v>8.4234637467744786</v>
      </c>
      <c r="H462" s="10">
        <f t="shared" si="48"/>
        <v>-2.0654783880495131E-2</v>
      </c>
      <c r="I462">
        <f t="shared" si="44"/>
        <v>-0.24785740656594157</v>
      </c>
      <c r="K462">
        <f t="shared" si="45"/>
        <v>-2.214018358283475E-2</v>
      </c>
      <c r="M462">
        <f t="shared" si="46"/>
        <v>-2.214018358283475E-2</v>
      </c>
      <c r="N462" s="13">
        <f t="shared" si="47"/>
        <v>2.2064122757106284E-6</v>
      </c>
      <c r="O462" s="13">
        <v>1</v>
      </c>
    </row>
    <row r="463" spans="4:15" x14ac:dyDescent="0.4">
      <c r="D463" s="6">
        <v>7.8800000000000097</v>
      </c>
      <c r="E463" s="7">
        <f t="shared" si="42"/>
        <v>-7.1008537232454981E-3</v>
      </c>
      <c r="G463">
        <f t="shared" si="43"/>
        <v>8.4372794557699766</v>
      </c>
      <c r="H463" s="10">
        <f t="shared" si="48"/>
        <v>-2.0348916514704624E-2</v>
      </c>
      <c r="I463">
        <f t="shared" si="44"/>
        <v>-0.24418699817645551</v>
      </c>
      <c r="K463">
        <f t="shared" si="45"/>
        <v>-2.183007100364796E-2</v>
      </c>
      <c r="M463">
        <f t="shared" si="46"/>
        <v>-2.183007100364796E-2</v>
      </c>
      <c r="N463" s="13">
        <f t="shared" si="47"/>
        <v>2.1938186201169937E-6</v>
      </c>
      <c r="O463" s="13">
        <v>1</v>
      </c>
    </row>
    <row r="464" spans="4:15" x14ac:dyDescent="0.4">
      <c r="D464" s="6">
        <v>7.9000000000000101</v>
      </c>
      <c r="E464" s="7">
        <f t="shared" si="42"/>
        <v>-6.9956624909549518E-3</v>
      </c>
      <c r="G464">
        <f t="shared" si="43"/>
        <v>8.4510951647654746</v>
      </c>
      <c r="H464" s="10">
        <f t="shared" si="48"/>
        <v>-2.0047470000329602E-2</v>
      </c>
      <c r="I464">
        <f t="shared" si="44"/>
        <v>-0.24056964000395523</v>
      </c>
      <c r="K464">
        <f t="shared" si="45"/>
        <v>-2.1524293866797668E-2</v>
      </c>
      <c r="M464">
        <f t="shared" si="46"/>
        <v>-2.1524293866797668E-2</v>
      </c>
      <c r="N464" s="13">
        <f t="shared" si="47"/>
        <v>2.1810087325696884E-6</v>
      </c>
      <c r="O464" s="13">
        <v>1</v>
      </c>
    </row>
    <row r="465" spans="4:15" x14ac:dyDescent="0.4">
      <c r="D465" s="6">
        <v>7.9200000000000097</v>
      </c>
      <c r="E465" s="7">
        <f t="shared" si="42"/>
        <v>-6.8919922371925429E-3</v>
      </c>
      <c r="G465">
        <f t="shared" si="43"/>
        <v>8.4649108737609726</v>
      </c>
      <c r="H465" s="10">
        <f t="shared" si="48"/>
        <v>-1.975038215412267E-2</v>
      </c>
      <c r="I465">
        <f t="shared" si="44"/>
        <v>-0.23700458584947204</v>
      </c>
      <c r="K465">
        <f t="shared" si="45"/>
        <v>-2.1222791791791602E-2</v>
      </c>
      <c r="M465">
        <f t="shared" si="46"/>
        <v>-2.1222791791791602E-2</v>
      </c>
      <c r="N465" s="13">
        <f t="shared" si="47"/>
        <v>2.1679901411003568E-6</v>
      </c>
      <c r="O465" s="13">
        <v>1</v>
      </c>
    </row>
    <row r="466" spans="4:15" x14ac:dyDescent="0.4">
      <c r="D466" s="6">
        <v>7.9400000000000102</v>
      </c>
      <c r="E466" s="7">
        <f t="shared" si="42"/>
        <v>-6.7898215589021083E-3</v>
      </c>
      <c r="G466">
        <f t="shared" si="43"/>
        <v>8.4787265827564706</v>
      </c>
      <c r="H466" s="10">
        <f t="shared" si="48"/>
        <v>-1.9457591641345771E-2</v>
      </c>
      <c r="I466">
        <f t="shared" si="44"/>
        <v>-0.23349109969614926</v>
      </c>
      <c r="K466">
        <f t="shared" si="45"/>
        <v>-2.092550523263426E-2</v>
      </c>
      <c r="M466">
        <f t="shared" si="46"/>
        <v>-2.092550523263426E-2</v>
      </c>
      <c r="N466" s="13">
        <f t="shared" si="47"/>
        <v>2.1547703114894665E-6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-6.6891293452152178E-3</v>
      </c>
      <c r="G467">
        <f t="shared" si="43"/>
        <v>8.4925422917519686</v>
      </c>
      <c r="H467" s="10">
        <f t="shared" si="48"/>
        <v>-1.916903796458325E-2</v>
      </c>
      <c r="I467">
        <f t="shared" si="44"/>
        <v>-0.23002845557499901</v>
      </c>
      <c r="K467">
        <f t="shared" si="45"/>
        <v>-2.0632375466474423E-2</v>
      </c>
      <c r="M467">
        <f t="shared" si="46"/>
        <v>-2.0632375466474423E-2</v>
      </c>
      <c r="N467" s="13">
        <f t="shared" si="47"/>
        <v>2.141356644441099E-6</v>
      </c>
      <c r="O467" s="13">
        <v>1</v>
      </c>
    </row>
    <row r="468" spans="4:15" x14ac:dyDescent="0.4">
      <c r="D468" s="6">
        <v>7.9800000000000102</v>
      </c>
      <c r="E468" s="7">
        <f t="shared" si="49"/>
        <v>-6.5898947735967229E-3</v>
      </c>
      <c r="G468">
        <f t="shared" si="43"/>
        <v>8.5063580007474666</v>
      </c>
      <c r="H468" s="10">
        <f t="shared" si="48"/>
        <v>-1.8884661452696128E-2</v>
      </c>
      <c r="I468">
        <f t="shared" ref="I468:I469" si="50">H468*$E$6</f>
        <v>-0.22661593743235353</v>
      </c>
      <c r="K468">
        <f t="shared" ref="K468:K469" si="51">(1/2)*($L$9*$L$4*EXP(-$L$7*$O$6*(G468/$O$6-1))-($L$9*$L$6*EXP(-$L$5*$O$6*(G468/$O$6-1))))</f>
        <v>-2.0343344582401848E-2</v>
      </c>
      <c r="M468">
        <f t="shared" ref="M468:M469" si="52">(1/2)*($L$9*$O$4*EXP(-$O$8*$O$6*(G468/$O$6-1))-($L$9*$O$7*EXP(-$O$5*$O$6*(G468/$O$6-1))))</f>
        <v>-2.0343344582401848E-2</v>
      </c>
      <c r="N468" s="13">
        <f t="shared" ref="N468:N469" si="53">(M468-H468)^2*O468</f>
        <v>2.1277564728880762E-6</v>
      </c>
      <c r="O468" s="13">
        <v>1</v>
      </c>
    </row>
    <row r="469" spans="4:15" x14ac:dyDescent="0.4">
      <c r="D469" s="6">
        <v>8.0000000000000107</v>
      </c>
      <c r="E469" s="7">
        <f t="shared" si="49"/>
        <v>-6.4920973060391077E-3</v>
      </c>
      <c r="G469">
        <f t="shared" si="43"/>
        <v>8.5201737097429646</v>
      </c>
      <c r="H469" s="10">
        <f t="shared" si="48"/>
        <v>-1.860440324991627E-2</v>
      </c>
      <c r="I469">
        <f t="shared" si="50"/>
        <v>-0.22325283899899523</v>
      </c>
      <c r="K469">
        <f t="shared" si="51"/>
        <v>-2.0058355470391486E-2</v>
      </c>
      <c r="M469">
        <f t="shared" si="52"/>
        <v>-2.0058355470391486E-2</v>
      </c>
      <c r="N469" s="13">
        <f t="shared" si="53"/>
        <v>2.1139770594248106E-6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3F64-8CA0-4599-A6DB-323FF0E9BDCC}">
  <dimension ref="A2:AA469"/>
  <sheetViews>
    <sheetView topLeftCell="J1" workbookViewId="0">
      <selection activeCell="X9" sqref="Q8:X9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182</v>
      </c>
      <c r="B2" s="1" t="s">
        <v>6</v>
      </c>
      <c r="D2" s="1" t="s">
        <v>4</v>
      </c>
      <c r="E2" s="1" t="s">
        <v>6</v>
      </c>
      <c r="K2" s="1" t="s">
        <v>261</v>
      </c>
      <c r="L2" s="1" t="s">
        <v>56</v>
      </c>
      <c r="N2" s="1" t="s">
        <v>261</v>
      </c>
      <c r="O2" s="1" t="s">
        <v>35</v>
      </c>
    </row>
    <row r="3" spans="1:27" x14ac:dyDescent="0.4">
      <c r="A3" s="2" t="s">
        <v>170</v>
      </c>
      <c r="B3" s="66" t="s">
        <v>302</v>
      </c>
      <c r="D3" s="15" t="str">
        <f>A3</f>
        <v>BCC</v>
      </c>
      <c r="E3" s="1" t="str">
        <f>B3</f>
        <v>Ga [2]</v>
      </c>
      <c r="K3" s="15" t="str">
        <f>A3</f>
        <v>BCC</v>
      </c>
      <c r="L3" s="1" t="str">
        <f>B3</f>
        <v>Ga [2]</v>
      </c>
      <c r="N3" s="15" t="str">
        <f>A3</f>
        <v>BCC</v>
      </c>
      <c r="O3" s="1" t="str">
        <f>L3</f>
        <v>Ga [2]</v>
      </c>
      <c r="Q3" s="32" t="s">
        <v>25</v>
      </c>
      <c r="R3" s="24"/>
      <c r="S3" s="24"/>
      <c r="T3" s="24"/>
      <c r="U3" s="24"/>
      <c r="V3" s="24"/>
      <c r="W3" s="24"/>
      <c r="X3" s="25"/>
    </row>
    <row r="4" spans="1:27" x14ac:dyDescent="0.4">
      <c r="A4" s="2" t="s">
        <v>11</v>
      </c>
      <c r="B4" s="50">
        <v>-2.8504</v>
      </c>
      <c r="D4" s="21" t="s">
        <v>8</v>
      </c>
      <c r="E4" s="4">
        <f>E11</f>
        <v>2.9254338139838332</v>
      </c>
      <c r="F4" t="s">
        <v>184</v>
      </c>
      <c r="K4" s="2" t="s">
        <v>263</v>
      </c>
      <c r="L4" s="4">
        <f>O4</f>
        <v>0.712598300049474</v>
      </c>
      <c r="N4" s="12" t="s">
        <v>263</v>
      </c>
      <c r="O4" s="4">
        <v>0.712598300049474</v>
      </c>
      <c r="P4" t="s">
        <v>46</v>
      </c>
      <c r="Q4" s="26" t="s">
        <v>268</v>
      </c>
      <c r="R4">
        <f>$O$6*2/SQRT(3)</f>
        <v>3.3778811921700687</v>
      </c>
      <c r="S4" t="s">
        <v>274</v>
      </c>
      <c r="X4" s="27"/>
    </row>
    <row r="5" spans="1:27" x14ac:dyDescent="0.4">
      <c r="A5" s="2" t="s">
        <v>20</v>
      </c>
      <c r="B5" s="67">
        <v>19.272983076000003</v>
      </c>
      <c r="D5" s="2" t="s">
        <v>3</v>
      </c>
      <c r="E5" s="5">
        <f>O10</f>
        <v>2.0220057259940472E-2</v>
      </c>
      <c r="K5" s="2" t="s">
        <v>2</v>
      </c>
      <c r="L5" s="4">
        <f>O5</f>
        <v>1.0579084511191834</v>
      </c>
      <c r="N5" s="12" t="s">
        <v>2</v>
      </c>
      <c r="O5" s="4">
        <v>1.0579084511191834</v>
      </c>
      <c r="P5" t="s">
        <v>46</v>
      </c>
      <c r="Q5" s="28" t="s">
        <v>24</v>
      </c>
      <c r="R5" s="29">
        <f>O4</f>
        <v>0.712598300049474</v>
      </c>
      <c r="S5" s="29">
        <f>O5</f>
        <v>1.0579084511191834</v>
      </c>
      <c r="T5" s="29">
        <f>O6</f>
        <v>2.9253309233849447</v>
      </c>
      <c r="U5" s="29">
        <f>($O$6+$O$6*2/SQRT(3))/2</f>
        <v>3.1516060577775065</v>
      </c>
      <c r="V5" s="30" t="s">
        <v>110</v>
      </c>
      <c r="W5" s="30" t="str">
        <f>B3</f>
        <v>Ga [2]</v>
      </c>
      <c r="X5" s="31" t="str">
        <f>B3</f>
        <v>Ga [2]</v>
      </c>
    </row>
    <row r="6" spans="1:27" x14ac:dyDescent="0.4">
      <c r="A6" s="2" t="s">
        <v>0</v>
      </c>
      <c r="B6" s="1">
        <v>0.31519621494908862</v>
      </c>
      <c r="D6" s="2" t="s">
        <v>13</v>
      </c>
      <c r="E6" s="1">
        <v>8</v>
      </c>
      <c r="F6" t="s">
        <v>14</v>
      </c>
      <c r="K6" s="18" t="s">
        <v>264</v>
      </c>
      <c r="L6" s="4">
        <f>2*L4</f>
        <v>1.425196600098948</v>
      </c>
      <c r="N6" s="12" t="s">
        <v>23</v>
      </c>
      <c r="O6" s="4">
        <v>2.9253309233849447</v>
      </c>
      <c r="P6" t="s">
        <v>46</v>
      </c>
    </row>
    <row r="7" spans="1:27" x14ac:dyDescent="0.4">
      <c r="A7" s="63" t="s">
        <v>1</v>
      </c>
      <c r="B7" s="67"/>
      <c r="C7" t="s">
        <v>259</v>
      </c>
      <c r="D7" s="2" t="s">
        <v>26</v>
      </c>
      <c r="E7" s="1">
        <v>2</v>
      </c>
      <c r="F7" t="s">
        <v>27</v>
      </c>
      <c r="K7" s="18" t="s">
        <v>262</v>
      </c>
      <c r="L7" s="4">
        <f>2*L5</f>
        <v>2.1158169022383668</v>
      </c>
      <c r="N7" s="18" t="s">
        <v>264</v>
      </c>
      <c r="O7" s="4">
        <f>2*O4</f>
        <v>1.425196600098948</v>
      </c>
      <c r="Q7" s="23" t="s">
        <v>36</v>
      </c>
      <c r="R7" s="24"/>
      <c r="S7" s="24"/>
      <c r="T7" s="24"/>
      <c r="U7" s="24"/>
      <c r="V7" s="24"/>
      <c r="W7" s="24"/>
      <c r="X7" s="25"/>
    </row>
    <row r="8" spans="1:27" x14ac:dyDescent="0.4">
      <c r="D8" s="2" t="s">
        <v>29</v>
      </c>
      <c r="E8" s="4">
        <f>2/SQRT(3)</f>
        <v>1.1547005383792517</v>
      </c>
      <c r="F8" t="s">
        <v>243</v>
      </c>
      <c r="N8" s="18" t="s">
        <v>262</v>
      </c>
      <c r="O8" s="4">
        <f>2*O5</f>
        <v>2.1158169022383668</v>
      </c>
      <c r="Q8" s="26" t="s">
        <v>268</v>
      </c>
      <c r="R8">
        <f>$O$6*2/SQRT(3)</f>
        <v>3.3778811921700687</v>
      </c>
      <c r="S8" t="s">
        <v>274</v>
      </c>
      <c r="X8" s="27"/>
    </row>
    <row r="9" spans="1:27" x14ac:dyDescent="0.4">
      <c r="A9" s="11" t="s">
        <v>21</v>
      </c>
      <c r="K9" s="3" t="s">
        <v>13</v>
      </c>
      <c r="L9" s="1">
        <f>E6</f>
        <v>8</v>
      </c>
      <c r="M9" t="s">
        <v>14</v>
      </c>
      <c r="N9" s="3" t="s">
        <v>66</v>
      </c>
      <c r="O9" s="1">
        <f>O8/O5</f>
        <v>2</v>
      </c>
      <c r="Q9" s="28" t="s">
        <v>244</v>
      </c>
      <c r="R9" s="29">
        <f>O4</f>
        <v>0.712598300049474</v>
      </c>
      <c r="S9" s="29">
        <f>O5</f>
        <v>1.0579084511191834</v>
      </c>
      <c r="T9" s="29">
        <f>O6</f>
        <v>2.9253309233849447</v>
      </c>
      <c r="U9" s="29">
        <f>($O$6+$O$6*2/SQRT(3))/2</f>
        <v>3.1516060577775065</v>
      </c>
      <c r="V9" s="30" t="s">
        <v>110</v>
      </c>
      <c r="W9" s="30" t="str">
        <f>B3</f>
        <v>Ga [2]</v>
      </c>
      <c r="X9" s="31" t="str">
        <f>B3</f>
        <v>Ga [2]</v>
      </c>
    </row>
    <row r="10" spans="1:27" x14ac:dyDescent="0.4">
      <c r="A10" s="1" t="s">
        <v>30</v>
      </c>
      <c r="B10" s="1" t="s">
        <v>7</v>
      </c>
      <c r="D10" s="1" t="s">
        <v>5</v>
      </c>
      <c r="E10" s="1" t="s">
        <v>7</v>
      </c>
      <c r="M10" t="s">
        <v>28</v>
      </c>
      <c r="N10" s="3" t="s">
        <v>257</v>
      </c>
      <c r="O10" s="1">
        <f>((SQRT(O9))^3/(O9-1)+(SQRT(1/O9)^3/(1/O9-1))-2)/6</f>
        <v>2.0220057259940472E-2</v>
      </c>
    </row>
    <row r="11" spans="1:27" x14ac:dyDescent="0.4">
      <c r="A11" s="3" t="s">
        <v>31</v>
      </c>
      <c r="B11" s="4">
        <f>($B$5*$E$7)^(1/3)</f>
        <v>3.3779999999999997</v>
      </c>
      <c r="D11" s="3" t="s">
        <v>8</v>
      </c>
      <c r="E11" s="4">
        <f>$B$11/$E$8</f>
        <v>2.9254338139838332</v>
      </c>
      <c r="F11" t="s">
        <v>282</v>
      </c>
      <c r="Q11" s="33" t="s">
        <v>40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32</v>
      </c>
      <c r="B12" s="4">
        <f>(4*$B$5*$E$7/3)^(1/3)</f>
        <v>3.7179700822553494</v>
      </c>
      <c r="D12" s="3" t="s">
        <v>2</v>
      </c>
      <c r="E12" s="4">
        <f>(9*$B$6*$B$5/(-$B$4))^(1/2)</f>
        <v>4.3795886023435946</v>
      </c>
      <c r="N12" s="22" t="s">
        <v>267</v>
      </c>
      <c r="O12" s="20">
        <f>(O6-E4)/E4*100</f>
        <v>-3.5171056817841777E-3</v>
      </c>
      <c r="Q12" s="26" t="s">
        <v>38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39</v>
      </c>
      <c r="AA13" s="27"/>
    </row>
    <row r="14" spans="1:27" x14ac:dyDescent="0.4">
      <c r="A14" s="3" t="s">
        <v>98</v>
      </c>
      <c r="B14" s="1">
        <f>(B7-1)/(2*E12)-1/3</f>
        <v>-0.44749930767449431</v>
      </c>
      <c r="D14" s="3" t="s">
        <v>15</v>
      </c>
      <c r="E14" s="4">
        <f>-(1+$E$13+$E$5*$E$13^3)*EXP(-$E$13)</f>
        <v>-1</v>
      </c>
      <c r="Q14" s="28" t="s">
        <v>42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-2.8504</v>
      </c>
    </row>
    <row r="16" spans="1:27" x14ac:dyDescent="0.4">
      <c r="D16" s="3" t="s">
        <v>9</v>
      </c>
      <c r="E16" s="4">
        <f>$E$15*$E$6</f>
        <v>-22.8032</v>
      </c>
      <c r="Q16" s="1" t="s">
        <v>51</v>
      </c>
      <c r="R16" s="1"/>
      <c r="S16" s="1"/>
      <c r="T16" s="1" t="s">
        <v>62</v>
      </c>
    </row>
    <row r="17" spans="1:25" x14ac:dyDescent="0.4">
      <c r="A17" t="s">
        <v>19</v>
      </c>
      <c r="Q17" s="1" t="s">
        <v>47</v>
      </c>
      <c r="R17" s="19">
        <f>B4/L9+O7/SQRT(L9)</f>
        <v>0.14758309022698907</v>
      </c>
      <c r="S17" s="1" t="s">
        <v>48</v>
      </c>
      <c r="T17" s="1" t="s">
        <v>63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265</v>
      </c>
      <c r="M18" t="s">
        <v>33</v>
      </c>
      <c r="N18" t="s">
        <v>34</v>
      </c>
      <c r="O18" t="s">
        <v>41</v>
      </c>
      <c r="P18" t="s">
        <v>37</v>
      </c>
      <c r="Q18" s="2" t="s">
        <v>52</v>
      </c>
      <c r="R18" s="1">
        <v>2.95</v>
      </c>
      <c r="S18" s="1" t="s">
        <v>50</v>
      </c>
      <c r="T18" s="1" t="s">
        <v>64</v>
      </c>
    </row>
    <row r="19" spans="1:25" x14ac:dyDescent="0.4">
      <c r="D19" s="6">
        <v>-1</v>
      </c>
      <c r="E19" s="7">
        <f t="shared" ref="E19:E82" si="0">-(1+D19+$E$5*D19^3)*EXP(-D19)</f>
        <v>5.4963814220097572E-2</v>
      </c>
      <c r="G19">
        <f>$E$11*(D19/$E$12+1)</f>
        <v>2.257463810495747</v>
      </c>
      <c r="H19" s="10">
        <f>-(-$B$4)*(1+D19+$E$5*D19^3)*EXP(-D19)</f>
        <v>0.15666885605296613</v>
      </c>
      <c r="I19">
        <f>H19*$E$6</f>
        <v>1.253350848423729</v>
      </c>
      <c r="K19">
        <f>(1/2)*($L$9*$L$4*EXP(-$L$7*$O$6*(G19/$O$6-1))-($L$9*$L$6*EXP(-$L$5*$O$6*(G19/$O$6-1))))</f>
        <v>0.1558258541897164</v>
      </c>
      <c r="M19">
        <f>(1/2)*($L$9*$O$4*EXP(-$O$8*$O$6*(G19/$O$6-1))-($L$9*$O$7*EXP(-$O$5*$O$6*(G19/$O$6-1))))</f>
        <v>0.1558258541897164</v>
      </c>
      <c r="N19" s="13">
        <f>(M19-H19)^2*O19</f>
        <v>7.1065214144251919E-7</v>
      </c>
      <c r="O19" s="13">
        <v>1</v>
      </c>
      <c r="P19" s="14">
        <f>SUMSQ(N26:N295)</f>
        <v>1.1148979533810738E-9</v>
      </c>
      <c r="Q19" s="1" t="s">
        <v>61</v>
      </c>
      <c r="R19" s="19">
        <f>O8/(O8-O5)*-B4/SQRT(L9)</f>
        <v>2.0155371690941348</v>
      </c>
      <c r="S19" s="1" t="s">
        <v>60</v>
      </c>
      <c r="T19" s="1" t="s">
        <v>63</v>
      </c>
    </row>
    <row r="20" spans="1:25" x14ac:dyDescent="0.4">
      <c r="D20" s="6">
        <v>-0.98</v>
      </c>
      <c r="E20" s="7">
        <f t="shared" si="0"/>
        <v>-2.5819749812030237E-3</v>
      </c>
      <c r="G20">
        <f t="shared" ref="G20:G83" si="1">$E$11*(D20/$E$12+1)</f>
        <v>2.2708232105655086</v>
      </c>
      <c r="H20" s="10">
        <f>-(-$B$4)*(1+D20+$E$5*D20^3)*EXP(-D20)</f>
        <v>-7.3596614864210987E-3</v>
      </c>
      <c r="I20">
        <f t="shared" ref="I20:I83" si="2">H20*$E$6</f>
        <v>-5.887729189136879E-2</v>
      </c>
      <c r="K20">
        <f t="shared" ref="K20:K83" si="3">(1/2)*($L$9*$L$4*EXP(-$L$7*$O$6*(G20/$O$6-1))-($L$9*$L$6*EXP(-$L$5*$O$6*(G20/$O$6-1))))</f>
        <v>-8.4043670362561329E-3</v>
      </c>
      <c r="M20">
        <f t="shared" ref="M20:M83" si="4">(1/2)*($L$9*$O$4*EXP(-$O$8*$O$6*(G20/$O$6-1))-($L$9*$O$7*EXP(-$O$5*$O$6*(G20/$O$6-1))))</f>
        <v>-8.4043670362561329E-3</v>
      </c>
      <c r="N20" s="13">
        <f t="shared" ref="N20:N83" si="5">(M20-H20)^2*O20</f>
        <v>1.0914096858561211E-6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-5.7746143190308664E-2</v>
      </c>
      <c r="G21">
        <f t="shared" si="1"/>
        <v>2.2841826106352707</v>
      </c>
      <c r="H21" s="10">
        <f t="shared" ref="H21:H84" si="6">-(-$B$4)*(1+D21+$E$5*D21^3)*EXP(-D21)</f>
        <v>-0.1645996065496558</v>
      </c>
      <c r="I21">
        <f t="shared" si="2"/>
        <v>-1.3167968523972464</v>
      </c>
      <c r="K21">
        <f t="shared" si="3"/>
        <v>-0.16581364545064403</v>
      </c>
      <c r="M21">
        <f t="shared" si="4"/>
        <v>-0.16581364545064403</v>
      </c>
      <c r="N21" s="13">
        <f t="shared" si="5"/>
        <v>1.473890453112707E-6</v>
      </c>
      <c r="O21" s="13">
        <v>1</v>
      </c>
      <c r="Q21" s="16" t="s">
        <v>53</v>
      </c>
      <c r="R21" s="19">
        <f>(O7/O4)/(O8/O5)</f>
        <v>1</v>
      </c>
      <c r="S21" s="1" t="s">
        <v>54</v>
      </c>
      <c r="T21" s="1">
        <f>SQRT(L9)</f>
        <v>2.8284271247461903</v>
      </c>
      <c r="U21" s="1" t="s">
        <v>55</v>
      </c>
      <c r="V21" s="1">
        <f>R21-T21</f>
        <v>-1.8284271247461903</v>
      </c>
    </row>
    <row r="22" spans="1:25" x14ac:dyDescent="0.4">
      <c r="D22" s="6">
        <v>-0.94</v>
      </c>
      <c r="E22" s="7">
        <f t="shared" si="0"/>
        <v>-0.11060538970848119</v>
      </c>
      <c r="G22">
        <f t="shared" si="1"/>
        <v>2.2975420107050324</v>
      </c>
      <c r="H22" s="10">
        <f t="shared" si="6"/>
        <v>-0.31526960282505478</v>
      </c>
      <c r="I22">
        <f t="shared" si="2"/>
        <v>-2.5221568226004383</v>
      </c>
      <c r="K22">
        <f t="shared" si="3"/>
        <v>-0.31662357136200114</v>
      </c>
      <c r="M22">
        <f t="shared" si="4"/>
        <v>-0.31662357136200114</v>
      </c>
      <c r="N22" s="13">
        <f t="shared" si="5"/>
        <v>1.8332307990406651E-6</v>
      </c>
      <c r="O22" s="13">
        <v>1</v>
      </c>
    </row>
    <row r="23" spans="1:25" x14ac:dyDescent="0.4">
      <c r="D23" s="6">
        <v>-0.92</v>
      </c>
      <c r="E23" s="7">
        <f t="shared" si="0"/>
        <v>-0.16123416305908669</v>
      </c>
      <c r="G23">
        <f t="shared" si="1"/>
        <v>2.3109014107747936</v>
      </c>
      <c r="H23" s="10">
        <f t="shared" si="6"/>
        <v>-0.45958185838362076</v>
      </c>
      <c r="I23">
        <f t="shared" si="2"/>
        <v>-3.676654867068966</v>
      </c>
      <c r="K23">
        <f t="shared" si="3"/>
        <v>-0.46104911739201171</v>
      </c>
      <c r="M23">
        <f t="shared" si="4"/>
        <v>-0.46104911739201171</v>
      </c>
      <c r="N23" s="13">
        <f t="shared" si="5"/>
        <v>2.1528489977044029E-6</v>
      </c>
      <c r="O23" s="13">
        <v>1</v>
      </c>
      <c r="Q23" s="1" t="s">
        <v>59</v>
      </c>
      <c r="R23" s="1"/>
      <c r="V23" s="1" t="s">
        <v>106</v>
      </c>
      <c r="W23" s="1" t="s">
        <v>6</v>
      </c>
    </row>
    <row r="24" spans="1:25" x14ac:dyDescent="0.4">
      <c r="D24" s="6">
        <v>-0.9</v>
      </c>
      <c r="E24" s="7">
        <f t="shared" si="0"/>
        <v>-0.20970472393808473</v>
      </c>
      <c r="G24">
        <f t="shared" si="1"/>
        <v>2.3242608108445557</v>
      </c>
      <c r="H24" s="10">
        <f t="shared" si="6"/>
        <v>-0.59774234511311675</v>
      </c>
      <c r="I24">
        <f t="shared" si="2"/>
        <v>-4.781938760904934</v>
      </c>
      <c r="K24">
        <f t="shared" si="3"/>
        <v>-0.59929882911380794</v>
      </c>
      <c r="M24">
        <f t="shared" si="4"/>
        <v>-0.59929882911380794</v>
      </c>
      <c r="N24" s="13">
        <f t="shared" si="5"/>
        <v>2.4226424444076648E-6</v>
      </c>
      <c r="O24" s="13">
        <v>1</v>
      </c>
      <c r="Q24" s="17" t="s">
        <v>57</v>
      </c>
      <c r="R24" s="19">
        <f>O5/(O8-O5)*-B4/L9</f>
        <v>0.35630000000000001</v>
      </c>
      <c r="V24" s="15" t="str">
        <f>D3</f>
        <v>BCC</v>
      </c>
      <c r="W24" s="1" t="str">
        <f>E3</f>
        <v>Ga [2]</v>
      </c>
      <c r="X24" t="s">
        <v>99</v>
      </c>
    </row>
    <row r="25" spans="1:25" x14ac:dyDescent="0.4">
      <c r="D25" s="6">
        <v>-0.88</v>
      </c>
      <c r="E25" s="7">
        <f t="shared" si="0"/>
        <v>-0.25608720645776456</v>
      </c>
      <c r="G25">
        <f t="shared" si="1"/>
        <v>2.3376202109143174</v>
      </c>
      <c r="H25" s="10">
        <f t="shared" si="6"/>
        <v>-0.72995097328721215</v>
      </c>
      <c r="I25">
        <f t="shared" si="2"/>
        <v>-5.8396077862976972</v>
      </c>
      <c r="K25">
        <f t="shared" si="3"/>
        <v>-0.73157501029013972</v>
      </c>
      <c r="M25">
        <f t="shared" si="4"/>
        <v>-0.73157501029013972</v>
      </c>
      <c r="N25" s="13">
        <f t="shared" si="5"/>
        <v>2.6374961868779629E-6</v>
      </c>
      <c r="O25" s="13">
        <v>1</v>
      </c>
      <c r="Q25" s="17" t="s">
        <v>58</v>
      </c>
      <c r="R25" s="19">
        <f>O8/(O8-O5)*-B4/SQRT(L9)</f>
        <v>2.0155371690941348</v>
      </c>
      <c r="V25" s="2" t="s">
        <v>102</v>
      </c>
      <c r="W25" s="1">
        <f>(-B4/(12*PI()*B6*W26))^(1/2)</f>
        <v>0.41246518052502951</v>
      </c>
      <c r="X25" t="s">
        <v>100</v>
      </c>
    </row>
    <row r="26" spans="1:25" x14ac:dyDescent="0.4">
      <c r="D26" s="6">
        <v>-0.86</v>
      </c>
      <c r="E26" s="7">
        <f t="shared" si="0"/>
        <v>-0.30044967772893172</v>
      </c>
      <c r="G26">
        <f t="shared" si="1"/>
        <v>2.350979610984079</v>
      </c>
      <c r="H26" s="10">
        <f t="shared" si="6"/>
        <v>-0.85640176139854707</v>
      </c>
      <c r="I26">
        <f t="shared" si="2"/>
        <v>-6.8512140911883765</v>
      </c>
      <c r="K26">
        <f t="shared" si="3"/>
        <v>-0.85807390286310437</v>
      </c>
      <c r="M26">
        <f t="shared" si="4"/>
        <v>-0.85807390286310437</v>
      </c>
      <c r="N26" s="13">
        <f t="shared" si="5"/>
        <v>2.7960570774918236E-6</v>
      </c>
      <c r="O26" s="13">
        <v>1</v>
      </c>
      <c r="V26" s="2" t="s">
        <v>103</v>
      </c>
      <c r="W26" s="1">
        <v>1.41</v>
      </c>
      <c r="X26" t="s">
        <v>101</v>
      </c>
    </row>
    <row r="27" spans="1:25" x14ac:dyDescent="0.4">
      <c r="D27" s="6">
        <v>-0.84</v>
      </c>
      <c r="E27" s="7">
        <f t="shared" si="0"/>
        <v>-0.34285819582556426</v>
      </c>
      <c r="G27">
        <f t="shared" si="1"/>
        <v>2.3643390110538407</v>
      </c>
      <c r="H27" s="10">
        <f t="shared" si="6"/>
        <v>-0.97728300138118829</v>
      </c>
      <c r="I27">
        <f t="shared" si="2"/>
        <v>-7.8182640110495063</v>
      </c>
      <c r="K27">
        <f t="shared" si="3"/>
        <v>-0.97898586184289371</v>
      </c>
      <c r="M27">
        <f t="shared" si="4"/>
        <v>-0.97898586184289371</v>
      </c>
      <c r="N27" s="13">
        <f t="shared" si="5"/>
        <v>2.8997337520396111E-6</v>
      </c>
      <c r="O27" s="13">
        <v>1</v>
      </c>
      <c r="Q27" s="2" t="s">
        <v>66</v>
      </c>
      <c r="R27" s="1">
        <v>2.9511489195477254</v>
      </c>
      <c r="V27" s="2" t="s">
        <v>108</v>
      </c>
      <c r="W27" s="1">
        <v>1</v>
      </c>
      <c r="X27" s="3" t="s">
        <v>109</v>
      </c>
      <c r="Y27" s="1">
        <f>W27*B7</f>
        <v>0</v>
      </c>
    </row>
    <row r="28" spans="1:25" x14ac:dyDescent="0.4">
      <c r="D28" s="6">
        <v>-0.82</v>
      </c>
      <c r="E28" s="7">
        <f t="shared" si="0"/>
        <v>-0.38337686617482036</v>
      </c>
      <c r="G28">
        <f t="shared" si="1"/>
        <v>2.3776984111236024</v>
      </c>
      <c r="H28" s="10">
        <f t="shared" si="6"/>
        <v>-1.092777419344708</v>
      </c>
      <c r="I28">
        <f t="shared" si="2"/>
        <v>-8.7422193547576637</v>
      </c>
      <c r="K28">
        <f t="shared" si="3"/>
        <v>-1.0944955252389175</v>
      </c>
      <c r="M28">
        <f t="shared" si="4"/>
        <v>-1.0944955252389175</v>
      </c>
      <c r="N28" s="13">
        <f t="shared" si="5"/>
        <v>2.9518878637174583E-6</v>
      </c>
      <c r="O28" s="13">
        <v>1</v>
      </c>
      <c r="Q28" s="2" t="s">
        <v>3</v>
      </c>
      <c r="R28" s="1">
        <v>0.05</v>
      </c>
      <c r="V28" s="22" t="s">
        <v>104</v>
      </c>
      <c r="W28" s="1">
        <f>3*W25*(B7*W27-1)/W26</f>
        <v>-0.87758549047878631</v>
      </c>
      <c r="X28" t="s">
        <v>107</v>
      </c>
    </row>
    <row r="29" spans="1:25" x14ac:dyDescent="0.4">
      <c r="D29" s="6">
        <v>-0.8</v>
      </c>
      <c r="E29" s="7">
        <f t="shared" si="0"/>
        <v>-0.42206789641416254</v>
      </c>
      <c r="G29">
        <f t="shared" si="1"/>
        <v>2.391057811193364</v>
      </c>
      <c r="H29" s="10">
        <f t="shared" si="6"/>
        <v>-1.2030623319389291</v>
      </c>
      <c r="I29">
        <f t="shared" si="2"/>
        <v>-9.6244986555114327</v>
      </c>
      <c r="K29">
        <f t="shared" si="3"/>
        <v>-1.2047819791726617</v>
      </c>
      <c r="M29">
        <f t="shared" si="4"/>
        <v>-1.2047819791726617</v>
      </c>
      <c r="N29" s="13">
        <f t="shared" si="5"/>
        <v>2.9571866084843046E-6</v>
      </c>
      <c r="O29" s="13">
        <v>1</v>
      </c>
      <c r="Q29" s="17" t="s">
        <v>65</v>
      </c>
      <c r="R29" s="1">
        <f>ABS( -(SQRT(R27))^3/(R27-1)-(SQRT(1/R27)^3/(1/R27-1)) + (2+6*R28))</f>
        <v>2.6290081223123707E-12</v>
      </c>
      <c r="S29" t="s">
        <v>68</v>
      </c>
      <c r="V29" s="22" t="s">
        <v>66</v>
      </c>
      <c r="W29" s="1" t="e">
        <f>((W28+SQRT(W28^2-4))/2)^2</f>
        <v>#NUM!</v>
      </c>
      <c r="X29" t="s">
        <v>111</v>
      </c>
    </row>
    <row r="30" spans="1:25" x14ac:dyDescent="0.4">
      <c r="A30" t="s">
        <v>49</v>
      </c>
      <c r="D30" s="6">
        <v>-0.78</v>
      </c>
      <c r="E30" s="7">
        <f t="shared" si="0"/>
        <v>-0.45899164975628043</v>
      </c>
      <c r="G30">
        <f t="shared" si="1"/>
        <v>2.4044172112631261</v>
      </c>
      <c r="H30" s="10">
        <f t="shared" si="6"/>
        <v>-1.3083097984653018</v>
      </c>
      <c r="I30">
        <f t="shared" si="2"/>
        <v>-10.466478387722415</v>
      </c>
      <c r="K30">
        <f t="shared" si="3"/>
        <v>-1.3100189183077191</v>
      </c>
      <c r="M30">
        <f t="shared" si="4"/>
        <v>-1.3100189183077191</v>
      </c>
      <c r="N30" s="13">
        <f t="shared" si="5"/>
        <v>2.9210906357444809E-6</v>
      </c>
      <c r="O30" s="13">
        <v>1</v>
      </c>
      <c r="V30" s="22" t="s">
        <v>22</v>
      </c>
      <c r="W30" s="1">
        <f>1/(O5*W25^2)</f>
        <v>5.5561930787221581</v>
      </c>
    </row>
    <row r="31" spans="1:25" x14ac:dyDescent="0.4">
      <c r="D31" s="6">
        <v>-0.76</v>
      </c>
      <c r="E31" s="7">
        <f t="shared" si="0"/>
        <v>-0.49420669690142871</v>
      </c>
      <c r="G31">
        <f t="shared" si="1"/>
        <v>2.4177766113328878</v>
      </c>
      <c r="H31" s="10">
        <f t="shared" si="6"/>
        <v>-1.4086867688478324</v>
      </c>
      <c r="I31">
        <f t="shared" si="2"/>
        <v>-11.269494150782659</v>
      </c>
      <c r="K31">
        <f t="shared" si="3"/>
        <v>-1.410374801728608</v>
      </c>
      <c r="M31">
        <f t="shared" si="4"/>
        <v>-1.410374801728608</v>
      </c>
      <c r="N31" s="13">
        <f t="shared" si="5"/>
        <v>2.8494550065794684E-6</v>
      </c>
      <c r="O31" s="13">
        <v>1</v>
      </c>
      <c r="Q31" t="s">
        <v>67</v>
      </c>
    </row>
    <row r="32" spans="1:25" x14ac:dyDescent="0.4">
      <c r="D32" s="6">
        <v>-0.74</v>
      </c>
      <c r="E32" s="7">
        <f t="shared" si="0"/>
        <v>-0.52776986653577607</v>
      </c>
      <c r="G32">
        <f t="shared" si="1"/>
        <v>2.4311360114026495</v>
      </c>
      <c r="H32" s="10">
        <f t="shared" si="6"/>
        <v>-1.5043552275735761</v>
      </c>
      <c r="I32">
        <f t="shared" si="2"/>
        <v>-12.034841820588609</v>
      </c>
      <c r="K32">
        <f t="shared" si="3"/>
        <v>-1.506013004396392</v>
      </c>
      <c r="M32">
        <f t="shared" si="4"/>
        <v>-1.506013004396392</v>
      </c>
      <c r="N32" s="13">
        <f t="shared" si="5"/>
        <v>2.7482239942654828E-6</v>
      </c>
      <c r="O32" s="13">
        <v>1</v>
      </c>
      <c r="Q32" s="21" t="s">
        <v>3</v>
      </c>
      <c r="R32" s="21" t="s">
        <v>66</v>
      </c>
      <c r="S32" t="s">
        <v>73</v>
      </c>
      <c r="T32" t="s">
        <v>74</v>
      </c>
      <c r="U32" t="s">
        <v>85</v>
      </c>
      <c r="V32" t="s">
        <v>83</v>
      </c>
    </row>
    <row r="33" spans="4:22" x14ac:dyDescent="0.4">
      <c r="D33" s="6">
        <v>-0.72</v>
      </c>
      <c r="E33" s="7">
        <f>-(1+D33+$E$5*D33^3)*EXP(-D33)</f>
        <v>-0.55973629445334727</v>
      </c>
      <c r="G33">
        <f t="shared" si="1"/>
        <v>2.4444954114724111</v>
      </c>
      <c r="H33" s="10">
        <f t="shared" si="6"/>
        <v>-1.5954723337098211</v>
      </c>
      <c r="I33">
        <f t="shared" si="2"/>
        <v>-12.763778669678569</v>
      </c>
      <c r="K33">
        <f t="shared" si="3"/>
        <v>-1.5970919643054664</v>
      </c>
      <c r="M33">
        <f t="shared" si="4"/>
        <v>-1.5970919643054664</v>
      </c>
      <c r="N33" s="13">
        <f t="shared" si="5"/>
        <v>2.6232032663503294E-6</v>
      </c>
      <c r="O33" s="13">
        <v>1</v>
      </c>
      <c r="Q33" s="20">
        <v>0.2</v>
      </c>
      <c r="R33" s="5">
        <v>8.1167990000000003</v>
      </c>
      <c r="T33" t="s">
        <v>78</v>
      </c>
      <c r="U33" t="s">
        <v>88</v>
      </c>
    </row>
    <row r="34" spans="4:22" x14ac:dyDescent="0.4">
      <c r="D34" s="6">
        <v>-0.7</v>
      </c>
      <c r="E34" s="7">
        <f t="shared" si="0"/>
        <v>-0.59015947133816538</v>
      </c>
      <c r="G34">
        <f t="shared" si="1"/>
        <v>2.4578548115421732</v>
      </c>
      <c r="H34" s="10">
        <f t="shared" si="6"/>
        <v>-1.6821905571023068</v>
      </c>
      <c r="I34">
        <f t="shared" si="2"/>
        <v>-13.457524456818454</v>
      </c>
      <c r="K34">
        <f t="shared" si="3"/>
        <v>-1.6837653254623817</v>
      </c>
      <c r="M34">
        <f t="shared" si="4"/>
        <v>-1.6837653254623817</v>
      </c>
      <c r="N34" s="13">
        <f t="shared" si="5"/>
        <v>2.4798953878928732E-6</v>
      </c>
      <c r="O34" s="13">
        <v>1</v>
      </c>
      <c r="Q34" s="1">
        <v>0.15</v>
      </c>
      <c r="R34" s="5">
        <v>6.25</v>
      </c>
      <c r="T34" t="s">
        <v>78</v>
      </c>
      <c r="U34" t="s">
        <v>89</v>
      </c>
    </row>
    <row r="35" spans="4:22" x14ac:dyDescent="0.4">
      <c r="D35" s="6">
        <v>-0.68</v>
      </c>
      <c r="E35" s="7">
        <f t="shared" si="0"/>
        <v>-0.61909128924224677</v>
      </c>
      <c r="G35">
        <f t="shared" si="1"/>
        <v>2.4712142116119344</v>
      </c>
      <c r="H35" s="10">
        <f t="shared" si="6"/>
        <v>-1.7646578108561002</v>
      </c>
      <c r="I35">
        <f t="shared" si="2"/>
        <v>-14.117262486848801</v>
      </c>
      <c r="K35">
        <f t="shared" si="3"/>
        <v>-1.7661820768042515</v>
      </c>
      <c r="M35">
        <f t="shared" si="4"/>
        <v>-1.7661820768042515</v>
      </c>
      <c r="N35" s="13">
        <f t="shared" si="5"/>
        <v>2.3233866806937641E-6</v>
      </c>
      <c r="O35" s="13">
        <v>1</v>
      </c>
      <c r="Q35" s="20">
        <v>0.1</v>
      </c>
      <c r="R35" s="5">
        <v>4.5397220000000003</v>
      </c>
      <c r="U35" t="s">
        <v>97</v>
      </c>
    </row>
    <row r="36" spans="4:22" x14ac:dyDescent="0.4">
      <c r="D36" s="6">
        <v>-0.66</v>
      </c>
      <c r="E36" s="7">
        <f t="shared" si="0"/>
        <v>-0.64658208679417328</v>
      </c>
      <c r="G36">
        <f t="shared" si="1"/>
        <v>2.4845736116816961</v>
      </c>
      <c r="H36" s="10">
        <f t="shared" si="6"/>
        <v>-1.8430175801981115</v>
      </c>
      <c r="I36">
        <f t="shared" si="2"/>
        <v>-14.744140641584892</v>
      </c>
      <c r="K36">
        <f t="shared" si="3"/>
        <v>-1.8444866871710177</v>
      </c>
      <c r="M36">
        <f t="shared" si="4"/>
        <v>-1.8444866871710177</v>
      </c>
      <c r="N36" s="13">
        <f t="shared" si="5"/>
        <v>2.1582752978417752E-6</v>
      </c>
      <c r="O36" s="13">
        <v>1</v>
      </c>
      <c r="Q36" s="1">
        <v>9.5000000000000001E-2</v>
      </c>
      <c r="R36" s="5">
        <v>4.3764019999999997</v>
      </c>
      <c r="U36" t="s">
        <v>94</v>
      </c>
    </row>
    <row r="37" spans="4:22" x14ac:dyDescent="0.4">
      <c r="D37" s="6">
        <v>-0.64</v>
      </c>
      <c r="E37" s="7">
        <f t="shared" si="0"/>
        <v>-0.67268069317205326</v>
      </c>
      <c r="G37">
        <f t="shared" si="1"/>
        <v>2.4979330117514582</v>
      </c>
      <c r="H37" s="10">
        <f t="shared" si="6"/>
        <v>-1.9174090478176207</v>
      </c>
      <c r="I37">
        <f t="shared" si="2"/>
        <v>-15.339272382540965</v>
      </c>
      <c r="K37">
        <f t="shared" si="3"/>
        <v>-1.9188192364424621</v>
      </c>
      <c r="M37">
        <f t="shared" si="4"/>
        <v>-1.9188192364424621</v>
      </c>
      <c r="N37" s="13">
        <f t="shared" si="5"/>
        <v>1.9886319576321781E-6</v>
      </c>
      <c r="O37" s="13">
        <v>1</v>
      </c>
      <c r="Q37" s="1">
        <v>0.09</v>
      </c>
      <c r="R37" s="5">
        <v>4.21</v>
      </c>
      <c r="U37" t="s">
        <v>90</v>
      </c>
    </row>
    <row r="38" spans="4:22" x14ac:dyDescent="0.4">
      <c r="D38" s="6">
        <v>-0.62</v>
      </c>
      <c r="E38" s="7">
        <f t="shared" si="0"/>
        <v>-0.69743447087381338</v>
      </c>
      <c r="G38">
        <f t="shared" si="1"/>
        <v>2.5112924118212199</v>
      </c>
      <c r="H38" s="10">
        <f t="shared" si="6"/>
        <v>-1.9879672157787176</v>
      </c>
      <c r="I38">
        <f t="shared" si="2"/>
        <v>-15.903737726229741</v>
      </c>
      <c r="K38">
        <f t="shared" si="3"/>
        <v>-1.9893155429480158</v>
      </c>
      <c r="M38">
        <f t="shared" si="4"/>
        <v>-1.9893155429480158</v>
      </c>
      <c r="N38" s="13">
        <f t="shared" si="5"/>
        <v>1.8179861554677632E-6</v>
      </c>
      <c r="O38" s="13">
        <v>1</v>
      </c>
      <c r="Q38" s="1">
        <v>8.5000000000000006E-2</v>
      </c>
      <c r="R38" s="5">
        <v>4.0533929999999998</v>
      </c>
      <c r="U38" t="s">
        <v>93</v>
      </c>
    </row>
    <row r="39" spans="4:22" x14ac:dyDescent="0.4">
      <c r="D39" s="6">
        <v>-0.6</v>
      </c>
      <c r="E39" s="7">
        <f t="shared" si="0"/>
        <v>-0.72088935731688863</v>
      </c>
      <c r="G39">
        <f t="shared" si="1"/>
        <v>2.5246518118909815</v>
      </c>
      <c r="H39" s="10">
        <f t="shared" si="6"/>
        <v>-2.0548230240960592</v>
      </c>
      <c r="I39">
        <f t="shared" si="2"/>
        <v>-16.438584192768474</v>
      </c>
      <c r="K39">
        <f t="shared" si="3"/>
        <v>-2.0561072872542239</v>
      </c>
      <c r="M39">
        <f t="shared" si="4"/>
        <v>-2.0561072872542239</v>
      </c>
      <c r="N39" s="13">
        <f t="shared" si="5"/>
        <v>1.6493318594190557E-6</v>
      </c>
      <c r="O39" s="13">
        <v>1</v>
      </c>
      <c r="Q39" s="1">
        <v>0.08</v>
      </c>
      <c r="R39" s="5">
        <v>3.89</v>
      </c>
      <c r="U39" t="s">
        <v>71</v>
      </c>
    </row>
    <row r="40" spans="4:22" x14ac:dyDescent="0.4">
      <c r="D40" s="6">
        <v>-0.57999999999999996</v>
      </c>
      <c r="E40" s="7">
        <f t="shared" si="0"/>
        <v>-0.7430899052985519</v>
      </c>
      <c r="G40">
        <f t="shared" si="1"/>
        <v>2.5380112119607432</v>
      </c>
      <c r="H40" s="10">
        <f t="shared" si="6"/>
        <v>-2.1181034660629927</v>
      </c>
      <c r="I40">
        <f t="shared" si="2"/>
        <v>-16.944827728503942</v>
      </c>
      <c r="K40">
        <f t="shared" si="3"/>
        <v>-2.1193221324317841</v>
      </c>
      <c r="M40">
        <f t="shared" si="4"/>
        <v>-2.1193221324317841</v>
      </c>
      <c r="N40" s="13">
        <f t="shared" si="5"/>
        <v>1.4851477184232681E-6</v>
      </c>
      <c r="O40" s="13">
        <v>1</v>
      </c>
      <c r="Q40" s="1">
        <v>7.4999999999999997E-2</v>
      </c>
      <c r="R40" s="5">
        <v>3.7347440000000001</v>
      </c>
      <c r="T40" t="s">
        <v>79</v>
      </c>
      <c r="U40" t="s">
        <v>96</v>
      </c>
    </row>
    <row r="41" spans="4:22" x14ac:dyDescent="0.4">
      <c r="D41" s="6">
        <v>-0.56000000000000005</v>
      </c>
      <c r="E41" s="7">
        <f t="shared" si="0"/>
        <v>-0.76407932234730025</v>
      </c>
      <c r="G41">
        <f t="shared" si="1"/>
        <v>2.5513706120305049</v>
      </c>
      <c r="H41" s="10">
        <f t="shared" si="6"/>
        <v>-2.1779317004187448</v>
      </c>
      <c r="I41">
        <f t="shared" si="2"/>
        <v>-17.423453603349959</v>
      </c>
      <c r="K41">
        <f t="shared" si="3"/>
        <v>-2.1790838409013116</v>
      </c>
      <c r="M41">
        <f t="shared" si="4"/>
        <v>-2.1790838409013116</v>
      </c>
      <c r="N41" s="13">
        <f t="shared" si="5"/>
        <v>1.3274276915691032E-6</v>
      </c>
      <c r="O41" s="13">
        <v>1</v>
      </c>
      <c r="Q41" s="1">
        <v>7.0000000000000007E-2</v>
      </c>
      <c r="R41" s="5">
        <v>3.58</v>
      </c>
      <c r="S41" t="s">
        <v>70</v>
      </c>
      <c r="T41" t="s">
        <v>79</v>
      </c>
    </row>
    <row r="42" spans="4:22" x14ac:dyDescent="0.4">
      <c r="D42" s="6">
        <v>-0.54</v>
      </c>
      <c r="E42" s="7">
        <f t="shared" si="0"/>
        <v>-0.78389950899492433</v>
      </c>
      <c r="G42">
        <f t="shared" si="1"/>
        <v>2.5647300121002665</v>
      </c>
      <c r="H42" s="10">
        <f t="shared" si="6"/>
        <v>-2.2344271604391319</v>
      </c>
      <c r="I42">
        <f t="shared" si="2"/>
        <v>-17.875417283513055</v>
      </c>
      <c r="K42">
        <f t="shared" si="3"/>
        <v>-2.2355123879541132</v>
      </c>
      <c r="M42">
        <f t="shared" si="4"/>
        <v>-2.2355123879541132</v>
      </c>
      <c r="N42" s="13">
        <f t="shared" si="5"/>
        <v>1.1777187592724915E-6</v>
      </c>
      <c r="O42" s="13">
        <v>1</v>
      </c>
      <c r="Q42" s="1">
        <v>6.5000000000000002E-2</v>
      </c>
      <c r="R42" s="5">
        <v>3.4196749999999998</v>
      </c>
      <c r="U42" t="s">
        <v>95</v>
      </c>
    </row>
    <row r="43" spans="4:22" x14ac:dyDescent="0.4">
      <c r="D43" s="6">
        <v>-0.52</v>
      </c>
      <c r="E43" s="7">
        <f t="shared" si="0"/>
        <v>-0.80259109599810841</v>
      </c>
      <c r="G43">
        <f t="shared" si="1"/>
        <v>2.5780894121700282</v>
      </c>
      <c r="H43" s="10">
        <f t="shared" si="6"/>
        <v>-2.2877056600330081</v>
      </c>
      <c r="I43">
        <f t="shared" si="2"/>
        <v>-18.301645280264065</v>
      </c>
      <c r="K43">
        <f t="shared" si="3"/>
        <v>-2.28872407204166</v>
      </c>
      <c r="M43">
        <f t="shared" si="4"/>
        <v>-2.28872407204166</v>
      </c>
      <c r="N43" s="13">
        <f t="shared" si="5"/>
        <v>1.037163019366246E-6</v>
      </c>
      <c r="O43" s="13">
        <v>1</v>
      </c>
      <c r="Q43" s="1">
        <v>0.06</v>
      </c>
      <c r="R43" s="5">
        <v>3.26</v>
      </c>
      <c r="T43" t="s">
        <v>80</v>
      </c>
    </row>
    <row r="44" spans="4:22" x14ac:dyDescent="0.4">
      <c r="D44" s="6">
        <v>-0.5</v>
      </c>
      <c r="E44" s="7">
        <f t="shared" si="0"/>
        <v>-0.82019348053765928</v>
      </c>
      <c r="G44">
        <f t="shared" si="1"/>
        <v>2.5914488122397898</v>
      </c>
      <c r="H44" s="10">
        <f t="shared" si="6"/>
        <v>-2.3378794969245442</v>
      </c>
      <c r="I44">
        <f t="shared" si="2"/>
        <v>-18.703035975396354</v>
      </c>
      <c r="K44">
        <f t="shared" si="3"/>
        <v>-2.338831621924693</v>
      </c>
      <c r="M44">
        <f t="shared" si="4"/>
        <v>-2.338831621924693</v>
      </c>
      <c r="N44" s="13">
        <f t="shared" si="5"/>
        <v>9.0654201590823856E-7</v>
      </c>
      <c r="O44" s="13">
        <v>1</v>
      </c>
      <c r="Q44" s="1">
        <v>5.5E-2</v>
      </c>
      <c r="R44" s="5">
        <v>3.1070509999999998</v>
      </c>
      <c r="T44" t="s">
        <v>71</v>
      </c>
    </row>
    <row r="45" spans="4:22" x14ac:dyDescent="0.4">
      <c r="D45" s="6">
        <v>-0.48</v>
      </c>
      <c r="E45" s="7">
        <f t="shared" si="0"/>
        <v>-0.83674486142271798</v>
      </c>
      <c r="G45">
        <f t="shared" si="1"/>
        <v>2.604808212309552</v>
      </c>
      <c r="H45" s="10">
        <f t="shared" si="6"/>
        <v>-2.385057552999315</v>
      </c>
      <c r="I45">
        <f t="shared" si="2"/>
        <v>-19.08046042399452</v>
      </c>
      <c r="K45">
        <f t="shared" si="3"/>
        <v>-2.3859443007704675</v>
      </c>
      <c r="M45">
        <f t="shared" si="4"/>
        <v>-2.3859443007704675</v>
      </c>
      <c r="N45" s="13">
        <f t="shared" si="5"/>
        <v>7.8632160964391988E-7</v>
      </c>
      <c r="O45" s="13">
        <v>1</v>
      </c>
      <c r="Q45" s="1">
        <v>0.05</v>
      </c>
      <c r="R45" s="5">
        <v>2.95</v>
      </c>
      <c r="S45" t="s">
        <v>72</v>
      </c>
      <c r="U45" t="s">
        <v>91</v>
      </c>
      <c r="V45" t="s">
        <v>84</v>
      </c>
    </row>
    <row r="46" spans="4:22" x14ac:dyDescent="0.4">
      <c r="D46" s="6">
        <v>-0.46</v>
      </c>
      <c r="E46" s="7">
        <f t="shared" si="0"/>
        <v>-0.85228227332660023</v>
      </c>
      <c r="G46">
        <f t="shared" si="1"/>
        <v>2.6181676123793136</v>
      </c>
      <c r="H46" s="10">
        <f t="shared" si="6"/>
        <v>-2.4293453918901413</v>
      </c>
      <c r="I46">
        <f t="shared" si="2"/>
        <v>-19.434763135121131</v>
      </c>
      <c r="K46">
        <f t="shared" si="3"/>
        <v>-2.4301680072840819</v>
      </c>
      <c r="M46">
        <f t="shared" si="4"/>
        <v>-2.4301680072840819</v>
      </c>
      <c r="N46" s="13">
        <f t="shared" si="5"/>
        <v>6.7669608634800476E-7</v>
      </c>
      <c r="O46" s="13">
        <v>1</v>
      </c>
      <c r="Q46" s="1">
        <v>4.4999999999999998E-2</v>
      </c>
      <c r="R46" s="5">
        <v>2.7951359999999998</v>
      </c>
      <c r="T46" t="s">
        <v>81</v>
      </c>
    </row>
    <row r="47" spans="4:22" x14ac:dyDescent="0.4">
      <c r="D47" s="6">
        <v>-0.44</v>
      </c>
      <c r="E47" s="7">
        <f t="shared" si="0"/>
        <v>-0.86684162008020793</v>
      </c>
      <c r="G47">
        <f t="shared" si="1"/>
        <v>2.6315270124490753</v>
      </c>
      <c r="H47" s="10">
        <f t="shared" si="6"/>
        <v>-2.4708453538766246</v>
      </c>
      <c r="I47">
        <f t="shared" si="2"/>
        <v>-19.766762831012997</v>
      </c>
      <c r="K47">
        <f t="shared" si="3"/>
        <v>-2.4716053739574972</v>
      </c>
      <c r="M47">
        <f t="shared" si="4"/>
        <v>-2.4716053739574972</v>
      </c>
      <c r="N47" s="13">
        <f t="shared" si="5"/>
        <v>5.776305233296152E-7</v>
      </c>
      <c r="O47" s="13">
        <v>1</v>
      </c>
      <c r="Q47" s="1">
        <v>0.04</v>
      </c>
      <c r="R47" s="5">
        <v>2.64</v>
      </c>
      <c r="T47" t="s">
        <v>81</v>
      </c>
      <c r="U47" t="s">
        <v>92</v>
      </c>
    </row>
    <row r="48" spans="4:22" x14ac:dyDescent="0.4">
      <c r="D48" s="6">
        <v>-0.41999999999999899</v>
      </c>
      <c r="E48" s="7">
        <f t="shared" si="0"/>
        <v>-0.88045770704827497</v>
      </c>
      <c r="G48">
        <f t="shared" si="1"/>
        <v>2.6448864125188378</v>
      </c>
      <c r="H48" s="10">
        <f t="shared" si="6"/>
        <v>-2.5096566481704028</v>
      </c>
      <c r="I48">
        <f t="shared" si="2"/>
        <v>-20.077253185363222</v>
      </c>
      <c r="K48">
        <f t="shared" si="3"/>
        <v>-2.5103558625174376</v>
      </c>
      <c r="M48">
        <f t="shared" si="4"/>
        <v>-2.5103558625174376</v>
      </c>
      <c r="N48" s="13">
        <f t="shared" si="5"/>
        <v>4.8890070309929238E-7</v>
      </c>
      <c r="O48" s="13">
        <v>1</v>
      </c>
      <c r="Q48" s="1">
        <v>3.5000000000000003E-2</v>
      </c>
      <c r="R48" s="5">
        <v>2.4810439999999998</v>
      </c>
      <c r="U48" t="s">
        <v>87</v>
      </c>
    </row>
    <row r="49" spans="4:21" x14ac:dyDescent="0.4">
      <c r="D49" s="6">
        <v>-0.39999999999999902</v>
      </c>
      <c r="E49" s="7">
        <f t="shared" si="0"/>
        <v>-0.89316427261304443</v>
      </c>
      <c r="G49">
        <f t="shared" si="1"/>
        <v>2.6582458125885995</v>
      </c>
      <c r="H49" s="10">
        <f t="shared" si="6"/>
        <v>-2.545875442656222</v>
      </c>
      <c r="I49">
        <f t="shared" si="2"/>
        <v>-20.367003541249776</v>
      </c>
      <c r="K49">
        <f t="shared" si="3"/>
        <v>-2.5465158566511192</v>
      </c>
      <c r="M49">
        <f t="shared" si="4"/>
        <v>-2.5465158566511192</v>
      </c>
      <c r="N49" s="13">
        <f t="shared" si="5"/>
        <v>4.1013008486022487E-7</v>
      </c>
      <c r="O49" s="13">
        <v>1</v>
      </c>
      <c r="Q49" s="1">
        <v>0.03</v>
      </c>
      <c r="R49" s="5">
        <v>2.3199999999999998</v>
      </c>
      <c r="T49" t="s">
        <v>82</v>
      </c>
    </row>
    <row r="50" spans="4:21" x14ac:dyDescent="0.4">
      <c r="D50" s="6">
        <v>-0.37999999999999901</v>
      </c>
      <c r="E50" s="7">
        <f t="shared" si="0"/>
        <v>-0.90499401878934238</v>
      </c>
      <c r="G50">
        <f t="shared" si="1"/>
        <v>2.6716052126583612</v>
      </c>
      <c r="H50" s="10">
        <f t="shared" si="6"/>
        <v>-2.5795949511571417</v>
      </c>
      <c r="I50">
        <f t="shared" si="2"/>
        <v>-20.636759609257133</v>
      </c>
      <c r="K50">
        <f t="shared" si="3"/>
        <v>-2.5801787520865966</v>
      </c>
      <c r="M50">
        <f t="shared" si="4"/>
        <v>-2.5801787520865966</v>
      </c>
      <c r="N50" s="13">
        <f t="shared" si="5"/>
        <v>3.4082352523249925E-7</v>
      </c>
      <c r="O50" s="13">
        <v>1</v>
      </c>
      <c r="Q50" s="1">
        <v>2.5000000000000001E-2</v>
      </c>
      <c r="R50" s="5">
        <v>2.159411</v>
      </c>
      <c r="U50" t="s">
        <v>86</v>
      </c>
    </row>
    <row r="51" spans="4:21" x14ac:dyDescent="0.4">
      <c r="D51" s="6">
        <v>-0.35999999999999899</v>
      </c>
      <c r="E51" s="7">
        <f t="shared" si="0"/>
        <v>-0.91597864099435944</v>
      </c>
      <c r="G51">
        <f t="shared" si="1"/>
        <v>2.6849646127281228</v>
      </c>
      <c r="H51" s="10">
        <f t="shared" si="6"/>
        <v>-2.610905518290322</v>
      </c>
      <c r="I51">
        <f t="shared" si="2"/>
        <v>-20.887244146322576</v>
      </c>
      <c r="K51">
        <f t="shared" si="3"/>
        <v>-2.6114350441022491</v>
      </c>
      <c r="M51">
        <f t="shared" si="4"/>
        <v>-2.6114350441022491</v>
      </c>
      <c r="N51" s="13">
        <f t="shared" si="5"/>
        <v>2.8039758549706696E-7</v>
      </c>
      <c r="O51" s="13">
        <v>1</v>
      </c>
      <c r="Q51" s="1">
        <v>0.02</v>
      </c>
      <c r="R51" s="5">
        <v>1.99</v>
      </c>
      <c r="T51" t="s">
        <v>76</v>
      </c>
    </row>
    <row r="52" spans="4:21" x14ac:dyDescent="0.4">
      <c r="D52" s="6">
        <v>-0.33999999999999903</v>
      </c>
      <c r="E52" s="7">
        <f t="shared" si="0"/>
        <v>-0.92614885699486305</v>
      </c>
      <c r="G52">
        <f t="shared" si="1"/>
        <v>2.6983240127978845</v>
      </c>
      <c r="H52" s="10">
        <f t="shared" si="6"/>
        <v>-2.6398947019781573</v>
      </c>
      <c r="I52">
        <f t="shared" si="2"/>
        <v>-21.119157615825259</v>
      </c>
      <c r="K52">
        <f t="shared" si="3"/>
        <v>-2.6403724125379346</v>
      </c>
      <c r="M52">
        <f t="shared" si="4"/>
        <v>-2.6403724125379346</v>
      </c>
      <c r="N52" s="13">
        <f t="shared" si="5"/>
        <v>2.2820737892274146E-7</v>
      </c>
      <c r="O52" s="13">
        <v>1</v>
      </c>
      <c r="Q52" s="1">
        <v>1.4999999999999999E-2</v>
      </c>
      <c r="R52" s="5">
        <v>1.818065</v>
      </c>
      <c r="T52" t="s">
        <v>70</v>
      </c>
    </row>
    <row r="53" spans="4:21" x14ac:dyDescent="0.4">
      <c r="D53" s="6">
        <v>-0.31999999999999901</v>
      </c>
      <c r="E53" s="7">
        <f t="shared" si="0"/>
        <v>-0.93553443505395184</v>
      </c>
      <c r="G53">
        <f t="shared" si="1"/>
        <v>2.7116834128676461</v>
      </c>
      <c r="H53" s="10">
        <f t="shared" si="6"/>
        <v>-2.6666473536777846</v>
      </c>
      <c r="I53">
        <f t="shared" si="2"/>
        <v>-21.333178829422277</v>
      </c>
      <c r="K53">
        <f t="shared" si="3"/>
        <v>-2.6670758043782756</v>
      </c>
      <c r="M53">
        <f t="shared" si="4"/>
        <v>-2.6670758043782756</v>
      </c>
      <c r="N53" s="13">
        <f t="shared" si="5"/>
        <v>1.8357000275124845E-7</v>
      </c>
      <c r="O53" s="13">
        <v>1</v>
      </c>
      <c r="Q53" s="1">
        <v>0.01</v>
      </c>
      <c r="R53" s="5">
        <v>1.63</v>
      </c>
      <c r="T53" t="s">
        <v>77</v>
      </c>
      <c r="U53" t="s">
        <v>88</v>
      </c>
    </row>
    <row r="54" spans="4:21" x14ac:dyDescent="0.4">
      <c r="D54" s="6">
        <v>-0.29999999999999899</v>
      </c>
      <c r="E54" s="7">
        <f t="shared" si="0"/>
        <v>-0.94416422129888811</v>
      </c>
      <c r="G54">
        <f t="shared" si="1"/>
        <v>2.7250428129374078</v>
      </c>
      <c r="H54" s="10">
        <f t="shared" si="6"/>
        <v>-2.6912456963903506</v>
      </c>
      <c r="I54">
        <f t="shared" si="2"/>
        <v>-21.529965571122805</v>
      </c>
      <c r="K54">
        <f t="shared" si="3"/>
        <v>-2.6916275139765675</v>
      </c>
      <c r="M54">
        <f t="shared" si="4"/>
        <v>-2.6916275139765675</v>
      </c>
      <c r="N54" s="13">
        <f t="shared" si="5"/>
        <v>1.457846691445112E-7</v>
      </c>
      <c r="O54" s="13">
        <v>1</v>
      </c>
      <c r="Q54" s="1">
        <v>5.0000000000000001E-3</v>
      </c>
      <c r="R54" s="5">
        <v>1.41</v>
      </c>
      <c r="T54" t="s">
        <v>75</v>
      </c>
    </row>
    <row r="55" spans="4:21" x14ac:dyDescent="0.4">
      <c r="D55" s="6">
        <v>-0.27999999999999903</v>
      </c>
      <c r="E55" s="7">
        <f t="shared" si="0"/>
        <v>-0.95206616633097063</v>
      </c>
      <c r="G55">
        <f t="shared" si="1"/>
        <v>2.7384022130071699</v>
      </c>
      <c r="H55" s="10">
        <f t="shared" si="6"/>
        <v>-2.7137694005097988</v>
      </c>
      <c r="I55">
        <f t="shared" si="2"/>
        <v>-21.71015520407839</v>
      </c>
      <c r="K55">
        <f t="shared" si="3"/>
        <v>-2.7141072609858456</v>
      </c>
      <c r="M55">
        <f t="shared" si="4"/>
        <v>-2.7141072609858456</v>
      </c>
      <c r="N55" s="13">
        <f t="shared" si="5"/>
        <v>1.141497012746323E-7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-0.95926735109787054</v>
      </c>
      <c r="G56">
        <f t="shared" si="1"/>
        <v>2.7517616130769316</v>
      </c>
      <c r="H56" s="10">
        <f t="shared" si="6"/>
        <v>-2.73429565756937</v>
      </c>
      <c r="I56">
        <f t="shared" si="2"/>
        <v>-21.87436526055496</v>
      </c>
      <c r="K56">
        <f t="shared" si="3"/>
        <v>-2.7345922660618553</v>
      </c>
      <c r="M56">
        <f t="shared" si="4"/>
        <v>-2.7345922660618553</v>
      </c>
      <c r="N56" s="13">
        <f t="shared" si="5"/>
        <v>8.7976597814438936E-8</v>
      </c>
      <c r="O56" s="13">
        <v>1</v>
      </c>
      <c r="Q56" t="s">
        <v>69</v>
      </c>
    </row>
    <row r="57" spans="4:21" x14ac:dyDescent="0.4">
      <c r="D57" s="6">
        <v>-0.23999999999999899</v>
      </c>
      <c r="E57" s="7">
        <f t="shared" si="0"/>
        <v>-0.96579401204829929</v>
      </c>
      <c r="G57">
        <f t="shared" si="1"/>
        <v>2.7651210131466932</v>
      </c>
      <c r="H57" s="10">
        <f t="shared" si="6"/>
        <v>-2.7528992519424724</v>
      </c>
      <c r="I57">
        <f t="shared" si="2"/>
        <v>-22.023194015539779</v>
      </c>
      <c r="K57">
        <f t="shared" si="3"/>
        <v>-2.753157324400787</v>
      </c>
      <c r="M57">
        <f t="shared" si="4"/>
        <v>-2.753157324400787</v>
      </c>
      <c r="N57" s="13">
        <f t="shared" si="5"/>
        <v>6.6601393740515694E-8</v>
      </c>
      <c r="O57" s="13">
        <v>1</v>
      </c>
    </row>
    <row r="58" spans="4:21" x14ac:dyDescent="0.4">
      <c r="D58" s="6">
        <v>-0.219999999999999</v>
      </c>
      <c r="E58" s="7">
        <f t="shared" si="0"/>
        <v>-0.97167156558836776</v>
      </c>
      <c r="G58">
        <f t="shared" si="1"/>
        <v>2.7784804132164549</v>
      </c>
      <c r="H58" s="10">
        <f t="shared" si="6"/>
        <v>-2.7696526305530837</v>
      </c>
      <c r="I58">
        <f t="shared" si="2"/>
        <v>-22.15722104442467</v>
      </c>
      <c r="K58">
        <f t="shared" si="3"/>
        <v>-2.7698748771728949</v>
      </c>
      <c r="M58">
        <f t="shared" si="4"/>
        <v>-2.7698748771728949</v>
      </c>
      <c r="N58" s="13">
        <f t="shared" si="5"/>
        <v>4.9393560017496912E-8</v>
      </c>
      <c r="O58" s="13">
        <v>1</v>
      </c>
    </row>
    <row r="59" spans="4:21" x14ac:dyDescent="0.4">
      <c r="D59" s="6">
        <v>-0.19999999999999901</v>
      </c>
      <c r="E59" s="7">
        <f t="shared" si="0"/>
        <v>-0.97692463185847644</v>
      </c>
      <c r="G59">
        <f t="shared" si="1"/>
        <v>2.7918398132862166</v>
      </c>
      <c r="H59" s="10">
        <f t="shared" si="6"/>
        <v>-2.7846259706494014</v>
      </c>
      <c r="I59">
        <f t="shared" si="2"/>
        <v>-22.277007765195211</v>
      </c>
      <c r="K59">
        <f t="shared" si="3"/>
        <v>-2.7848150809114256</v>
      </c>
      <c r="M59">
        <f t="shared" si="4"/>
        <v>-2.7848150809114256</v>
      </c>
      <c r="N59" s="13">
        <f t="shared" si="5"/>
        <v>3.5762691202851167E-8</v>
      </c>
      <c r="O59" s="13">
        <v>1</v>
      </c>
    </row>
    <row r="60" spans="4:21" x14ac:dyDescent="0.4">
      <c r="D60" s="6">
        <v>-0.17999999999999899</v>
      </c>
      <c r="E60" s="7">
        <f t="shared" si="0"/>
        <v>-0.98157705784908567</v>
      </c>
      <c r="G60">
        <f t="shared" si="1"/>
        <v>2.8051992133559787</v>
      </c>
      <c r="H60" s="10">
        <f t="shared" si="6"/>
        <v>-2.7978872456930337</v>
      </c>
      <c r="I60">
        <f t="shared" si="2"/>
        <v>-22.38309796554427</v>
      </c>
      <c r="K60">
        <f t="shared" si="3"/>
        <v>-2.7980458749145813</v>
      </c>
      <c r="M60">
        <f t="shared" si="4"/>
        <v>-2.7980458749145813</v>
      </c>
      <c r="N60" s="13">
        <f t="shared" si="5"/>
        <v>2.516322992880861E-8</v>
      </c>
      <c r="O60" s="13">
        <v>1</v>
      </c>
    </row>
    <row r="61" spans="4:21" x14ac:dyDescent="0.4">
      <c r="D61" s="6">
        <v>-0.159999999999999</v>
      </c>
      <c r="E61" s="7">
        <f t="shared" si="0"/>
        <v>-0.98565193987322175</v>
      </c>
      <c r="G61">
        <f t="shared" si="1"/>
        <v>2.8185586134257399</v>
      </c>
      <c r="H61" s="10">
        <f t="shared" si="6"/>
        <v>-2.8095022894146311</v>
      </c>
      <c r="I61">
        <f t="shared" si="2"/>
        <v>-22.476018315317049</v>
      </c>
      <c r="K61">
        <f t="shared" si="3"/>
        <v>-2.8096330467166473</v>
      </c>
      <c r="M61">
        <f t="shared" si="4"/>
        <v>-2.8096330467166473</v>
      </c>
      <c r="N61" s="13">
        <f t="shared" si="5"/>
        <v>1.7097472030548209E-8</v>
      </c>
      <c r="O61" s="13">
        <v>1</v>
      </c>
    </row>
    <row r="62" spans="4:21" x14ac:dyDescent="0.4">
      <c r="D62" s="6">
        <v>-0.13999999999999899</v>
      </c>
      <c r="E62" s="7">
        <f t="shared" si="0"/>
        <v>-0.98917164541311486</v>
      </c>
      <c r="G62">
        <f t="shared" si="1"/>
        <v>2.8319180134955015</v>
      </c>
      <c r="H62" s="10">
        <f t="shared" si="6"/>
        <v>-2.8195348580855422</v>
      </c>
      <c r="I62">
        <f t="shared" si="2"/>
        <v>-22.556278864684337</v>
      </c>
      <c r="K62">
        <f t="shared" si="3"/>
        <v>-2.8196402956828375</v>
      </c>
      <c r="M62">
        <f t="shared" si="4"/>
        <v>-2.8196402956828375</v>
      </c>
      <c r="N62" s="13">
        <f t="shared" si="5"/>
        <v>1.1117086923408031E-8</v>
      </c>
      <c r="O62" s="13">
        <v>1</v>
      </c>
    </row>
    <row r="63" spans="4:21" x14ac:dyDescent="0.4">
      <c r="D63" s="6">
        <v>-0.119999999999999</v>
      </c>
      <c r="E63" s="7">
        <f t="shared" si="0"/>
        <v>-0.99215783435789684</v>
      </c>
      <c r="G63">
        <f t="shared" si="1"/>
        <v>2.8452774135652636</v>
      </c>
      <c r="H63" s="10">
        <f t="shared" si="6"/>
        <v>-2.828046691053749</v>
      </c>
      <c r="I63">
        <f t="shared" si="2"/>
        <v>-22.624373528429992</v>
      </c>
      <c r="K63">
        <f t="shared" si="3"/>
        <v>-2.8281292947808563</v>
      </c>
      <c r="M63">
        <f t="shared" si="4"/>
        <v>-2.8281292947808563</v>
      </c>
      <c r="N63" s="13">
        <f t="shared" si="5"/>
        <v>6.8233757320227762E-9</v>
      </c>
      <c r="O63" s="13">
        <v>1</v>
      </c>
    </row>
    <row r="64" spans="4:21" x14ac:dyDescent="0.4">
      <c r="D64" s="6">
        <v>-9.9999999999999006E-2</v>
      </c>
      <c r="E64" s="7">
        <f t="shared" si="0"/>
        <v>-0.99463147964883747</v>
      </c>
      <c r="G64">
        <f t="shared" si="1"/>
        <v>2.8586368136350253</v>
      </c>
      <c r="H64" s="10">
        <f t="shared" si="6"/>
        <v>-2.8350975695910461</v>
      </c>
      <c r="I64">
        <f t="shared" si="2"/>
        <v>-22.680780556728369</v>
      </c>
      <c r="K64">
        <f t="shared" si="3"/>
        <v>-2.8351597505807233</v>
      </c>
      <c r="M64">
        <f t="shared" si="4"/>
        <v>-2.8351597505807233</v>
      </c>
      <c r="N64" s="13">
        <f t="shared" si="5"/>
        <v>3.8664754772424985E-9</v>
      </c>
      <c r="O64" s="13">
        <v>1</v>
      </c>
    </row>
    <row r="65" spans="3:16" x14ac:dyDescent="0.4">
      <c r="D65" s="6">
        <v>-7.9999999999999002E-2</v>
      </c>
      <c r="E65" s="7">
        <f t="shared" si="0"/>
        <v>-0.99661288734817499</v>
      </c>
      <c r="G65">
        <f t="shared" si="1"/>
        <v>2.871996213704787</v>
      </c>
      <c r="H65" s="10">
        <f t="shared" si="6"/>
        <v>-2.8407453740972382</v>
      </c>
      <c r="I65">
        <f t="shared" si="2"/>
        <v>-22.725962992777905</v>
      </c>
      <c r="K65">
        <f t="shared" si="3"/>
        <v>-2.8407894615329425</v>
      </c>
      <c r="M65">
        <f t="shared" si="4"/>
        <v>-2.8407894615329425</v>
      </c>
      <c r="N65" s="13">
        <f t="shared" si="5"/>
        <v>1.943701986988497E-9</v>
      </c>
      <c r="O65" s="13">
        <v>1</v>
      </c>
    </row>
    <row r="66" spans="3:16" x14ac:dyDescent="0.4">
      <c r="D66" s="6">
        <v>-5.9999999999999103E-2</v>
      </c>
      <c r="E66" s="7">
        <f t="shared" si="0"/>
        <v>-0.99812171614715162</v>
      </c>
      <c r="G66">
        <f t="shared" si="1"/>
        <v>2.8853556137745486</v>
      </c>
      <c r="H66" s="10">
        <f t="shared" si="6"/>
        <v>-2.8450461397058406</v>
      </c>
      <c r="I66">
        <f t="shared" si="2"/>
        <v>-22.760369117646725</v>
      </c>
      <c r="K66">
        <f t="shared" si="3"/>
        <v>-2.845074374573672</v>
      </c>
      <c r="M66">
        <f t="shared" si="4"/>
        <v>-2.845074374573672</v>
      </c>
      <c r="N66" s="13">
        <f t="shared" si="5"/>
        <v>7.9720776145225994E-10</v>
      </c>
      <c r="O66" s="13">
        <v>1</v>
      </c>
    </row>
    <row r="67" spans="3:16" x14ac:dyDescent="0.4">
      <c r="D67" s="6">
        <v>-3.9999999999999002E-2</v>
      </c>
      <c r="E67" s="7">
        <f t="shared" si="0"/>
        <v>-0.99917699632847168</v>
      </c>
      <c r="G67">
        <f t="shared" si="1"/>
        <v>2.8987150138443103</v>
      </c>
      <c r="H67" s="10">
        <f t="shared" si="6"/>
        <v>-2.8480541103346759</v>
      </c>
      <c r="I67">
        <f t="shared" si="2"/>
        <v>-22.784432882677407</v>
      </c>
      <c r="K67">
        <f t="shared" si="3"/>
        <v>-2.8480686401042385</v>
      </c>
      <c r="M67">
        <f t="shared" si="4"/>
        <v>-2.8480686401042385</v>
      </c>
      <c r="N67" s="13">
        <f t="shared" si="5"/>
        <v>2.111142035428734E-10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-0.99979714819798471</v>
      </c>
      <c r="G68">
        <f t="shared" si="1"/>
        <v>2.9120744139140724</v>
      </c>
      <c r="H68" s="10">
        <f t="shared" si="6"/>
        <v>-2.8498217912235355</v>
      </c>
      <c r="I68">
        <f t="shared" si="2"/>
        <v>-22.798574329788284</v>
      </c>
      <c r="K68">
        <f t="shared" si="3"/>
        <v>-2.8498246653909507</v>
      </c>
      <c r="M68">
        <f t="shared" si="4"/>
        <v>-2.8498246653909507</v>
      </c>
      <c r="N68" s="13">
        <f t="shared" si="5"/>
        <v>8.2608383304760119E-8</v>
      </c>
      <c r="O68" s="13">
        <v>10000</v>
      </c>
    </row>
    <row r="69" spans="3:16" x14ac:dyDescent="0.4">
      <c r="C69" s="51" t="s">
        <v>43</v>
      </c>
      <c r="D69" s="52">
        <v>0</v>
      </c>
      <c r="E69" s="53">
        <f t="shared" si="0"/>
        <v>-1</v>
      </c>
      <c r="F69" s="51"/>
      <c r="G69" s="51">
        <f t="shared" si="1"/>
        <v>2.9254338139838332</v>
      </c>
      <c r="H69" s="54">
        <f t="shared" si="6"/>
        <v>-2.8504</v>
      </c>
      <c r="I69" s="51">
        <f t="shared" si="2"/>
        <v>-22.8032</v>
      </c>
      <c r="J69" s="51"/>
      <c r="K69">
        <f t="shared" si="3"/>
        <v>-2.8503931664299174</v>
      </c>
      <c r="M69">
        <f t="shared" si="4"/>
        <v>-2.8503931664299174</v>
      </c>
      <c r="N69" s="55">
        <f t="shared" si="5"/>
        <v>4.6697680074996806E-7</v>
      </c>
      <c r="O69" s="55">
        <v>10000</v>
      </c>
      <c r="P69" s="51" t="s">
        <v>44</v>
      </c>
    </row>
    <row r="70" spans="3:16" x14ac:dyDescent="0.4">
      <c r="D70" s="6">
        <v>0.02</v>
      </c>
      <c r="E70" s="7">
        <f t="shared" si="0"/>
        <v>-0.99980280533027688</v>
      </c>
      <c r="G70">
        <f t="shared" si="1"/>
        <v>2.9387932140535953</v>
      </c>
      <c r="H70" s="10">
        <f t="shared" si="6"/>
        <v>-2.8498379163134211</v>
      </c>
      <c r="I70">
        <f t="shared" si="2"/>
        <v>-22.798703330507369</v>
      </c>
      <c r="K70">
        <f t="shared" si="3"/>
        <v>-2.8498232183203034</v>
      </c>
      <c r="M70">
        <f t="shared" si="4"/>
        <v>-2.8498232183203034</v>
      </c>
      <c r="N70" s="13">
        <f t="shared" si="5"/>
        <v>2.160310016881665E-6</v>
      </c>
      <c r="O70" s="13">
        <v>10000</v>
      </c>
    </row>
    <row r="71" spans="3:16" x14ac:dyDescent="0.4">
      <c r="D71" s="6">
        <v>0.04</v>
      </c>
      <c r="E71" s="7">
        <f t="shared" si="0"/>
        <v>-0.99922226006033454</v>
      </c>
      <c r="G71">
        <f t="shared" si="1"/>
        <v>2.9521526141233565</v>
      </c>
      <c r="H71" s="10">
        <f t="shared" si="6"/>
        <v>-2.8481831300759777</v>
      </c>
      <c r="I71">
        <f t="shared" si="2"/>
        <v>-22.785465040607821</v>
      </c>
      <c r="K71">
        <f t="shared" si="3"/>
        <v>-2.8481623041882385</v>
      </c>
      <c r="M71">
        <f t="shared" si="4"/>
        <v>-2.8481623041882385</v>
      </c>
      <c r="N71" s="13">
        <f t="shared" si="5"/>
        <v>4.3371760012649245E-10</v>
      </c>
      <c r="O71" s="13">
        <v>1</v>
      </c>
    </row>
    <row r="72" spans="3:16" x14ac:dyDescent="0.4">
      <c r="D72" s="6">
        <v>6.0000000000000102E-2</v>
      </c>
      <c r="E72" s="7">
        <f t="shared" si="0"/>
        <v>-0.99827451878638729</v>
      </c>
      <c r="G72">
        <f t="shared" si="1"/>
        <v>2.9655120141931182</v>
      </c>
      <c r="H72" s="10">
        <f t="shared" si="6"/>
        <v>-2.8454816883487184</v>
      </c>
      <c r="I72">
        <f t="shared" si="2"/>
        <v>-22.763853506789747</v>
      </c>
      <c r="K72">
        <f t="shared" si="3"/>
        <v>-2.8454563627024183</v>
      </c>
      <c r="M72">
        <f t="shared" si="4"/>
        <v>-2.8454563627024183</v>
      </c>
      <c r="N72" s="13">
        <f t="shared" si="5"/>
        <v>6.4138836051723638E-10</v>
      </c>
      <c r="O72" s="13">
        <v>1</v>
      </c>
    </row>
    <row r="73" spans="3:16" x14ac:dyDescent="0.4">
      <c r="D73" s="6">
        <v>8.0000000000000099E-2</v>
      </c>
      <c r="E73" s="7">
        <f t="shared" si="0"/>
        <v>-0.99697521081584195</v>
      </c>
      <c r="G73">
        <f t="shared" si="1"/>
        <v>2.9788714142628803</v>
      </c>
      <c r="H73" s="10">
        <f t="shared" si="6"/>
        <v>-2.8417781409094758</v>
      </c>
      <c r="I73">
        <f t="shared" si="2"/>
        <v>-22.734225127275806</v>
      </c>
      <c r="K73">
        <f t="shared" si="3"/>
        <v>-2.841749834221261</v>
      </c>
      <c r="M73">
        <f t="shared" si="4"/>
        <v>-2.841749834221261</v>
      </c>
      <c r="N73" s="13">
        <f t="shared" si="5"/>
        <v>8.0126859768655226E-10</v>
      </c>
      <c r="O73" s="13">
        <v>1</v>
      </c>
    </row>
    <row r="74" spans="3:16" x14ac:dyDescent="0.4">
      <c r="D74" s="6">
        <v>0.1</v>
      </c>
      <c r="E74" s="7">
        <f t="shared" si="0"/>
        <v>-0.9953394557039591</v>
      </c>
      <c r="G74">
        <f t="shared" si="1"/>
        <v>2.9922308143326415</v>
      </c>
      <c r="H74" s="10">
        <f t="shared" si="6"/>
        <v>-2.8371155845385649</v>
      </c>
      <c r="I74">
        <f t="shared" si="2"/>
        <v>-22.69692467630852</v>
      </c>
      <c r="K74">
        <f t="shared" si="3"/>
        <v>-2.8370857056103937</v>
      </c>
      <c r="M74">
        <f t="shared" si="4"/>
        <v>-2.8370857056103937</v>
      </c>
      <c r="N74" s="13">
        <f t="shared" si="5"/>
        <v>8.9275034865911681E-10</v>
      </c>
      <c r="O74" s="13">
        <v>1</v>
      </c>
    </row>
    <row r="75" spans="3:16" x14ac:dyDescent="0.4">
      <c r="D75" s="6">
        <v>0.12</v>
      </c>
      <c r="E75" s="7">
        <f t="shared" si="0"/>
        <v>-0.99338187835293923</v>
      </c>
      <c r="G75">
        <f t="shared" si="1"/>
        <v>3.0055902144024036</v>
      </c>
      <c r="H75" s="10">
        <f t="shared" si="6"/>
        <v>-2.8315357060572177</v>
      </c>
      <c r="I75">
        <f t="shared" si="2"/>
        <v>-22.652285648457742</v>
      </c>
      <c r="K75">
        <f t="shared" si="3"/>
        <v>-2.83150555376813</v>
      </c>
      <c r="M75">
        <f t="shared" si="4"/>
        <v>-2.83150555376813</v>
      </c>
      <c r="N75" s="13">
        <f t="shared" si="5"/>
        <v>9.0916053723180515E-10</v>
      </c>
      <c r="O75" s="13">
        <v>1</v>
      </c>
    </row>
    <row r="76" spans="3:16" x14ac:dyDescent="0.4">
      <c r="D76" s="6">
        <v>0.14000000000000001</v>
      </c>
      <c r="E76" s="7">
        <f t="shared" si="0"/>
        <v>-0.99111662368537157</v>
      </c>
      <c r="G76">
        <f t="shared" si="1"/>
        <v>3.0189496144721653</v>
      </c>
      <c r="H76" s="10">
        <f t="shared" si="6"/>
        <v>-2.8250788241527833</v>
      </c>
      <c r="I76">
        <f t="shared" si="2"/>
        <v>-22.600630593222267</v>
      </c>
      <c r="K76">
        <f t="shared" si="3"/>
        <v>-2.8250495878955491</v>
      </c>
      <c r="M76">
        <f t="shared" si="4"/>
        <v>-2.8250495878955491</v>
      </c>
      <c r="N76" s="13">
        <f t="shared" si="5"/>
        <v>8.5475873706884189E-10</v>
      </c>
      <c r="O76" s="13">
        <v>1</v>
      </c>
    </row>
    <row r="77" spans="3:16" x14ac:dyDescent="0.4">
      <c r="D77" s="6">
        <v>0.16</v>
      </c>
      <c r="E77" s="7">
        <f t="shared" si="0"/>
        <v>-0.98855737090366735</v>
      </c>
      <c r="G77">
        <f t="shared" si="1"/>
        <v>3.0323090145419274</v>
      </c>
      <c r="H77" s="10">
        <f t="shared" si="6"/>
        <v>-2.8177839300238134</v>
      </c>
      <c r="I77">
        <f t="shared" si="2"/>
        <v>-22.542271440190508</v>
      </c>
      <c r="K77">
        <f t="shared" si="3"/>
        <v>-2.8177566905467639</v>
      </c>
      <c r="M77">
        <f t="shared" si="4"/>
        <v>-2.8177566905467639</v>
      </c>
      <c r="N77" s="13">
        <f t="shared" si="5"/>
        <v>7.4198910993150283E-10</v>
      </c>
      <c r="O77" s="13">
        <v>1</v>
      </c>
    </row>
    <row r="78" spans="3:16" x14ac:dyDescent="0.4">
      <c r="D78" s="6">
        <v>0.18</v>
      </c>
      <c r="E78" s="7">
        <f t="shared" si="0"/>
        <v>-0.98571734734678207</v>
      </c>
      <c r="G78">
        <f t="shared" si="1"/>
        <v>3.0456684146116886</v>
      </c>
      <c r="H78" s="10">
        <f t="shared" si="6"/>
        <v>-2.8096887268772677</v>
      </c>
      <c r="I78">
        <f t="shared" si="2"/>
        <v>-22.477509815018141</v>
      </c>
      <c r="K78">
        <f t="shared" si="3"/>
        <v>-2.8096644574939598</v>
      </c>
      <c r="M78">
        <f t="shared" si="4"/>
        <v>-2.8096644574939598</v>
      </c>
      <c r="N78" s="13">
        <f t="shared" si="5"/>
        <v>5.8900296614609659E-10</v>
      </c>
      <c r="O78" s="13">
        <v>1</v>
      </c>
    </row>
    <row r="79" spans="3:16" x14ac:dyDescent="0.4">
      <c r="D79" s="6">
        <v>0.2</v>
      </c>
      <c r="E79" s="7">
        <f t="shared" si="0"/>
        <v>-0.98260934195523975</v>
      </c>
      <c r="G79">
        <f t="shared" si="1"/>
        <v>3.0590278146814502</v>
      </c>
      <c r="H79" s="10">
        <f t="shared" si="6"/>
        <v>-2.8008296683092158</v>
      </c>
      <c r="I79">
        <f t="shared" si="2"/>
        <v>-22.406637346473726</v>
      </c>
      <c r="K79">
        <f t="shared" si="3"/>
        <v>-2.8008092364407999</v>
      </c>
      <c r="M79">
        <f t="shared" si="4"/>
        <v>-2.8008092364407999</v>
      </c>
      <c r="N79" s="13">
        <f t="shared" si="5"/>
        <v>4.1746124696165545E-10</v>
      </c>
      <c r="O79" s="13">
        <v>1</v>
      </c>
    </row>
    <row r="80" spans="3:16" x14ac:dyDescent="0.4">
      <c r="D80" s="6">
        <v>0.22</v>
      </c>
      <c r="E80" s="7">
        <f t="shared" si="0"/>
        <v>-0.97924571835517205</v>
      </c>
      <c r="G80">
        <f t="shared" si="1"/>
        <v>3.0723872147512123</v>
      </c>
      <c r="H80" s="10">
        <f t="shared" si="6"/>
        <v>-2.7912419955995822</v>
      </c>
      <c r="I80">
        <f t="shared" si="2"/>
        <v>-22.329935964796658</v>
      </c>
      <c r="K80">
        <f t="shared" si="3"/>
        <v>-2.7912261646168921</v>
      </c>
      <c r="M80">
        <f t="shared" si="4"/>
        <v>-2.7912261646168921</v>
      </c>
      <c r="N80" s="13">
        <f t="shared" si="5"/>
        <v>2.5062001293394258E-10</v>
      </c>
      <c r="O80" s="13">
        <v>1</v>
      </c>
    </row>
    <row r="81" spans="4:15" x14ac:dyDescent="0.4">
      <c r="D81" s="6">
        <v>0.24</v>
      </c>
      <c r="E81" s="7">
        <f t="shared" si="0"/>
        <v>-0.97563842757179953</v>
      </c>
      <c r="G81">
        <f t="shared" si="1"/>
        <v>3.0857466148209736</v>
      </c>
      <c r="H81" s="10">
        <f t="shared" si="6"/>
        <v>-2.7809597739506575</v>
      </c>
      <c r="I81">
        <f t="shared" si="2"/>
        <v>-22.24767819160526</v>
      </c>
      <c r="K81">
        <f t="shared" si="3"/>
        <v>-2.7809492052850326</v>
      </c>
      <c r="M81">
        <f t="shared" si="4"/>
        <v>-2.7809492052850326</v>
      </c>
      <c r="N81" s="13">
        <f t="shared" si="5"/>
        <v>1.1169669309045943E-10</v>
      </c>
      <c r="O81" s="13">
        <v>1</v>
      </c>
    </row>
    <row r="82" spans="4:15" x14ac:dyDescent="0.4">
      <c r="D82" s="6">
        <v>0.26</v>
      </c>
      <c r="E82" s="7">
        <f t="shared" si="0"/>
        <v>-0.97179902038250987</v>
      </c>
      <c r="G82">
        <f t="shared" si="1"/>
        <v>3.0991060148907357</v>
      </c>
      <c r="H82" s="10">
        <f t="shared" si="6"/>
        <v>-2.7700159276983061</v>
      </c>
      <c r="I82">
        <f t="shared" si="2"/>
        <v>-22.160127421586449</v>
      </c>
      <c r="K82">
        <f t="shared" si="3"/>
        <v>-2.7700111831921026</v>
      </c>
      <c r="M82">
        <f t="shared" si="4"/>
        <v>-2.7700111831921026</v>
      </c>
      <c r="N82" s="13">
        <f t="shared" si="5"/>
        <v>2.2510339114755833E-11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-0.96773865931940739</v>
      </c>
      <c r="G83">
        <f t="shared" si="1"/>
        <v>3.1124654149604973</v>
      </c>
      <c r="H83" s="10">
        <f t="shared" si="6"/>
        <v>-2.7584422745240387</v>
      </c>
      <c r="I83">
        <f t="shared" si="2"/>
        <v>-22.067538196192309</v>
      </c>
      <c r="K83">
        <f t="shared" si="3"/>
        <v>-2.7584438189935914</v>
      </c>
      <c r="M83">
        <f t="shared" si="4"/>
        <v>-2.7584438189935914</v>
      </c>
      <c r="N83" s="13">
        <f t="shared" si="5"/>
        <v>2.3853861992003304E-12</v>
      </c>
      <c r="O83" s="13">
        <v>1</v>
      </c>
    </row>
    <row r="84" spans="4:15" x14ac:dyDescent="0.4">
      <c r="D84" s="6">
        <v>0.3</v>
      </c>
      <c r="E84" s="7">
        <f t="shared" si="7"/>
        <v>-0.96346813033095091</v>
      </c>
      <c r="G84">
        <f t="shared" ref="G84:G147" si="8">$E$11*(D84/$E$12+1)</f>
        <v>3.1258248150302586</v>
      </c>
      <c r="H84" s="10">
        <f t="shared" si="6"/>
        <v>-2.7462695586953427</v>
      </c>
      <c r="I84">
        <f t="shared" ref="I84:I147" si="9">H84*$E$6</f>
        <v>-21.970156469562742</v>
      </c>
      <c r="K84">
        <f t="shared" ref="K84:K147" si="10">(1/2)*($L$9*$L$4*EXP(-$L$7*$O$6*(G84/$O$6-1))-($L$9*$L$6*EXP(-$L$5*$O$6*(G84/$O$6-1))))</f>
        <v>-2.746277762680899</v>
      </c>
      <c r="M84">
        <f t="shared" ref="M84:M147" si="11">(1/2)*($L$9*$O$4*EXP(-$O$8*$O$6*(G84/$O$6-1))-($L$9*$O$7*EXP(-$O$5*$O$6*(G84/$O$6-1))))</f>
        <v>-2.746277762680899</v>
      </c>
      <c r="N84" s="13">
        <f t="shared" ref="N84:N147" si="12">(M84-H84)^2*O84</f>
        <v>6.7305379006865586E-11</v>
      </c>
      <c r="O84" s="13">
        <v>1</v>
      </c>
    </row>
    <row r="85" spans="4:15" x14ac:dyDescent="0.4">
      <c r="D85" s="6">
        <v>0.32</v>
      </c>
      <c r="E85" s="7">
        <f t="shared" si="7"/>
        <v>-0.95899785411203986</v>
      </c>
      <c r="G85">
        <f t="shared" si="8"/>
        <v>3.1391842151000207</v>
      </c>
      <c r="H85" s="10">
        <f t="shared" ref="H85:H148" si="13">-(-$B$4)*(1+D85+$E$5*D85^3)*EXP(-D85)</f>
        <v>-2.7335274833609584</v>
      </c>
      <c r="I85">
        <f t="shared" si="9"/>
        <v>-21.868219866887667</v>
      </c>
      <c r="K85">
        <f t="shared" si="10"/>
        <v>-2.7335426260397369</v>
      </c>
      <c r="M85">
        <f t="shared" si="11"/>
        <v>-2.7335426260397369</v>
      </c>
      <c r="N85" s="13">
        <f t="shared" si="12"/>
        <v>2.2930072058719533E-10</v>
      </c>
      <c r="O85" s="13">
        <v>1</v>
      </c>
    </row>
    <row r="86" spans="4:15" x14ac:dyDescent="0.4">
      <c r="D86" s="6">
        <v>0.34</v>
      </c>
      <c r="E86" s="7">
        <f t="shared" si="7"/>
        <v>-0.95433789711165373</v>
      </c>
      <c r="G86">
        <f t="shared" si="8"/>
        <v>3.1525436151697828</v>
      </c>
      <c r="H86" s="10">
        <f t="shared" si="13"/>
        <v>-2.7202447419270577</v>
      </c>
      <c r="I86">
        <f t="shared" si="9"/>
        <v>-21.761957935416461</v>
      </c>
      <c r="K86">
        <f t="shared" si="10"/>
        <v>-2.7202670141671534</v>
      </c>
      <c r="M86">
        <f t="shared" si="11"/>
        <v>-2.7202670141671534</v>
      </c>
      <c r="N86" s="13">
        <f t="shared" si="12"/>
        <v>4.9605267888346665E-10</v>
      </c>
      <c r="O86" s="13">
        <v>1</v>
      </c>
    </row>
    <row r="87" spans="4:15" x14ac:dyDescent="0.4">
      <c r="D87" s="6">
        <v>0.36</v>
      </c>
      <c r="E87" s="7">
        <f t="shared" si="7"/>
        <v>-0.94949798222690884</v>
      </c>
      <c r="G87">
        <f t="shared" si="8"/>
        <v>3.165903015239544</v>
      </c>
      <c r="H87" s="10">
        <f t="shared" si="13"/>
        <v>-2.7064490485395813</v>
      </c>
      <c r="I87">
        <f t="shared" si="9"/>
        <v>-21.651592388316651</v>
      </c>
      <c r="K87">
        <f t="shared" si="10"/>
        <v>-2.7064785560739342</v>
      </c>
      <c r="M87">
        <f t="shared" si="11"/>
        <v>-2.7064785560739342</v>
      </c>
      <c r="N87" s="13">
        <f t="shared" si="12"/>
        <v>8.7069458358308487E-10</v>
      </c>
      <c r="O87" s="13">
        <v>1</v>
      </c>
    </row>
    <row r="88" spans="4:15" x14ac:dyDescent="0.4">
      <c r="D88" s="6">
        <v>0.38</v>
      </c>
      <c r="E88" s="7">
        <f t="shared" si="7"/>
        <v>-0.94448749919216157</v>
      </c>
      <c r="G88">
        <f t="shared" si="8"/>
        <v>3.1792624153093056</v>
      </c>
      <c r="H88" s="10">
        <f t="shared" si="13"/>
        <v>-2.6921671676973373</v>
      </c>
      <c r="I88">
        <f t="shared" si="9"/>
        <v>-21.537337341578699</v>
      </c>
      <c r="K88">
        <f t="shared" si="10"/>
        <v>-2.6922039343983837</v>
      </c>
      <c r="M88">
        <f t="shared" si="11"/>
        <v>-2.6922039343983837</v>
      </c>
      <c r="N88" s="13">
        <f t="shared" si="12"/>
        <v>1.3517903058319309E-9</v>
      </c>
      <c r="O88" s="13">
        <v>1</v>
      </c>
    </row>
    <row r="89" spans="4:15" x14ac:dyDescent="0.4">
      <c r="D89" s="6">
        <v>0.4</v>
      </c>
      <c r="E89" s="7">
        <f t="shared" si="7"/>
        <v>-0.93931551467154795</v>
      </c>
      <c r="G89">
        <f t="shared" si="8"/>
        <v>3.1926218153790678</v>
      </c>
      <c r="H89" s="10">
        <f t="shared" si="13"/>
        <v>-2.6774249430197803</v>
      </c>
      <c r="I89">
        <f t="shared" si="9"/>
        <v>-21.419399544158242</v>
      </c>
      <c r="K89">
        <f t="shared" si="10"/>
        <v>-2.6774689142567452</v>
      </c>
      <c r="M89">
        <f t="shared" si="11"/>
        <v>-2.6774689142567452</v>
      </c>
      <c r="N89" s="13">
        <f t="shared" si="12"/>
        <v>1.9334696802205877E-9</v>
      </c>
      <c r="O89" s="13">
        <v>1</v>
      </c>
    </row>
    <row r="90" spans="4:15" x14ac:dyDescent="0.4">
      <c r="D90" s="6">
        <v>0.42</v>
      </c>
      <c r="E90" s="7">
        <f t="shared" si="7"/>
        <v>-0.93399078206313568</v>
      </c>
      <c r="G90">
        <f t="shared" si="8"/>
        <v>3.2059812154488299</v>
      </c>
      <c r="H90" s="10">
        <f t="shared" si="13"/>
        <v>-2.6622473251927623</v>
      </c>
      <c r="I90">
        <f t="shared" si="9"/>
        <v>-21.297978601542098</v>
      </c>
      <c r="K90">
        <f t="shared" si="10"/>
        <v>-2.6622983712548276</v>
      </c>
      <c r="M90">
        <f t="shared" si="11"/>
        <v>-2.6622983712548276</v>
      </c>
      <c r="N90" s="13">
        <f t="shared" si="12"/>
        <v>2.6057004523740902E-9</v>
      </c>
      <c r="O90" s="13">
        <v>1</v>
      </c>
    </row>
    <row r="91" spans="4:15" x14ac:dyDescent="0.4">
      <c r="D91" s="6">
        <v>0.44</v>
      </c>
      <c r="E91" s="7">
        <f t="shared" si="7"/>
        <v>-0.9285217510226349</v>
      </c>
      <c r="G91">
        <f t="shared" si="8"/>
        <v>3.2193406155185911</v>
      </c>
      <c r="H91" s="10">
        <f t="shared" si="13"/>
        <v>-2.6466583991149184</v>
      </c>
      <c r="I91">
        <f t="shared" si="9"/>
        <v>-21.173267192919347</v>
      </c>
      <c r="K91">
        <f t="shared" si="10"/>
        <v>-2.6467163186846987</v>
      </c>
      <c r="M91">
        <f t="shared" si="11"/>
        <v>-2.6467163186846987</v>
      </c>
      <c r="N91" s="13">
        <f t="shared" si="12"/>
        <v>3.3546765635345645E-9</v>
      </c>
      <c r="O91" s="13">
        <v>1</v>
      </c>
    </row>
    <row r="92" spans="4:15" x14ac:dyDescent="0.4">
      <c r="D92" s="6">
        <v>0.46</v>
      </c>
      <c r="E92" s="7">
        <f t="shared" si="7"/>
        <v>-0.92291657671440541</v>
      </c>
      <c r="G92">
        <f t="shared" si="8"/>
        <v>3.2327000155883527</v>
      </c>
      <c r="H92" s="10">
        <f t="shared" si="13"/>
        <v>-2.6306814102667415</v>
      </c>
      <c r="I92">
        <f t="shared" si="9"/>
        <v>-21.045451282133932</v>
      </c>
      <c r="K92">
        <f t="shared" si="10"/>
        <v>-2.6307459339296209</v>
      </c>
      <c r="M92">
        <f t="shared" si="11"/>
        <v>-2.6307459339296209</v>
      </c>
      <c r="N92" s="13">
        <f t="shared" si="12"/>
        <v>4.1633030713674314E-9</v>
      </c>
      <c r="O92" s="13">
        <v>1</v>
      </c>
    </row>
    <row r="93" spans="4:15" x14ac:dyDescent="0.4">
      <c r="D93" s="6">
        <v>0.48</v>
      </c>
      <c r="E93" s="7">
        <f t="shared" si="7"/>
        <v>-0.91718312879729214</v>
      </c>
      <c r="G93">
        <f t="shared" si="8"/>
        <v>3.2460594156581148</v>
      </c>
      <c r="H93" s="10">
        <f t="shared" si="13"/>
        <v>-2.6143387903238011</v>
      </c>
      <c r="I93">
        <f t="shared" si="9"/>
        <v>-20.914710322590409</v>
      </c>
      <c r="K93">
        <f t="shared" si="10"/>
        <v>-2.6144095840998118</v>
      </c>
      <c r="M93">
        <f t="shared" si="11"/>
        <v>-2.6144095840998118</v>
      </c>
      <c r="N93" s="13">
        <f t="shared" si="12"/>
        <v>5.0117587218550842E-9</v>
      </c>
      <c r="O93" s="13">
        <v>1</v>
      </c>
    </row>
    <row r="94" spans="4:15" x14ac:dyDescent="0.4">
      <c r="D94" s="6">
        <v>0.5</v>
      </c>
      <c r="E94" s="7">
        <f t="shared" si="7"/>
        <v>-0.91132900015261253</v>
      </c>
      <c r="G94">
        <f t="shared" si="8"/>
        <v>3.2594188157278761</v>
      </c>
      <c r="H94" s="10">
        <f t="shared" si="13"/>
        <v>-2.5976521820350071</v>
      </c>
      <c r="I94">
        <f t="shared" si="9"/>
        <v>-20.781217456280057</v>
      </c>
      <c r="K94">
        <f t="shared" si="10"/>
        <v>-2.5977288509208876</v>
      </c>
      <c r="M94">
        <f t="shared" si="11"/>
        <v>-2.5977288509208876</v>
      </c>
      <c r="N94" s="13">
        <f t="shared" si="12"/>
        <v>5.8781180621458662E-9</v>
      </c>
      <c r="O94" s="13">
        <v>1</v>
      </c>
    </row>
    <row r="95" spans="4:15" x14ac:dyDescent="0.4">
      <c r="D95" s="6">
        <v>0.52</v>
      </c>
      <c r="E95" s="7">
        <f t="shared" si="7"/>
        <v>-0.9053615153614285</v>
      </c>
      <c r="G95">
        <f t="shared" si="8"/>
        <v>3.2727782157976382</v>
      </c>
      <c r="H95" s="10">
        <f t="shared" si="13"/>
        <v>-2.5806424633862157</v>
      </c>
      <c r="I95">
        <f t="shared" si="9"/>
        <v>-20.645139707089726</v>
      </c>
      <c r="K95">
        <f t="shared" si="10"/>
        <v>-2.5807245548963005</v>
      </c>
      <c r="M95">
        <f t="shared" si="11"/>
        <v>-2.5807245548963005</v>
      </c>
      <c r="N95" s="13">
        <f t="shared" si="12"/>
        <v>6.7390160279960173E-9</v>
      </c>
      <c r="O95" s="13">
        <v>1</v>
      </c>
    </row>
    <row r="96" spans="4:15" x14ac:dyDescent="0.4">
      <c r="D96" s="6">
        <v>0.54</v>
      </c>
      <c r="E96" s="7">
        <f t="shared" si="7"/>
        <v>-0.89928773893803826</v>
      </c>
      <c r="G96">
        <f t="shared" si="8"/>
        <v>3.2861376158673998</v>
      </c>
      <c r="H96" s="10">
        <f t="shared" si="13"/>
        <v>-2.5633297710689842</v>
      </c>
      <c r="I96">
        <f t="shared" si="9"/>
        <v>-20.506638168551873</v>
      </c>
      <c r="K96">
        <f t="shared" si="10"/>
        <v>-2.5634167787644673</v>
      </c>
      <c r="M96">
        <f t="shared" si="11"/>
        <v>-2.5634167787644673</v>
      </c>
      <c r="N96" s="13">
        <f t="shared" si="12"/>
        <v>7.5703390732777449E-9</v>
      </c>
      <c r="O96" s="13">
        <v>1</v>
      </c>
    </row>
    <row r="97" spans="4:15" x14ac:dyDescent="0.4">
      <c r="D97" s="6">
        <v>0.56000000000000005</v>
      </c>
      <c r="E97" s="7">
        <f t="shared" si="7"/>
        <v>-0.8931144833264415</v>
      </c>
      <c r="G97">
        <f t="shared" si="8"/>
        <v>3.299497015937161</v>
      </c>
      <c r="H97" s="10">
        <f t="shared" si="13"/>
        <v>-2.5457335232736891</v>
      </c>
      <c r="I97">
        <f t="shared" si="9"/>
        <v>-20.365868186189513</v>
      </c>
      <c r="K97">
        <f t="shared" si="10"/>
        <v>-2.5458248902706715</v>
      </c>
      <c r="M97">
        <f t="shared" si="11"/>
        <v>-2.5458248902706715</v>
      </c>
      <c r="N97" s="13">
        <f t="shared" si="12"/>
        <v>8.3479281375860348E-9</v>
      </c>
      <c r="O97" s="13">
        <v>1</v>
      </c>
    </row>
    <row r="98" spans="4:15" x14ac:dyDescent="0.4">
      <c r="D98" s="6">
        <v>0.57999999999999996</v>
      </c>
      <c r="E98" s="7">
        <f t="shared" si="7"/>
        <v>-0.88684831666634423</v>
      </c>
      <c r="G98">
        <f t="shared" si="8"/>
        <v>3.3128564160069232</v>
      </c>
      <c r="H98" s="10">
        <f t="shared" si="13"/>
        <v>-2.5278724418257474</v>
      </c>
      <c r="I98">
        <f t="shared" si="9"/>
        <v>-20.22297953460598</v>
      </c>
      <c r="K98">
        <f t="shared" si="10"/>
        <v>-2.5279675642732897</v>
      </c>
      <c r="M98">
        <f t="shared" si="11"/>
        <v>-2.5279675642732897</v>
      </c>
      <c r="N98" s="13">
        <f t="shared" si="12"/>
        <v>9.0482800264345807E-9</v>
      </c>
      <c r="O98" s="13">
        <v>1</v>
      </c>
    </row>
    <row r="99" spans="4:15" x14ac:dyDescent="0.4">
      <c r="D99" s="6">
        <v>0.6</v>
      </c>
      <c r="E99" s="7">
        <f t="shared" si="7"/>
        <v>-0.88049557033509873</v>
      </c>
      <c r="G99">
        <f t="shared" si="8"/>
        <v>3.3262158160766848</v>
      </c>
      <c r="H99" s="10">
        <f t="shared" si="13"/>
        <v>-2.5097645736831651</v>
      </c>
      <c r="I99">
        <f t="shared" si="9"/>
        <v>-20.078116589465321</v>
      </c>
      <c r="K99">
        <f t="shared" si="10"/>
        <v>-2.5098628042033404</v>
      </c>
      <c r="M99">
        <f t="shared" si="11"/>
        <v>-2.5098628042033404</v>
      </c>
      <c r="N99" s="13">
        <f t="shared" si="12"/>
        <v>9.6492350939147728E-9</v>
      </c>
      <c r="O99" s="13">
        <v>1</v>
      </c>
    </row>
    <row r="100" spans="4:15" x14ac:dyDescent="0.4">
      <c r="D100" s="6">
        <v>0.62</v>
      </c>
      <c r="E100" s="7">
        <f t="shared" si="7"/>
        <v>-0.87406234627179491</v>
      </c>
      <c r="G100">
        <f t="shared" si="8"/>
        <v>3.3395752161464465</v>
      </c>
      <c r="H100" s="10">
        <f t="shared" si="13"/>
        <v>-2.491427311813124</v>
      </c>
      <c r="I100">
        <f t="shared" si="9"/>
        <v>-19.931418494504992</v>
      </c>
      <c r="K100">
        <f t="shared" si="10"/>
        <v>-2.4915279628957734</v>
      </c>
      <c r="M100">
        <f t="shared" si="11"/>
        <v>-2.4915279628957734</v>
      </c>
      <c r="N100" s="13">
        <f t="shared" si="12"/>
        <v>1.0130640438484065E-8</v>
      </c>
      <c r="O100" s="13">
        <v>1</v>
      </c>
    </row>
    <row r="101" spans="4:15" x14ac:dyDescent="0.4">
      <c r="D101" s="6">
        <v>0.64</v>
      </c>
      <c r="E101" s="7">
        <f t="shared" si="7"/>
        <v>-0.86755452408955613</v>
      </c>
      <c r="G101">
        <f t="shared" si="8"/>
        <v>3.3529346162162081</v>
      </c>
      <c r="H101" s="10">
        <f t="shared" si="13"/>
        <v>-2.4728774154648705</v>
      </c>
      <c r="I101">
        <f t="shared" si="9"/>
        <v>-19.783019323718964</v>
      </c>
      <c r="K101">
        <f t="shared" si="10"/>
        <v>-2.4729797628104899</v>
      </c>
      <c r="M101">
        <f t="shared" si="11"/>
        <v>-2.4729797628104899</v>
      </c>
      <c r="N101" s="13">
        <f t="shared" si="12"/>
        <v>1.0474979155341953E-8</v>
      </c>
      <c r="O101" s="13">
        <v>1</v>
      </c>
    </row>
    <row r="102" spans="4:15" x14ac:dyDescent="0.4">
      <c r="D102" s="6">
        <v>0.66</v>
      </c>
      <c r="E102" s="7">
        <f t="shared" si="7"/>
        <v>-0.86097776798192727</v>
      </c>
      <c r="G102">
        <f t="shared" si="8"/>
        <v>3.3662940162859702</v>
      </c>
      <c r="H102" s="10">
        <f t="shared" si="13"/>
        <v>-2.4541310298556858</v>
      </c>
      <c r="I102">
        <f t="shared" si="9"/>
        <v>-19.633048238845486</v>
      </c>
      <c r="K102">
        <f t="shared" si="10"/>
        <v>-2.4542343156604494</v>
      </c>
      <c r="M102">
        <f t="shared" si="11"/>
        <v>-2.4542343156604494</v>
      </c>
      <c r="N102" s="13">
        <f t="shared" si="12"/>
        <v>1.0667957465664002E-8</v>
      </c>
      <c r="O102" s="13">
        <v>1</v>
      </c>
    </row>
    <row r="103" spans="4:15" x14ac:dyDescent="0.4">
      <c r="D103" s="6">
        <v>0.68</v>
      </c>
      <c r="E103" s="7">
        <f t="shared" si="7"/>
        <v>-0.85433753342908558</v>
      </c>
      <c r="G103">
        <f t="shared" si="8"/>
        <v>3.3796534163557319</v>
      </c>
      <c r="H103" s="10">
        <f t="shared" si="13"/>
        <v>-2.4352037052862658</v>
      </c>
      <c r="I103">
        <f t="shared" si="9"/>
        <v>-19.481629642290127</v>
      </c>
      <c r="K103">
        <f t="shared" si="10"/>
        <v>-2.4353071414638605</v>
      </c>
      <c r="M103">
        <f t="shared" si="11"/>
        <v>-2.4353071414638605</v>
      </c>
      <c r="N103" s="13">
        <f t="shared" si="12"/>
        <v>1.0699042835396834E-8</v>
      </c>
      <c r="O103" s="13">
        <v>1</v>
      </c>
    </row>
    <row r="104" spans="4:15" x14ac:dyDescent="0.4">
      <c r="D104" s="6">
        <v>0.7</v>
      </c>
      <c r="E104" s="7">
        <f t="shared" si="7"/>
        <v>-0.84763907370944391</v>
      </c>
      <c r="G104">
        <f t="shared" si="8"/>
        <v>3.3930128164254931</v>
      </c>
      <c r="H104" s="10">
        <f t="shared" si="13"/>
        <v>-2.4161104157013988</v>
      </c>
      <c r="I104">
        <f t="shared" si="9"/>
        <v>-19.328883325611191</v>
      </c>
      <c r="K104">
        <f t="shared" si="10"/>
        <v>-2.4162131870368722</v>
      </c>
      <c r="M104">
        <f t="shared" si="11"/>
        <v>-2.4162131870368722</v>
      </c>
      <c r="N104" s="13">
        <f t="shared" si="12"/>
        <v>1.0561947394969126E-8</v>
      </c>
      <c r="O104" s="13">
        <v>1</v>
      </c>
    </row>
    <row r="105" spans="4:15" x14ac:dyDescent="0.4">
      <c r="D105" s="6">
        <v>0.72</v>
      </c>
      <c r="E105" s="7">
        <f t="shared" si="7"/>
        <v>-0.84088744622207556</v>
      </c>
      <c r="G105">
        <f t="shared" si="8"/>
        <v>3.4063722164952552</v>
      </c>
      <c r="H105" s="10">
        <f t="shared" si="13"/>
        <v>-2.3968655767114044</v>
      </c>
      <c r="I105">
        <f t="shared" si="9"/>
        <v>-19.174924613691235</v>
      </c>
      <c r="K105">
        <f t="shared" si="10"/>
        <v>-2.3969668439427787</v>
      </c>
      <c r="M105">
        <f t="shared" si="11"/>
        <v>-2.3969668439427787</v>
      </c>
      <c r="N105" s="13">
        <f t="shared" si="12"/>
        <v>1.0255052150209747E-8</v>
      </c>
      <c r="O105" s="13">
        <v>1</v>
      </c>
    </row>
    <row r="106" spans="4:15" x14ac:dyDescent="0.4">
      <c r="D106" s="6">
        <v>0.74</v>
      </c>
      <c r="E106" s="7">
        <f t="shared" si="7"/>
        <v>-0.83408751862523134</v>
      </c>
      <c r="G106">
        <f t="shared" si="8"/>
        <v>3.4197316165650173</v>
      </c>
      <c r="H106" s="10">
        <f t="shared" si="13"/>
        <v>-2.3774830630893597</v>
      </c>
      <c r="I106">
        <f t="shared" si="9"/>
        <v>-19.019864504714878</v>
      </c>
      <c r="K106">
        <f t="shared" si="10"/>
        <v>-2.3775819659132753</v>
      </c>
      <c r="M106">
        <f t="shared" si="11"/>
        <v>-2.3775819659132753</v>
      </c>
      <c r="N106" s="13">
        <f t="shared" si="12"/>
        <v>9.7817685784720126E-9</v>
      </c>
      <c r="O106" s="13">
        <v>1</v>
      </c>
    </row>
    <row r="107" spans="4:15" x14ac:dyDescent="0.4">
      <c r="D107" s="6">
        <v>0.76</v>
      </c>
      <c r="E107" s="7">
        <f t="shared" si="7"/>
        <v>-0.82724397479608569</v>
      </c>
      <c r="G107">
        <f t="shared" si="8"/>
        <v>3.4330910166347786</v>
      </c>
      <c r="H107" s="10">
        <f t="shared" si="13"/>
        <v>-2.3579762257587626</v>
      </c>
      <c r="I107">
        <f t="shared" si="9"/>
        <v>-18.863809806070101</v>
      </c>
      <c r="K107">
        <f t="shared" si="10"/>
        <v>-2.3580718857568659</v>
      </c>
      <c r="M107">
        <f t="shared" si="11"/>
        <v>-2.3580718857568659</v>
      </c>
      <c r="N107" s="13">
        <f t="shared" si="12"/>
        <v>9.1508352371112852E-9</v>
      </c>
      <c r="O107" s="13">
        <v>1</v>
      </c>
    </row>
    <row r="108" spans="4:15" x14ac:dyDescent="0.4">
      <c r="D108" s="6">
        <v>0.78</v>
      </c>
      <c r="E108" s="7">
        <f t="shared" si="7"/>
        <v>-0.82036132061670475</v>
      </c>
      <c r="G108">
        <f t="shared" si="8"/>
        <v>3.4464504167045402</v>
      </c>
      <c r="H108" s="10">
        <f t="shared" si="13"/>
        <v>-2.3383579082858552</v>
      </c>
      <c r="I108">
        <f t="shared" si="9"/>
        <v>-18.706863266286842</v>
      </c>
      <c r="K108">
        <f t="shared" si="10"/>
        <v>-2.3384494317690905</v>
      </c>
      <c r="M108">
        <f t="shared" si="11"/>
        <v>-2.3384494317690905</v>
      </c>
      <c r="N108" s="13">
        <f t="shared" si="12"/>
        <v>8.3765479835162684E-9</v>
      </c>
      <c r="O108" s="13">
        <v>1</v>
      </c>
    </row>
    <row r="109" spans="4:15" x14ac:dyDescent="0.4">
      <c r="D109" s="6">
        <v>0.8</v>
      </c>
      <c r="E109" s="7">
        <f t="shared" si="7"/>
        <v>-0.81344388959109482</v>
      </c>
      <c r="G109">
        <f t="shared" si="8"/>
        <v>3.4598098167743023</v>
      </c>
      <c r="H109" s="10">
        <f t="shared" si="13"/>
        <v>-2.3186404628904564</v>
      </c>
      <c r="I109">
        <f t="shared" si="9"/>
        <v>-18.549123703123652</v>
      </c>
      <c r="K109">
        <f t="shared" si="10"/>
        <v>-2.318726943658854</v>
      </c>
      <c r="M109">
        <f t="shared" si="11"/>
        <v>-2.318726943658854</v>
      </c>
      <c r="N109" s="13">
        <f t="shared" si="12"/>
        <v>7.4789233026337421E-9</v>
      </c>
      <c r="O109" s="13">
        <v>1</v>
      </c>
    </row>
    <row r="110" spans="4:15" x14ac:dyDescent="0.4">
      <c r="D110" s="6">
        <v>0.82</v>
      </c>
      <c r="E110" s="7">
        <f t="shared" si="7"/>
        <v>-0.80649584829805732</v>
      </c>
      <c r="G110">
        <f t="shared" si="8"/>
        <v>3.4731692168440635</v>
      </c>
      <c r="H110" s="10">
        <f t="shared" si="13"/>
        <v>-2.2988357659887826</v>
      </c>
      <c r="I110">
        <f t="shared" si="9"/>
        <v>-18.390686127910261</v>
      </c>
      <c r="K110">
        <f t="shared" si="10"/>
        <v>-2.2989162880047096</v>
      </c>
      <c r="M110">
        <f t="shared" si="11"/>
        <v>-2.2989162880047096</v>
      </c>
      <c r="N110" s="13">
        <f t="shared" si="12"/>
        <v>6.4837950489495315E-9</v>
      </c>
      <c r="O110" s="13">
        <v>1</v>
      </c>
    </row>
    <row r="111" spans="4:15" x14ac:dyDescent="0.4">
      <c r="D111" s="6">
        <v>0.84</v>
      </c>
      <c r="E111" s="7">
        <f t="shared" si="7"/>
        <v>-0.7995212016844504</v>
      </c>
      <c r="G111">
        <f t="shared" si="8"/>
        <v>3.4865286169138257</v>
      </c>
      <c r="H111" s="10">
        <f t="shared" si="13"/>
        <v>-2.2789552332813572</v>
      </c>
      <c r="I111">
        <f t="shared" si="9"/>
        <v>-18.231641866250857</v>
      </c>
      <c r="K111">
        <f t="shared" si="10"/>
        <v>-2.2790288732545401</v>
      </c>
      <c r="M111">
        <f t="shared" si="11"/>
        <v>-2.2790288732545401</v>
      </c>
      <c r="N111" s="13">
        <f t="shared" si="12"/>
        <v>5.4228456503755578E-9</v>
      </c>
      <c r="O111" s="13">
        <v>1</v>
      </c>
    </row>
    <row r="112" spans="4:15" x14ac:dyDescent="0.4">
      <c r="D112" s="6">
        <v>0.86</v>
      </c>
      <c r="E112" s="7">
        <f t="shared" si="7"/>
        <v>-0.79252379820332819</v>
      </c>
      <c r="G112">
        <f t="shared" si="8"/>
        <v>3.4998880169835873</v>
      </c>
      <c r="H112" s="10">
        <f t="shared" si="13"/>
        <v>-2.2590098343987668</v>
      </c>
      <c r="I112">
        <f t="shared" si="9"/>
        <v>-18.072078675190134</v>
      </c>
      <c r="K112">
        <f t="shared" si="10"/>
        <v>-2.2590756642817698</v>
      </c>
      <c r="M112">
        <f t="shared" si="11"/>
        <v>-2.2590756642817698</v>
      </c>
      <c r="N112" s="13">
        <f t="shared" si="12"/>
        <v>4.3335734961841618E-6</v>
      </c>
      <c r="O112" s="13">
        <v>1000</v>
      </c>
    </row>
    <row r="113" spans="4:15" x14ac:dyDescent="0.4">
      <c r="D113" s="6">
        <v>0.88</v>
      </c>
      <c r="E113" s="7">
        <f t="shared" si="7"/>
        <v>-0.78550733480131119</v>
      </c>
      <c r="G113">
        <f t="shared" si="8"/>
        <v>3.5132474170533485</v>
      </c>
      <c r="H113" s="10">
        <f t="shared" si="13"/>
        <v>-2.2390101071176574</v>
      </c>
      <c r="I113">
        <f t="shared" si="9"/>
        <v>-17.912080856941259</v>
      </c>
      <c r="K113">
        <f t="shared" si="10"/>
        <v>-2.2390671965107805</v>
      </c>
      <c r="M113">
        <f t="shared" si="11"/>
        <v>-2.2390671965107805</v>
      </c>
      <c r="N113" s="13">
        <f t="shared" si="12"/>
        <v>3.259198807163834E-6</v>
      </c>
      <c r="O113" s="13">
        <v>1000</v>
      </c>
    </row>
    <row r="114" spans="4:15" x14ac:dyDescent="0.4">
      <c r="D114" s="6">
        <v>0.9</v>
      </c>
      <c r="E114" s="7">
        <f t="shared" si="7"/>
        <v>-0.77847536175941812</v>
      </c>
      <c r="G114">
        <f t="shared" si="8"/>
        <v>3.5266068171231106</v>
      </c>
      <c r="H114" s="10">
        <f t="shared" si="13"/>
        <v>-2.2189661711590452</v>
      </c>
      <c r="I114">
        <f t="shared" si="9"/>
        <v>-17.751729369272361</v>
      </c>
      <c r="K114">
        <f t="shared" si="10"/>
        <v>-2.2190135896239092</v>
      </c>
      <c r="M114">
        <f t="shared" si="11"/>
        <v>-2.2190135896239092</v>
      </c>
      <c r="N114" s="13">
        <f t="shared" si="12"/>
        <v>2.2485108100585844E-6</v>
      </c>
      <c r="O114" s="13">
        <v>1000</v>
      </c>
    </row>
    <row r="115" spans="4:15" x14ac:dyDescent="0.4">
      <c r="D115" s="6">
        <v>0.92</v>
      </c>
      <c r="E115" s="7">
        <f t="shared" si="7"/>
        <v>-0.77143128739148048</v>
      </c>
      <c r="G115">
        <f t="shared" si="8"/>
        <v>3.5399662171928727</v>
      </c>
      <c r="H115" s="10">
        <f t="shared" si="13"/>
        <v>-2.1988877415806765</v>
      </c>
      <c r="I115">
        <f t="shared" si="9"/>
        <v>-17.591101932645412</v>
      </c>
      <c r="K115">
        <f t="shared" si="10"/>
        <v>-2.198924560862054</v>
      </c>
      <c r="M115">
        <f t="shared" si="11"/>
        <v>-2.198924560862054</v>
      </c>
      <c r="N115" s="13">
        <f t="shared" si="12"/>
        <v>1.355659481159468E-9</v>
      </c>
      <c r="O115" s="13">
        <v>1</v>
      </c>
    </row>
    <row r="116" spans="4:15" x14ac:dyDescent="0.4">
      <c r="D116" s="6">
        <v>0.94</v>
      </c>
      <c r="E116" s="7">
        <f t="shared" si="7"/>
        <v>-0.76437838260414381</v>
      </c>
      <c r="G116">
        <f t="shared" si="8"/>
        <v>3.5533256172626344</v>
      </c>
      <c r="H116" s="10">
        <f t="shared" si="13"/>
        <v>-2.1787841417748512</v>
      </c>
      <c r="I116">
        <f t="shared" si="9"/>
        <v>-17.43027313419881</v>
      </c>
      <c r="K116">
        <f t="shared" si="10"/>
        <v>-2.1788094379305138</v>
      </c>
      <c r="M116">
        <f t="shared" si="11"/>
        <v>-2.1788094379305138</v>
      </c>
      <c r="N116" s="13">
        <f t="shared" si="12"/>
        <v>6.3989549130658637E-10</v>
      </c>
      <c r="O116" s="13">
        <v>1</v>
      </c>
    </row>
    <row r="117" spans="4:15" x14ac:dyDescent="0.4">
      <c r="D117" s="6">
        <v>0.96</v>
      </c>
      <c r="E117" s="7">
        <f t="shared" si="7"/>
        <v>-0.75731978532234878</v>
      </c>
      <c r="G117">
        <f t="shared" si="8"/>
        <v>3.5666850173323956</v>
      </c>
      <c r="H117" s="10">
        <f t="shared" si="13"/>
        <v>-2.1586643160828229</v>
      </c>
      <c r="I117">
        <f t="shared" si="9"/>
        <v>-17.269314528662584</v>
      </c>
      <c r="K117">
        <f t="shared" si="10"/>
        <v>-2.1586771715214441</v>
      </c>
      <c r="M117">
        <f t="shared" si="11"/>
        <v>-2.1586771715214441</v>
      </c>
      <c r="N117" s="13">
        <f t="shared" si="12"/>
        <v>1.6526230214275204E-10</v>
      </c>
      <c r="O117" s="13">
        <v>1</v>
      </c>
    </row>
    <row r="118" spans="4:15" x14ac:dyDescent="0.4">
      <c r="D118" s="6">
        <v>0.98</v>
      </c>
      <c r="E118" s="7">
        <f t="shared" si="7"/>
        <v>-0.75025850478408929</v>
      </c>
      <c r="G118">
        <f t="shared" si="8"/>
        <v>3.5800444174021577</v>
      </c>
      <c r="H118" s="10">
        <f t="shared" si="13"/>
        <v>-2.1385368420365682</v>
      </c>
      <c r="I118">
        <f t="shared" si="9"/>
        <v>-17.108294736292546</v>
      </c>
      <c r="K118">
        <f t="shared" si="10"/>
        <v>-2.1385363474639156</v>
      </c>
      <c r="M118">
        <f t="shared" si="11"/>
        <v>-2.1385363474639156</v>
      </c>
      <c r="N118" s="13">
        <f t="shared" si="12"/>
        <v>2.4460210870924506E-13</v>
      </c>
      <c r="O118" s="13">
        <v>1</v>
      </c>
    </row>
    <row r="119" spans="4:15" x14ac:dyDescent="0.4">
      <c r="D119" s="6">
        <v>1</v>
      </c>
      <c r="E119" s="7">
        <f t="shared" si="7"/>
        <v>-0.74319742570812608</v>
      </c>
      <c r="G119">
        <f t="shared" si="8"/>
        <v>3.5934038174719194</v>
      </c>
      <c r="H119" s="10">
        <f t="shared" si="13"/>
        <v>-2.118409942238443</v>
      </c>
      <c r="I119">
        <f t="shared" si="9"/>
        <v>-16.947279537907544</v>
      </c>
      <c r="K119">
        <f t="shared" si="10"/>
        <v>-2.1183951985123084</v>
      </c>
      <c r="M119">
        <f t="shared" si="11"/>
        <v>-2.1183951985123084</v>
      </c>
      <c r="N119" s="13">
        <f t="shared" si="12"/>
        <v>2.1737746033315297E-10</v>
      </c>
      <c r="O119" s="13">
        <v>1</v>
      </c>
    </row>
    <row r="120" spans="4:15" x14ac:dyDescent="0.4">
      <c r="D120" s="6">
        <v>1.02</v>
      </c>
      <c r="E120" s="7">
        <f t="shared" si="7"/>
        <v>-0.73613931233824748</v>
      </c>
      <c r="G120">
        <f t="shared" si="8"/>
        <v>3.6067632175416811</v>
      </c>
      <c r="H120" s="10">
        <f t="shared" si="13"/>
        <v>-2.0982914958889407</v>
      </c>
      <c r="I120">
        <f t="shared" si="9"/>
        <v>-16.786331967111526</v>
      </c>
      <c r="K120">
        <f t="shared" si="10"/>
        <v>-2.0982616157834171</v>
      </c>
      <c r="M120">
        <f t="shared" si="11"/>
        <v>-2.0982616157834171</v>
      </c>
      <c r="N120" s="13">
        <f t="shared" si="12"/>
        <v>8.9282070610311582E-10</v>
      </c>
      <c r="O120" s="13">
        <v>1</v>
      </c>
    </row>
    <row r="121" spans="4:15" x14ac:dyDescent="0.4">
      <c r="D121" s="6">
        <v>1.04</v>
      </c>
      <c r="E121" s="7">
        <f t="shared" si="7"/>
        <v>-0.72908681236756079</v>
      </c>
      <c r="G121">
        <f t="shared" si="8"/>
        <v>3.6201226176114427</v>
      </c>
      <c r="H121" s="10">
        <f t="shared" si="13"/>
        <v>-2.0781890499724951</v>
      </c>
      <c r="I121">
        <f t="shared" si="9"/>
        <v>-16.625512399779961</v>
      </c>
      <c r="K121">
        <f t="shared" si="10"/>
        <v>-2.0781431598524089</v>
      </c>
      <c r="M121">
        <f t="shared" si="11"/>
        <v>-2.0781431598524089</v>
      </c>
      <c r="N121" s="13">
        <f t="shared" si="12"/>
        <v>2.1059031215218289E-9</v>
      </c>
      <c r="O121" s="13">
        <v>1</v>
      </c>
    </row>
    <row r="122" spans="4:15" x14ac:dyDescent="0.4">
      <c r="D122" s="6">
        <v>1.06</v>
      </c>
      <c r="E122" s="7">
        <f t="shared" si="7"/>
        <v>-0.7220424607462087</v>
      </c>
      <c r="G122">
        <f t="shared" si="8"/>
        <v>3.6334820176812048</v>
      </c>
      <c r="H122" s="10">
        <f t="shared" si="13"/>
        <v>-2.0581098301109932</v>
      </c>
      <c r="I122">
        <f t="shared" si="9"/>
        <v>-16.464878640887946</v>
      </c>
      <c r="K122">
        <f t="shared" si="10"/>
        <v>-2.0580470715174228</v>
      </c>
      <c r="M122">
        <f t="shared" si="11"/>
        <v>-2.0580470715174228</v>
      </c>
      <c r="N122" s="13">
        <f t="shared" si="12"/>
        <v>3.9386410669360502E-9</v>
      </c>
      <c r="O122" s="13">
        <v>1</v>
      </c>
    </row>
    <row r="123" spans="4:15" x14ac:dyDescent="0.4">
      <c r="D123" s="6">
        <v>1.08</v>
      </c>
      <c r="E123" s="7">
        <f t="shared" si="7"/>
        <v>-0.71500868337581081</v>
      </c>
      <c r="G123">
        <f t="shared" si="8"/>
        <v>3.6468414177509665</v>
      </c>
      <c r="H123" s="10">
        <f t="shared" si="13"/>
        <v>-2.0380607510944113</v>
      </c>
      <c r="I123">
        <f t="shared" si="9"/>
        <v>-16.304486008755291</v>
      </c>
      <c r="K123">
        <f t="shared" si="10"/>
        <v>-2.037980282242382</v>
      </c>
      <c r="M123">
        <f t="shared" si="11"/>
        <v>-2.037980282242382</v>
      </c>
      <c r="N123" s="13">
        <f t="shared" si="12"/>
        <v>6.4752361469102679E-9</v>
      </c>
      <c r="O123" s="13">
        <v>1</v>
      </c>
    </row>
    <row r="124" spans="4:15" x14ac:dyDescent="0.4">
      <c r="D124" s="6">
        <v>1.1000000000000001</v>
      </c>
      <c r="E124" s="7">
        <f t="shared" si="7"/>
        <v>-0.70798780069383604</v>
      </c>
      <c r="G124">
        <f t="shared" si="8"/>
        <v>3.6602008178207277</v>
      </c>
      <c r="H124" s="10">
        <f t="shared" si="13"/>
        <v>-2.0180484270977104</v>
      </c>
      <c r="I124">
        <f t="shared" si="9"/>
        <v>-16.144387416781683</v>
      </c>
      <c r="K124">
        <f t="shared" si="10"/>
        <v>-2.0179494242872771</v>
      </c>
      <c r="M124">
        <f t="shared" si="11"/>
        <v>-2.0179494242872771</v>
      </c>
      <c r="N124" s="13">
        <f t="shared" si="12"/>
        <v>9.8015564736901011E-9</v>
      </c>
      <c r="O124" s="13">
        <v>1</v>
      </c>
    </row>
    <row r="125" spans="4:15" x14ac:dyDescent="0.4">
      <c r="D125" s="6">
        <v>1.1200000000000001</v>
      </c>
      <c r="E125" s="7">
        <f t="shared" si="7"/>
        <v>-0.70098203115102786</v>
      </c>
      <c r="G125">
        <f t="shared" si="8"/>
        <v>3.6735602178904898</v>
      </c>
      <c r="H125" s="10">
        <f t="shared" si="13"/>
        <v>-1.9980791815928898</v>
      </c>
      <c r="I125">
        <f t="shared" si="9"/>
        <v>-15.984633452743118</v>
      </c>
      <c r="K125">
        <f t="shared" si="10"/>
        <v>-1.9979608405349432</v>
      </c>
      <c r="M125">
        <f t="shared" si="11"/>
        <v>-1.9979608405349432</v>
      </c>
      <c r="N125" s="13">
        <f t="shared" si="12"/>
        <v>1.4004605995923795E-8</v>
      </c>
      <c r="O125" s="13">
        <v>1</v>
      </c>
    </row>
    <row r="126" spans="4:15" x14ac:dyDescent="0.4">
      <c r="D126" s="6">
        <v>1.1399999999999999</v>
      </c>
      <c r="E126" s="7">
        <f t="shared" si="7"/>
        <v>-0.69399349458492121</v>
      </c>
      <c r="G126">
        <f t="shared" si="8"/>
        <v>3.686919617960251</v>
      </c>
      <c r="H126" s="10">
        <f t="shared" si="13"/>
        <v>-1.9781590569648593</v>
      </c>
      <c r="I126">
        <f t="shared" si="9"/>
        <v>-15.825272455718874</v>
      </c>
      <c r="K126">
        <f t="shared" si="10"/>
        <v>-1.9780205940230799</v>
      </c>
      <c r="M126">
        <f t="shared" si="11"/>
        <v>-1.9780205940230799</v>
      </c>
      <c r="N126" s="13">
        <f t="shared" si="12"/>
        <v>1.9171986246185312E-8</v>
      </c>
      <c r="O126" s="13">
        <v>1</v>
      </c>
    </row>
    <row r="127" spans="4:15" x14ac:dyDescent="0.4">
      <c r="D127" s="6">
        <v>1.1599999999999999</v>
      </c>
      <c r="E127" s="7">
        <f t="shared" si="7"/>
        <v>-0.68702421549239667</v>
      </c>
      <c r="G127">
        <f t="shared" si="8"/>
        <v>3.7002790180300131</v>
      </c>
      <c r="H127" s="10">
        <f t="shared" si="13"/>
        <v>-1.9582938238395273</v>
      </c>
      <c r="I127">
        <f t="shared" si="9"/>
        <v>-15.666350590716219</v>
      </c>
      <c r="K127">
        <f t="shared" si="10"/>
        <v>-1.958134477190018</v>
      </c>
      <c r="M127">
        <f t="shared" si="11"/>
        <v>-1.958134477190018</v>
      </c>
      <c r="N127" s="13">
        <f t="shared" si="12"/>
        <v>2.53913547098524E-8</v>
      </c>
      <c r="O127" s="13">
        <v>1</v>
      </c>
    </row>
    <row r="128" spans="4:15" x14ac:dyDescent="0.4">
      <c r="D128" s="6">
        <v>1.18</v>
      </c>
      <c r="E128" s="7">
        <f t="shared" si="7"/>
        <v>-0.68007612620414637</v>
      </c>
      <c r="G128">
        <f t="shared" si="8"/>
        <v>3.7136384180997748</v>
      </c>
      <c r="H128" s="10">
        <f t="shared" si="13"/>
        <v>-1.938488990132299</v>
      </c>
      <c r="I128">
        <f t="shared" si="9"/>
        <v>-15.507911921058392</v>
      </c>
      <c r="K128">
        <f t="shared" si="10"/>
        <v>-1.9383080208425207</v>
      </c>
      <c r="M128">
        <f t="shared" si="11"/>
        <v>-1.9383080208425207</v>
      </c>
      <c r="N128" s="13">
        <f t="shared" si="12"/>
        <v>3.274988384285788E-8</v>
      </c>
      <c r="O128" s="13">
        <v>1</v>
      </c>
    </row>
    <row r="129" spans="4:15" x14ac:dyDescent="0.4">
      <c r="D129" s="6">
        <v>1.2</v>
      </c>
      <c r="E129" s="7">
        <f t="shared" si="7"/>
        <v>-0.67315106996384566</v>
      </c>
      <c r="G129">
        <f t="shared" si="8"/>
        <v>3.7269978181695369</v>
      </c>
      <c r="H129" s="10">
        <f t="shared" si="13"/>
        <v>-1.9187498098249456</v>
      </c>
      <c r="I129">
        <f t="shared" si="9"/>
        <v>-15.349998478599565</v>
      </c>
      <c r="K129">
        <f t="shared" si="10"/>
        <v>-1.9185465028536124</v>
      </c>
      <c r="M129">
        <f t="shared" si="11"/>
        <v>-1.9185465028536124</v>
      </c>
      <c r="N129" s="13">
        <f t="shared" si="12"/>
        <v>4.1333724592676473E-8</v>
      </c>
      <c r="O129" s="13">
        <v>1</v>
      </c>
    </row>
    <row r="130" spans="4:15" x14ac:dyDescent="0.4">
      <c r="D130" s="6">
        <v>1.22</v>
      </c>
      <c r="E130" s="7">
        <f t="shared" si="7"/>
        <v>-0.66625080391473634</v>
      </c>
      <c r="G130">
        <f t="shared" si="8"/>
        <v>3.7403572182392981</v>
      </c>
      <c r="H130" s="10">
        <f t="shared" si="13"/>
        <v>-1.8990812914785644</v>
      </c>
      <c r="I130">
        <f t="shared" si="9"/>
        <v>-15.192650331828515</v>
      </c>
      <c r="K130">
        <f t="shared" si="10"/>
        <v>-1.8988549565982904</v>
      </c>
      <c r="M130">
        <f t="shared" si="11"/>
        <v>-1.8988549565982904</v>
      </c>
      <c r="N130" s="13">
        <f t="shared" si="12"/>
        <v>5.1227478028652729E-8</v>
      </c>
      <c r="O130" s="13">
        <v>1</v>
      </c>
    </row>
    <row r="131" spans="4:15" x14ac:dyDescent="0.4">
      <c r="D131" s="6">
        <v>1.24</v>
      </c>
      <c r="E131" s="7">
        <f t="shared" si="7"/>
        <v>-0.65937700199627591</v>
      </c>
      <c r="G131">
        <f t="shared" si="8"/>
        <v>3.7537166183090602</v>
      </c>
      <c r="H131" s="10">
        <f t="shared" si="13"/>
        <v>-1.8794882064901848</v>
      </c>
      <c r="I131">
        <f t="shared" si="9"/>
        <v>-15.035905651921478</v>
      </c>
      <c r="K131">
        <f t="shared" si="10"/>
        <v>-1.8792381791346511</v>
      </c>
      <c r="M131">
        <f t="shared" si="11"/>
        <v>-1.8792381791346511</v>
      </c>
      <c r="N131" s="13">
        <f t="shared" si="12"/>
        <v>6.2513678515175017E-8</v>
      </c>
      <c r="O131" s="13">
        <v>1</v>
      </c>
    </row>
    <row r="132" spans="4:15" x14ac:dyDescent="0.4">
      <c r="D132" s="6">
        <v>1.26</v>
      </c>
      <c r="E132" s="7">
        <f t="shared" si="7"/>
        <v>-0.65253125775340437</v>
      </c>
      <c r="G132">
        <f t="shared" si="8"/>
        <v>3.7670760183788214</v>
      </c>
      <c r="H132" s="10">
        <f t="shared" si="13"/>
        <v>-1.859975097100304</v>
      </c>
      <c r="I132">
        <f t="shared" si="9"/>
        <v>-14.879800776802432</v>
      </c>
      <c r="K132">
        <f t="shared" si="10"/>
        <v>-1.8597007391378453</v>
      </c>
      <c r="M132">
        <f t="shared" si="11"/>
        <v>-1.8597007391378453</v>
      </c>
      <c r="N132" s="13">
        <f t="shared" si="12"/>
        <v>7.5272291564473619E-8</v>
      </c>
      <c r="O132" s="13">
        <v>1</v>
      </c>
    </row>
    <row r="133" spans="4:15" x14ac:dyDescent="0.4">
      <c r="D133" s="6">
        <v>1.28</v>
      </c>
      <c r="E133" s="7">
        <f t="shared" si="7"/>
        <v>-0.64571508706093861</v>
      </c>
      <c r="G133">
        <f t="shared" si="8"/>
        <v>3.7804354184485831</v>
      </c>
      <c r="H133" s="10">
        <f t="shared" si="13"/>
        <v>-1.8405462841584996</v>
      </c>
      <c r="I133">
        <f t="shared" si="9"/>
        <v>-14.724370273267997</v>
      </c>
      <c r="K133">
        <f t="shared" si="10"/>
        <v>-1.8402469845939764</v>
      </c>
      <c r="M133">
        <f t="shared" si="11"/>
        <v>-1.8402469845939764</v>
      </c>
      <c r="N133" s="13">
        <f t="shared" si="12"/>
        <v>8.9580229323799052E-8</v>
      </c>
      <c r="O133" s="13">
        <v>1</v>
      </c>
    </row>
    <row r="134" spans="4:15" x14ac:dyDescent="0.4">
      <c r="D134" s="6">
        <v>1.3</v>
      </c>
      <c r="E134" s="7">
        <f t="shared" si="7"/>
        <v>-0.63892993076551241</v>
      </c>
      <c r="G134">
        <f t="shared" si="8"/>
        <v>3.7937948185183452</v>
      </c>
      <c r="H134" s="10">
        <f t="shared" si="13"/>
        <v>-1.8212058746540165</v>
      </c>
      <c r="I134">
        <f t="shared" si="9"/>
        <v>-14.569646997232132</v>
      </c>
      <c r="K134">
        <f t="shared" si="10"/>
        <v>-1.8208810502609407</v>
      </c>
      <c r="M134">
        <f t="shared" si="11"/>
        <v>-1.8208810502609407</v>
      </c>
      <c r="N134" s="13">
        <f t="shared" si="12"/>
        <v>1.0551088633705889E-7</v>
      </c>
      <c r="O134" s="13">
        <v>1</v>
      </c>
    </row>
    <row r="135" spans="4:15" x14ac:dyDescent="0.4">
      <c r="D135" s="6">
        <v>1.32</v>
      </c>
      <c r="E135" s="7">
        <f t="shared" si="7"/>
        <v>-0.63217715724742984</v>
      </c>
      <c r="G135">
        <f t="shared" si="8"/>
        <v>3.8071542185881069</v>
      </c>
      <c r="H135" s="10">
        <f t="shared" si="13"/>
        <v>-1.8019577690180739</v>
      </c>
      <c r="I135">
        <f t="shared" si="9"/>
        <v>-14.415662152144591</v>
      </c>
      <c r="K135">
        <f t="shared" si="10"/>
        <v>-1.801606864902928</v>
      </c>
      <c r="M135">
        <f t="shared" si="11"/>
        <v>-1.801606864902928</v>
      </c>
      <c r="N135" s="13">
        <f t="shared" si="12"/>
        <v>1.231336980263506E-7</v>
      </c>
      <c r="O135" s="13">
        <v>1</v>
      </c>
    </row>
    <row r="136" spans="4:15" x14ac:dyDescent="0.4">
      <c r="D136" s="6">
        <v>1.34</v>
      </c>
      <c r="E136" s="7">
        <f t="shared" si="7"/>
        <v>-0.62545806490472122</v>
      </c>
      <c r="G136">
        <f t="shared" si="8"/>
        <v>3.820513618657869</v>
      </c>
      <c r="H136" s="10">
        <f t="shared" si="13"/>
        <v>-1.7828056682044171</v>
      </c>
      <c r="I136">
        <f t="shared" si="9"/>
        <v>-14.262445345635337</v>
      </c>
      <c r="K136">
        <f t="shared" si="10"/>
        <v>-1.7824281583051755</v>
      </c>
      <c r="M136">
        <f t="shared" si="11"/>
        <v>-1.7824281583051755</v>
      </c>
      <c r="N136" s="13">
        <f t="shared" si="12"/>
        <v>1.4251372402537897E-7</v>
      </c>
      <c r="O136" s="13">
        <v>1</v>
      </c>
    </row>
    <row r="137" spans="4:15" x14ac:dyDescent="0.4">
      <c r="D137" s="6">
        <v>1.36</v>
      </c>
      <c r="E137" s="7">
        <f t="shared" si="7"/>
        <v>-0.61877388456163851</v>
      </c>
      <c r="G137">
        <f t="shared" si="8"/>
        <v>3.8338730187276302</v>
      </c>
      <c r="H137" s="10">
        <f t="shared" si="13"/>
        <v>-1.7637530805544943</v>
      </c>
      <c r="I137">
        <f t="shared" si="9"/>
        <v>-14.110024644435954</v>
      </c>
      <c r="K137">
        <f t="shared" si="10"/>
        <v>-1.7633484680753453</v>
      </c>
      <c r="M137">
        <f t="shared" si="11"/>
        <v>-1.7633484680753453</v>
      </c>
      <c r="N137" s="13">
        <f t="shared" si="12"/>
        <v>1.637112582831199E-7</v>
      </c>
      <c r="O137" s="13">
        <v>1</v>
      </c>
    </row>
    <row r="138" spans="4:15" x14ac:dyDescent="0.4">
      <c r="D138" s="6">
        <v>1.38</v>
      </c>
      <c r="E138" s="7">
        <f t="shared" si="7"/>
        <v>-0.61212578180375643</v>
      </c>
      <c r="G138">
        <f t="shared" si="8"/>
        <v>3.8472324187973923</v>
      </c>
      <c r="H138" s="10">
        <f t="shared" si="13"/>
        <v>-1.7448033284534272</v>
      </c>
      <c r="I138">
        <f t="shared" si="9"/>
        <v>-13.958426627627418</v>
      </c>
      <c r="K138">
        <f t="shared" si="10"/>
        <v>-1.7443711462377132</v>
      </c>
      <c r="M138">
        <f t="shared" si="11"/>
        <v>-1.7443711462377132</v>
      </c>
      <c r="N138" s="13">
        <f t="shared" si="12"/>
        <v>1.8678146757951507E-7</v>
      </c>
      <c r="O138" s="13">
        <v>1</v>
      </c>
    </row>
    <row r="139" spans="4:15" x14ac:dyDescent="0.4">
      <c r="D139" s="6">
        <v>1.4</v>
      </c>
      <c r="E139" s="7">
        <f t="shared" si="7"/>
        <v>-0.60551485924179294</v>
      </c>
      <c r="G139">
        <f t="shared" si="8"/>
        <v>3.8605918188671535</v>
      </c>
      <c r="H139" s="10">
        <f t="shared" si="13"/>
        <v>-1.7259595547828066</v>
      </c>
      <c r="I139">
        <f t="shared" si="9"/>
        <v>-13.807676438262453</v>
      </c>
      <c r="K139">
        <f t="shared" si="10"/>
        <v>-1.725499365626215</v>
      </c>
      <c r="M139">
        <f t="shared" si="11"/>
        <v>-1.725499365626215</v>
      </c>
      <c r="N139" s="13">
        <f t="shared" si="12"/>
        <v>2.1177405984451419E-7</v>
      </c>
      <c r="O139" s="13">
        <v>1</v>
      </c>
    </row>
    <row r="140" spans="4:15" x14ac:dyDescent="0.4">
      <c r="D140" s="6">
        <v>1.42</v>
      </c>
      <c r="E140" s="7">
        <f t="shared" si="7"/>
        <v>-0.59894215870619683</v>
      </c>
      <c r="G140">
        <f t="shared" si="8"/>
        <v>3.8739512189369152</v>
      </c>
      <c r="H140" s="10">
        <f t="shared" si="13"/>
        <v>-1.7072247291761435</v>
      </c>
      <c r="I140">
        <f t="shared" si="9"/>
        <v>-13.657797833409148</v>
      </c>
      <c r="K140">
        <f t="shared" si="10"/>
        <v>-1.706736126082169</v>
      </c>
      <c r="M140">
        <f t="shared" si="11"/>
        <v>-1.706736126082169</v>
      </c>
      <c r="N140" s="13">
        <f t="shared" si="12"/>
        <v>2.3873298344153444E-7</v>
      </c>
      <c r="O140" s="13">
        <v>1</v>
      </c>
    </row>
    <row r="141" spans="4:15" x14ac:dyDescent="0.4">
      <c r="D141" s="6">
        <v>1.44</v>
      </c>
      <c r="E141" s="7">
        <f t="shared" si="7"/>
        <v>-0.59240866337449882</v>
      </c>
      <c r="G141">
        <f t="shared" si="8"/>
        <v>3.8873106190066773</v>
      </c>
      <c r="H141" s="10">
        <f t="shared" si="13"/>
        <v>-1.6886016540826714</v>
      </c>
      <c r="I141">
        <f t="shared" si="9"/>
        <v>-13.508813232661371</v>
      </c>
      <c r="K141">
        <f t="shared" si="10"/>
        <v>-1.6880842604623827</v>
      </c>
      <c r="M141">
        <f t="shared" si="11"/>
        <v>-1.6880842604623827</v>
      </c>
      <c r="N141" s="13">
        <f t="shared" si="12"/>
        <v>2.6769615831543341E-7</v>
      </c>
      <c r="O141" s="13">
        <v>1</v>
      </c>
    </row>
    <row r="142" spans="4:15" x14ac:dyDescent="0.4">
      <c r="D142" s="6">
        <v>1.46</v>
      </c>
      <c r="E142" s="7">
        <f t="shared" si="7"/>
        <v>-0.58591529983336632</v>
      </c>
      <c r="G142">
        <f t="shared" si="8"/>
        <v>3.9006700190764394</v>
      </c>
      <c r="H142" s="10">
        <f t="shared" si="13"/>
        <v>-1.6700929706450276</v>
      </c>
      <c r="I142">
        <f t="shared" si="9"/>
        <v>-13.360743765160221</v>
      </c>
      <c r="K142">
        <f t="shared" si="10"/>
        <v>-1.6695464404631624</v>
      </c>
      <c r="M142">
        <f t="shared" si="11"/>
        <v>-1.6695464404631624</v>
      </c>
      <c r="N142" s="13">
        <f t="shared" si="12"/>
        <v>2.9869523968964643E-7</v>
      </c>
      <c r="O142" s="13">
        <v>1</v>
      </c>
    </row>
    <row r="143" spans="4:15" x14ac:dyDescent="0.4">
      <c r="D143" s="6">
        <v>1.48</v>
      </c>
      <c r="E143" s="7">
        <f t="shared" si="7"/>
        <v>-0.57946294007724475</v>
      </c>
      <c r="G143">
        <f t="shared" si="8"/>
        <v>3.9140294191462006</v>
      </c>
      <c r="H143" s="10">
        <f t="shared" si="13"/>
        <v>-1.6517011643961788</v>
      </c>
      <c r="I143">
        <f t="shared" si="9"/>
        <v>-13.21360931516943</v>
      </c>
      <c r="K143">
        <f t="shared" si="10"/>
        <v>-1.6511251822655741</v>
      </c>
      <c r="M143">
        <f t="shared" si="11"/>
        <v>-1.6511251822655741</v>
      </c>
      <c r="N143" s="13">
        <f t="shared" si="12"/>
        <v>3.317554147758296E-7</v>
      </c>
      <c r="O143" s="13">
        <v>1</v>
      </c>
    </row>
    <row r="144" spans="4:15" x14ac:dyDescent="0.4">
      <c r="D144" s="6">
        <v>1.5</v>
      </c>
      <c r="E144" s="7">
        <f t="shared" si="7"/>
        <v>-0.5730524034454203</v>
      </c>
      <c r="G144">
        <f t="shared" si="8"/>
        <v>3.9273888192159623</v>
      </c>
      <c r="H144" s="10">
        <f t="shared" si="13"/>
        <v>-1.6334285707808258</v>
      </c>
      <c r="I144">
        <f t="shared" si="9"/>
        <v>-13.067428566246607</v>
      </c>
      <c r="K144">
        <f t="shared" si="10"/>
        <v>-1.6328228520071819</v>
      </c>
      <c r="M144">
        <f t="shared" si="11"/>
        <v>-1.6328228520071819</v>
      </c>
      <c r="N144" s="13">
        <f t="shared" si="12"/>
        <v>3.6689523274467505E-7</v>
      </c>
      <c r="O144" s="13">
        <v>1</v>
      </c>
    </row>
    <row r="145" spans="4:15" x14ac:dyDescent="0.4">
      <c r="D145" s="6">
        <v>1.52</v>
      </c>
      <c r="E145" s="7">
        <f t="shared" si="7"/>
        <v>-0.56668445849928384</v>
      </c>
      <c r="G145">
        <f t="shared" si="8"/>
        <v>3.9407482192857239</v>
      </c>
      <c r="H145" s="10">
        <f t="shared" si="13"/>
        <v>-1.6152773805063585</v>
      </c>
      <c r="I145">
        <f t="shared" si="9"/>
        <v>-12.922219044050868</v>
      </c>
      <c r="K145">
        <f t="shared" si="10"/>
        <v>-1.6146416710853326</v>
      </c>
      <c r="M145">
        <f t="shared" si="11"/>
        <v>-1.6146416710853326</v>
      </c>
      <c r="N145" s="13">
        <f t="shared" si="12"/>
        <v>4.0412646798104066E-7</v>
      </c>
      <c r="O145" s="13">
        <v>1</v>
      </c>
    </row>
    <row r="146" spans="4:15" x14ac:dyDescent="0.4">
      <c r="D146" s="6">
        <v>1.54</v>
      </c>
      <c r="E146" s="7">
        <f t="shared" si="7"/>
        <v>-0.56035982484153168</v>
      </c>
      <c r="G146">
        <f t="shared" si="8"/>
        <v>3.9541076193554856</v>
      </c>
      <c r="H146" s="10">
        <f t="shared" si="13"/>
        <v>-1.597249644728302</v>
      </c>
      <c r="I146">
        <f t="shared" si="9"/>
        <v>-12.777997157826416</v>
      </c>
      <c r="K146">
        <f t="shared" si="10"/>
        <v>-1.5965837212968899</v>
      </c>
      <c r="M146">
        <f t="shared" si="11"/>
        <v>-1.5965837212968899</v>
      </c>
      <c r="N146" s="13">
        <f t="shared" si="12"/>
        <v>4.4345401650372036E-7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-0.55407917487898251</v>
      </c>
      <c r="G147">
        <f t="shared" si="8"/>
        <v>3.9674670194252477</v>
      </c>
      <c r="H147" s="10">
        <f t="shared" si="13"/>
        <v>-1.5793472800750517</v>
      </c>
      <c r="I147">
        <f t="shared" si="9"/>
        <v>-12.634778240600413</v>
      </c>
      <c r="K147">
        <f t="shared" si="10"/>
        <v>-1.5786509498192012</v>
      </c>
      <c r="M147">
        <f t="shared" si="11"/>
        <v>-1.5786509498192012</v>
      </c>
      <c r="N147" s="13">
        <f t="shared" si="12"/>
        <v>4.8487582521278757E-7</v>
      </c>
      <c r="O147" s="13">
        <v>1</v>
      </c>
    </row>
    <row r="148" spans="4:15" x14ac:dyDescent="0.4">
      <c r="D148" s="6">
        <v>1.58</v>
      </c>
      <c r="E148" s="7">
        <f t="shared" si="14"/>
        <v>-0.54784313553065089</v>
      </c>
      <c r="G148">
        <f t="shared" ref="G148:G211" si="15">$E$11*(D148/$E$12+1)</f>
        <v>3.9808264194950094</v>
      </c>
      <c r="H148" s="10">
        <f t="shared" si="13"/>
        <v>-1.5615720735165672</v>
      </c>
      <c r="I148">
        <f t="shared" ref="I148:I211" si="16">H148*$E$6</f>
        <v>-12.492576588132538</v>
      </c>
      <c r="K148">
        <f t="shared" ref="K148:K211" si="17">(1/2)*($L$9*$L$4*EXP(-$L$7*$O$6*(G148/$O$6-1))-($L$9*$L$6*EXP(-$L$5*$O$6*(G148/$O$6-1))))</f>
        <v>-1.5608451740369578</v>
      </c>
      <c r="M148">
        <f t="shared" ref="M148:M211" si="18">(1/2)*($L$9*$O$4*EXP(-$O$8*$O$6*(G148/$O$6-1))-($L$9*$O$7*EXP(-$O$5*$O$6*(G148/$O$6-1))))</f>
        <v>-1.5608451740369578</v>
      </c>
      <c r="N148" s="13">
        <f t="shared" ref="N148:N211" si="19">(M148-H148)^2*O148</f>
        <v>5.283828534565129E-7</v>
      </c>
      <c r="O148" s="13">
        <v>1</v>
      </c>
    </row>
    <row r="149" spans="4:15" x14ac:dyDescent="0.4">
      <c r="D149" s="6">
        <v>1.6</v>
      </c>
      <c r="E149" s="7">
        <f t="shared" si="14"/>
        <v>-0.54165228988266778</v>
      </c>
      <c r="G149">
        <f t="shared" si="15"/>
        <v>3.9941858195647715</v>
      </c>
      <c r="H149" s="10">
        <f t="shared" ref="H149:H212" si="20">-(-$B$4)*(1+D149+$E$5*D149^3)*EXP(-D149)</f>
        <v>-1.5439256870815565</v>
      </c>
      <c r="I149">
        <f t="shared" si="16"/>
        <v>-12.351405496652452</v>
      </c>
      <c r="K149">
        <f t="shared" si="17"/>
        <v>-1.5431680862194206</v>
      </c>
      <c r="M149">
        <f t="shared" si="18"/>
        <v>-1.5431680862194206</v>
      </c>
      <c r="N149" s="13">
        <f t="shared" si="19"/>
        <v>5.7395906630912434E-7</v>
      </c>
      <c r="O149" s="13">
        <v>1</v>
      </c>
    </row>
    <row r="150" spans="4:15" x14ac:dyDescent="0.4">
      <c r="D150" s="6">
        <v>1.62</v>
      </c>
      <c r="E150" s="7">
        <f t="shared" si="14"/>
        <v>-0.53550717879159415</v>
      </c>
      <c r="G150">
        <f t="shared" si="15"/>
        <v>4.0075452196345323</v>
      </c>
      <c r="H150" s="10">
        <f t="shared" si="20"/>
        <v>-1.52640966242756</v>
      </c>
      <c r="I150">
        <f t="shared" si="16"/>
        <v>-12.21127729942048</v>
      </c>
      <c r="K150">
        <f t="shared" si="17"/>
        <v>-1.5256212580524409</v>
      </c>
      <c r="M150">
        <f t="shared" si="18"/>
        <v>-1.5256212580524409</v>
      </c>
      <c r="N150" s="13">
        <f t="shared" si="19"/>
        <v>6.21581458707062E-7</v>
      </c>
      <c r="O150" s="13">
        <v>1</v>
      </c>
    </row>
    <row r="151" spans="4:15" x14ac:dyDescent="0.4">
      <c r="D151" s="6">
        <v>1.64</v>
      </c>
      <c r="E151" s="7">
        <f t="shared" si="14"/>
        <v>-0.5294083024376306</v>
      </c>
      <c r="G151">
        <f t="shared" si="15"/>
        <v>4.0209046197042948</v>
      </c>
      <c r="H151" s="10">
        <f t="shared" si="20"/>
        <v>-1.5090254252682223</v>
      </c>
      <c r="I151">
        <f t="shared" si="16"/>
        <v>-12.072203402145778</v>
      </c>
      <c r="K151">
        <f t="shared" si="17"/>
        <v>-1.5082061450294859</v>
      </c>
      <c r="M151">
        <f t="shared" si="18"/>
        <v>-1.5082061450294859</v>
      </c>
      <c r="N151" s="13">
        <f t="shared" si="19"/>
        <v>6.712201095838772E-7</v>
      </c>
      <c r="O151" s="13">
        <v>1</v>
      </c>
    </row>
    <row r="152" spans="4:15" x14ac:dyDescent="0.4">
      <c r="D152" s="6">
        <v>1.66</v>
      </c>
      <c r="E152" s="7">
        <f t="shared" si="14"/>
        <v>-0.52335612182918734</v>
      </c>
      <c r="G152">
        <f t="shared" si="15"/>
        <v>4.0342640197740556</v>
      </c>
      <c r="H152" s="10">
        <f t="shared" si="20"/>
        <v>-1.4917742896619155</v>
      </c>
      <c r="I152">
        <f t="shared" si="16"/>
        <v>-11.934194317295324</v>
      </c>
      <c r="K152">
        <f t="shared" si="17"/>
        <v>-1.4909240907058439</v>
      </c>
      <c r="M152">
        <f t="shared" si="18"/>
        <v>-1.4909240907058439</v>
      </c>
      <c r="N152" s="13">
        <f t="shared" si="19"/>
        <v>7.2283826490529789E-7</v>
      </c>
      <c r="O152" s="13">
        <v>1</v>
      </c>
    </row>
    <row r="153" spans="4:15" x14ac:dyDescent="0.4">
      <c r="D153" s="6">
        <v>1.68</v>
      </c>
      <c r="E153" s="7">
        <f t="shared" si="14"/>
        <v>-0.5173510602602307</v>
      </c>
      <c r="G153">
        <f t="shared" si="15"/>
        <v>4.0476234198438181</v>
      </c>
      <c r="H153" s="10">
        <f t="shared" si="20"/>
        <v>-1.4746574621657618</v>
      </c>
      <c r="I153">
        <f t="shared" si="16"/>
        <v>-11.797259697326094</v>
      </c>
      <c r="K153">
        <f t="shared" si="17"/>
        <v>-1.473776330819988</v>
      </c>
      <c r="M153">
        <f t="shared" si="18"/>
        <v>-1.473776330819988</v>
      </c>
      <c r="N153" s="13">
        <f t="shared" si="19"/>
        <v>7.7639244850501123E-7</v>
      </c>
      <c r="O153" s="13">
        <v>1</v>
      </c>
    </row>
    <row r="154" spans="4:15" x14ac:dyDescent="0.4">
      <c r="D154" s="6">
        <v>1.7</v>
      </c>
      <c r="E154" s="7">
        <f t="shared" si="14"/>
        <v>-0.51139350472179257</v>
      </c>
      <c r="G154">
        <f t="shared" si="15"/>
        <v>4.0609828199135798</v>
      </c>
      <c r="H154" s="10">
        <f t="shared" si="20"/>
        <v>-1.4576760458589975</v>
      </c>
      <c r="I154">
        <f t="shared" si="16"/>
        <v>-11.66140836687198</v>
      </c>
      <c r="K154">
        <f t="shared" si="17"/>
        <v>-1.4567639972860422</v>
      </c>
      <c r="M154">
        <f t="shared" si="18"/>
        <v>-1.4567639972860422</v>
      </c>
      <c r="N154" s="13">
        <f t="shared" si="19"/>
        <v>8.3183259942968511E-7</v>
      </c>
      <c r="O154" s="13">
        <v>1</v>
      </c>
    </row>
    <row r="155" spans="4:15" x14ac:dyDescent="0.4">
      <c r="D155" s="6">
        <v>1.72</v>
      </c>
      <c r="E155" s="7">
        <f t="shared" si="14"/>
        <v>-0.50548380726897635</v>
      </c>
      <c r="G155">
        <f t="shared" si="15"/>
        <v>4.0743422199833415</v>
      </c>
      <c r="H155" s="10">
        <f t="shared" si="20"/>
        <v>-1.4408310442394903</v>
      </c>
      <c r="I155">
        <f t="shared" si="16"/>
        <v>-11.526648353915922</v>
      </c>
      <c r="K155">
        <f t="shared" si="17"/>
        <v>-1.439888122061094</v>
      </c>
      <c r="M155">
        <f t="shared" si="18"/>
        <v>-1.439888122061094</v>
      </c>
      <c r="N155" s="13">
        <f t="shared" si="19"/>
        <v>8.8910223451164352E-7</v>
      </c>
      <c r="O155" s="13">
        <v>1</v>
      </c>
    </row>
    <row r="156" spans="4:15" x14ac:dyDescent="0.4">
      <c r="D156" s="6">
        <v>1.74</v>
      </c>
      <c r="E156" s="7">
        <f t="shared" si="14"/>
        <v>-0.49962228634477407</v>
      </c>
      <c r="G156">
        <f t="shared" si="15"/>
        <v>4.0877016200531031</v>
      </c>
      <c r="H156" s="10">
        <f t="shared" si="20"/>
        <v>-1.4241233649971441</v>
      </c>
      <c r="I156">
        <f t="shared" si="16"/>
        <v>-11.392986919977153</v>
      </c>
      <c r="K156">
        <f t="shared" si="17"/>
        <v>-1.4231496408910769</v>
      </c>
      <c r="M156">
        <f t="shared" si="18"/>
        <v>-1.4231496408910769</v>
      </c>
      <c r="N156" s="13">
        <f t="shared" si="19"/>
        <v>9.4813863473640614E-7</v>
      </c>
      <c r="O156" s="13">
        <v>1</v>
      </c>
    </row>
    <row r="157" spans="4:15" x14ac:dyDescent="0.4">
      <c r="D157" s="6">
        <v>1.76</v>
      </c>
      <c r="E157" s="7">
        <f t="shared" si="14"/>
        <v>-0.4938092280619526</v>
      </c>
      <c r="G157">
        <f t="shared" si="15"/>
        <v>4.1010610201228648</v>
      </c>
      <c r="H157" s="10">
        <f t="shared" si="20"/>
        <v>-1.4075538236677896</v>
      </c>
      <c r="I157">
        <f t="shared" si="16"/>
        <v>-11.260430589342317</v>
      </c>
      <c r="K157">
        <f t="shared" si="17"/>
        <v>-1.4065493969387699</v>
      </c>
      <c r="M157">
        <f t="shared" si="18"/>
        <v>-1.4065493969387699</v>
      </c>
      <c r="N157" s="13">
        <f t="shared" si="19"/>
        <v>1.0088730539691751E-6</v>
      </c>
      <c r="O157" s="13">
        <v>1</v>
      </c>
    </row>
    <row r="158" spans="4:15" x14ac:dyDescent="0.4">
      <c r="D158" s="6">
        <v>1.78</v>
      </c>
      <c r="E158" s="7">
        <f t="shared" si="14"/>
        <v>-0.48804488744424745</v>
      </c>
      <c r="G158">
        <f t="shared" si="15"/>
        <v>4.1144204201926264</v>
      </c>
      <c r="H158" s="10">
        <f t="shared" si="20"/>
        <v>-1.391123147171083</v>
      </c>
      <c r="I158">
        <f t="shared" si="16"/>
        <v>-11.128985177368664</v>
      </c>
      <c r="K158">
        <f t="shared" si="17"/>
        <v>-1.3900881442974096</v>
      </c>
      <c r="M158">
        <f t="shared" si="18"/>
        <v>-1.3900881442974096</v>
      </c>
      <c r="N158" s="13">
        <f t="shared" si="19"/>
        <v>1.0712309485122343E-6</v>
      </c>
      <c r="O158" s="13">
        <v>1</v>
      </c>
    </row>
    <row r="159" spans="4:15" x14ac:dyDescent="0.4">
      <c r="D159" s="6">
        <v>1.8</v>
      </c>
      <c r="E159" s="7">
        <f t="shared" si="14"/>
        <v>-0.48232948962805822</v>
      </c>
      <c r="G159">
        <f t="shared" si="15"/>
        <v>4.1277798202623881</v>
      </c>
      <c r="H159" s="10">
        <f t="shared" si="20"/>
        <v>-1.3748319772358173</v>
      </c>
      <c r="I159">
        <f t="shared" si="16"/>
        <v>-10.998655817886538</v>
      </c>
      <c r="K159">
        <f t="shared" si="17"/>
        <v>-1.373766551393268</v>
      </c>
      <c r="M159">
        <f t="shared" si="18"/>
        <v>-1.373766551393268</v>
      </c>
      <c r="N159" s="13">
        <f t="shared" si="19"/>
        <v>1.1351322259719217E-6</v>
      </c>
      <c r="O159" s="13">
        <v>1</v>
      </c>
    </row>
    <row r="160" spans="4:15" x14ac:dyDescent="0.4">
      <c r="D160" s="6">
        <v>1.82</v>
      </c>
      <c r="E160" s="7">
        <f t="shared" si="14"/>
        <v>-0.47666323102581049</v>
      </c>
      <c r="G160">
        <f t="shared" si="15"/>
        <v>4.1411392203321498</v>
      </c>
      <c r="H160" s="10">
        <f t="shared" si="20"/>
        <v>-1.3586808737159701</v>
      </c>
      <c r="I160">
        <f t="shared" si="16"/>
        <v>-10.869446989727761</v>
      </c>
      <c r="K160">
        <f t="shared" si="17"/>
        <v>-1.3575852042804974</v>
      </c>
      <c r="M160">
        <f t="shared" si="18"/>
        <v>-1.3575852042804974</v>
      </c>
      <c r="N160" s="13">
        <f t="shared" si="19"/>
        <v>1.2004915118290197E-6</v>
      </c>
      <c r="O160" s="13">
        <v>1</v>
      </c>
    </row>
    <row r="161" spans="4:15" x14ac:dyDescent="0.4">
      <c r="D161" s="6">
        <v>1.84</v>
      </c>
      <c r="E161" s="7">
        <f t="shared" si="14"/>
        <v>-0.47104628045211383</v>
      </c>
      <c r="G161">
        <f t="shared" si="15"/>
        <v>4.1544986204019123</v>
      </c>
      <c r="H161" s="10">
        <f t="shared" si="20"/>
        <v>-1.3426703178007053</v>
      </c>
      <c r="I161">
        <f t="shared" si="16"/>
        <v>-10.741362542405643</v>
      </c>
      <c r="K161">
        <f t="shared" si="17"/>
        <v>-1.3415446098314054</v>
      </c>
      <c r="M161">
        <f t="shared" si="18"/>
        <v>-1.3415446098314054</v>
      </c>
      <c r="N161" s="13">
        <f t="shared" si="19"/>
        <v>1.267218432145291E-6</v>
      </c>
      <c r="O161" s="13">
        <v>1</v>
      </c>
    </row>
    <row r="162" spans="4:15" x14ac:dyDescent="0.4">
      <c r="D162" s="6">
        <v>1.86</v>
      </c>
      <c r="E162" s="7">
        <f t="shared" si="14"/>
        <v>-0.46547878021381628</v>
      </c>
      <c r="G162">
        <f t="shared" si="15"/>
        <v>4.167858020471674</v>
      </c>
      <c r="H162" s="10">
        <f t="shared" si="20"/>
        <v>-1.3268007151214618</v>
      </c>
      <c r="I162">
        <f t="shared" si="16"/>
        <v>-10.614405720971694</v>
      </c>
      <c r="K162">
        <f t="shared" si="17"/>
        <v>-1.32564519882527</v>
      </c>
      <c r="M162">
        <f t="shared" si="18"/>
        <v>-1.32564519882527</v>
      </c>
      <c r="N162" s="13">
        <f t="shared" si="19"/>
        <v>1.3352179107648535E-6</v>
      </c>
      <c r="O162" s="13">
        <v>1</v>
      </c>
    </row>
    <row r="163" spans="4:15" x14ac:dyDescent="0.4">
      <c r="D163" s="6">
        <v>1.88</v>
      </c>
      <c r="E163" s="7">
        <f t="shared" si="14"/>
        <v>-0.45996084716502078</v>
      </c>
      <c r="G163">
        <f t="shared" si="15"/>
        <v>4.1812174205414347</v>
      </c>
      <c r="H163" s="10">
        <f t="shared" si="20"/>
        <v>-1.3110723987591753</v>
      </c>
      <c r="I163">
        <f t="shared" si="16"/>
        <v>-10.488579190073402</v>
      </c>
      <c r="K163">
        <f t="shared" si="17"/>
        <v>-1.3098873289386841</v>
      </c>
      <c r="M163">
        <f t="shared" si="18"/>
        <v>-1.3098873289386841</v>
      </c>
      <c r="N163" s="13">
        <f t="shared" si="19"/>
        <v>1.4043904794389455E-6</v>
      </c>
      <c r="O163" s="13">
        <v>1</v>
      </c>
    </row>
    <row r="164" spans="4:15" x14ac:dyDescent="0.4">
      <c r="D164" s="6">
        <v>1.9</v>
      </c>
      <c r="E164" s="7">
        <f t="shared" si="14"/>
        <v>-0.45449257372810403</v>
      </c>
      <c r="G164">
        <f t="shared" si="15"/>
        <v>4.1945768206111973</v>
      </c>
      <c r="H164" s="10">
        <f t="shared" si="20"/>
        <v>-1.2954856321545878</v>
      </c>
      <c r="I164">
        <f t="shared" si="16"/>
        <v>-10.363885057236702</v>
      </c>
      <c r="K164">
        <f t="shared" si="17"/>
        <v>-1.294271287640355</v>
      </c>
      <c r="M164">
        <f t="shared" si="18"/>
        <v>-1.294271287640355</v>
      </c>
      <c r="N164" s="13">
        <f t="shared" si="19"/>
        <v>1.4746325992471634E-6</v>
      </c>
      <c r="O164" s="13">
        <v>1</v>
      </c>
    </row>
    <row r="165" spans="4:15" x14ac:dyDescent="0.4">
      <c r="D165" s="6">
        <v>1.92</v>
      </c>
      <c r="E165" s="7">
        <f t="shared" si="14"/>
        <v>-0.4490740288817433</v>
      </c>
      <c r="G165">
        <f t="shared" si="15"/>
        <v>4.2079362206809581</v>
      </c>
      <c r="H165" s="10">
        <f t="shared" si="20"/>
        <v>-1.2800406119245211</v>
      </c>
      <c r="I165">
        <f t="shared" si="16"/>
        <v>-10.240324895396169</v>
      </c>
      <c r="K165">
        <f t="shared" si="17"/>
        <v>-1.2787972949932049</v>
      </c>
      <c r="M165">
        <f t="shared" si="18"/>
        <v>-1.2787972949932049</v>
      </c>
      <c r="N165" s="13">
        <f t="shared" si="19"/>
        <v>1.5458369916974955E-6</v>
      </c>
      <c r="O165" s="13">
        <v>1</v>
      </c>
    </row>
    <row r="166" spans="4:15" x14ac:dyDescent="0.4">
      <c r="D166" s="6">
        <v>1.94</v>
      </c>
      <c r="E166" s="7">
        <f t="shared" si="14"/>
        <v>-0.44370525911693209</v>
      </c>
      <c r="G166">
        <f t="shared" si="15"/>
        <v>4.2212956207507206</v>
      </c>
      <c r="H166" s="10">
        <f t="shared" si="20"/>
        <v>-1.264737470586903</v>
      </c>
      <c r="I166">
        <f t="shared" si="16"/>
        <v>-10.117899764695224</v>
      </c>
      <c r="K166">
        <f t="shared" si="17"/>
        <v>-1.2634655063664877</v>
      </c>
      <c r="M166">
        <f t="shared" si="18"/>
        <v>-1.2634655063664877</v>
      </c>
      <c r="N166" s="13">
        <f t="shared" si="19"/>
        <v>1.617892978016731E-6</v>
      </c>
      <c r="O166" s="13">
        <v>1</v>
      </c>
    </row>
    <row r="167" spans="4:15" x14ac:dyDescent="0.4">
      <c r="D167" s="6">
        <v>1.96</v>
      </c>
      <c r="E167" s="7">
        <f t="shared" si="14"/>
        <v>-0.43838628936193652</v>
      </c>
      <c r="G167">
        <f t="shared" si="15"/>
        <v>4.2346550208204823</v>
      </c>
      <c r="H167" s="10">
        <f t="shared" si="20"/>
        <v>-1.2495762791972638</v>
      </c>
      <c r="I167">
        <f t="shared" si="16"/>
        <v>-9.9966102335781102</v>
      </c>
      <c r="K167">
        <f t="shared" si="17"/>
        <v>-1.2482760150606511</v>
      </c>
      <c r="M167">
        <f t="shared" si="18"/>
        <v>-1.2482760150606511</v>
      </c>
      <c r="N167" s="13">
        <f t="shared" si="19"/>
        <v>1.6906868249610688E-6</v>
      </c>
      <c r="O167" s="13">
        <v>1</v>
      </c>
    </row>
    <row r="168" spans="4:15" x14ac:dyDescent="0.4">
      <c r="D168" s="6">
        <v>1.98</v>
      </c>
      <c r="E168" s="7">
        <f t="shared" si="14"/>
        <v>-0.43311712387711726</v>
      </c>
      <c r="G168">
        <f t="shared" si="15"/>
        <v>4.2480144208902439</v>
      </c>
      <c r="H168" s="10">
        <f t="shared" si="20"/>
        <v>-1.2345570498993352</v>
      </c>
      <c r="I168">
        <f t="shared" si="16"/>
        <v>-9.8764563991946819</v>
      </c>
      <c r="K168">
        <f t="shared" si="17"/>
        <v>-1.2332288548474826</v>
      </c>
      <c r="M168">
        <f t="shared" si="18"/>
        <v>-1.2332288548474826</v>
      </c>
      <c r="N168" s="13">
        <f t="shared" si="19"/>
        <v>1.7641020957659042E-6</v>
      </c>
      <c r="O168" s="13">
        <v>1</v>
      </c>
    </row>
    <row r="169" spans="4:15" x14ac:dyDescent="0.4">
      <c r="D169" s="6">
        <v>2</v>
      </c>
      <c r="E169" s="7">
        <f t="shared" si="14"/>
        <v>-0.42789774712051465</v>
      </c>
      <c r="G169">
        <f t="shared" si="15"/>
        <v>4.2613738209600056</v>
      </c>
      <c r="H169" s="10">
        <f t="shared" si="20"/>
        <v>-1.219679738392315</v>
      </c>
      <c r="I169">
        <f t="shared" si="16"/>
        <v>-9.7574379071385202</v>
      </c>
      <c r="K169">
        <f t="shared" si="17"/>
        <v>-1.2183240024281075</v>
      </c>
      <c r="M169">
        <f t="shared" si="18"/>
        <v>-1.2183240024281075</v>
      </c>
      <c r="N169" s="13">
        <f t="shared" si="19"/>
        <v>1.8380200046458342E-6</v>
      </c>
      <c r="O169" s="13">
        <v>1</v>
      </c>
    </row>
    <row r="170" spans="4:15" x14ac:dyDescent="0.4">
      <c r="D170" s="6">
        <v>2.02</v>
      </c>
      <c r="E170" s="7">
        <f t="shared" si="14"/>
        <v>-0.42272812458507192</v>
      </c>
      <c r="G170">
        <f t="shared" si="15"/>
        <v>4.2747332210297673</v>
      </c>
      <c r="H170" s="10">
        <f t="shared" si="20"/>
        <v>-1.204944246317289</v>
      </c>
      <c r="I170">
        <f t="shared" si="16"/>
        <v>-9.6395539705383122</v>
      </c>
      <c r="K170">
        <f t="shared" si="17"/>
        <v>-1.2035613798112643</v>
      </c>
      <c r="M170">
        <f t="shared" si="18"/>
        <v>-1.2035613798112643</v>
      </c>
      <c r="N170" s="13">
        <f t="shared" si="19"/>
        <v>1.9123197734849746E-6</v>
      </c>
      <c r="O170" s="13">
        <v>1</v>
      </c>
    </row>
    <row r="171" spans="4:15" x14ac:dyDescent="0.4">
      <c r="D171" s="6">
        <v>2.04</v>
      </c>
      <c r="E171" s="7">
        <f t="shared" si="14"/>
        <v>-0.41760820360834283</v>
      </c>
      <c r="G171">
        <f t="shared" si="15"/>
        <v>4.2880926210995289</v>
      </c>
      <c r="H171" s="10">
        <f t="shared" si="20"/>
        <v>-1.1903504235652205</v>
      </c>
      <c r="I171">
        <f t="shared" si="16"/>
        <v>-9.5228033885217638</v>
      </c>
      <c r="K171">
        <f t="shared" si="17"/>
        <v>-1.1889408566142394</v>
      </c>
      <c r="M171">
        <f t="shared" si="18"/>
        <v>-1.1889408566142394</v>
      </c>
      <c r="N171" s="13">
        <f t="shared" si="19"/>
        <v>1.9868789892979996E-6</v>
      </c>
      <c r="O171" s="13">
        <v>1</v>
      </c>
    </row>
    <row r="172" spans="4:15" x14ac:dyDescent="0.4">
      <c r="D172" s="6">
        <v>2.06</v>
      </c>
      <c r="E172" s="7">
        <f t="shared" si="14"/>
        <v>-0.41253791415550856</v>
      </c>
      <c r="G172">
        <f t="shared" si="15"/>
        <v>4.3014520211692906</v>
      </c>
      <c r="H172" s="10">
        <f t="shared" si="20"/>
        <v>-1.1758980705088617</v>
      </c>
      <c r="I172">
        <f t="shared" si="16"/>
        <v>-9.407184564070894</v>
      </c>
      <c r="K172">
        <f t="shared" si="17"/>
        <v>-1.174462252288782</v>
      </c>
      <c r="M172">
        <f t="shared" si="18"/>
        <v>-1.174462252288782</v>
      </c>
      <c r="N172" s="13">
        <f t="shared" si="19"/>
        <v>2.0615739611130253E-6</v>
      </c>
      <c r="O172" s="13">
        <v>1</v>
      </c>
    </row>
    <row r="173" spans="4:15" x14ac:dyDescent="0.4">
      <c r="D173" s="6">
        <v>2.08</v>
      </c>
      <c r="E173" s="7">
        <f t="shared" si="14"/>
        <v>-0.40751716957650441</v>
      </c>
      <c r="G173">
        <f t="shared" si="15"/>
        <v>4.3148114212390523</v>
      </c>
      <c r="H173" s="10">
        <f t="shared" si="20"/>
        <v>-1.1615869401608683</v>
      </c>
      <c r="I173">
        <f t="shared" si="16"/>
        <v>-9.2926955212869462</v>
      </c>
      <c r="K173">
        <f t="shared" si="17"/>
        <v>-1.1601253382742298</v>
      </c>
      <c r="M173">
        <f t="shared" si="18"/>
        <v>-1.1601253382742298</v>
      </c>
      <c r="N173" s="13">
        <f t="shared" si="19"/>
        <v>2.1362800750251171E-6</v>
      </c>
      <c r="O173" s="13">
        <v>1</v>
      </c>
    </row>
    <row r="174" spans="4:15" x14ac:dyDescent="0.4">
      <c r="D174" s="6">
        <v>2.1</v>
      </c>
      <c r="E174" s="7">
        <f t="shared" si="14"/>
        <v>-0.40254586733803482</v>
      </c>
      <c r="G174">
        <f t="shared" si="15"/>
        <v>4.3281708213088139</v>
      </c>
      <c r="H174" s="10">
        <f t="shared" si="20"/>
        <v>-1.1474167402603346</v>
      </c>
      <c r="I174">
        <f t="shared" si="16"/>
        <v>-9.1793339220826766</v>
      </c>
      <c r="K174">
        <f t="shared" si="17"/>
        <v>-1.1459298400800346</v>
      </c>
      <c r="M174">
        <f t="shared" si="18"/>
        <v>-1.1459298400800346</v>
      </c>
      <c r="N174" s="13">
        <f t="shared" si="19"/>
        <v>2.2108721461760383E-6</v>
      </c>
      <c r="O174" s="13">
        <v>1</v>
      </c>
    </row>
    <row r="175" spans="4:15" x14ac:dyDescent="0.4">
      <c r="D175" s="6">
        <v>2.12</v>
      </c>
      <c r="E175" s="7">
        <f t="shared" si="14"/>
        <v>-0.39762388973122936</v>
      </c>
      <c r="G175">
        <f t="shared" si="15"/>
        <v>4.3415302213785765</v>
      </c>
      <c r="H175" s="10">
        <f t="shared" si="20"/>
        <v>-1.1333871352898961</v>
      </c>
      <c r="I175">
        <f t="shared" si="16"/>
        <v>-9.0670970823191688</v>
      </c>
      <c r="K175">
        <f t="shared" si="17"/>
        <v>-1.1318754392997963</v>
      </c>
      <c r="M175">
        <f t="shared" si="18"/>
        <v>-1.1318754392997963</v>
      </c>
      <c r="N175" s="13">
        <f t="shared" si="19"/>
        <v>2.2852247664838599E-6</v>
      </c>
      <c r="O175" s="13">
        <v>1</v>
      </c>
    </row>
    <row r="176" spans="4:15" x14ac:dyDescent="0.4">
      <c r="D176" s="6">
        <v>2.14</v>
      </c>
      <c r="E176" s="7">
        <f t="shared" si="14"/>
        <v>-0.39275110455567758</v>
      </c>
      <c r="G176">
        <f t="shared" si="15"/>
        <v>4.3548896214483372</v>
      </c>
      <c r="H176" s="10">
        <f t="shared" si="20"/>
        <v>-1.1194977484255033</v>
      </c>
      <c r="I176">
        <f t="shared" si="16"/>
        <v>-8.9559819874040265</v>
      </c>
      <c r="K176">
        <f t="shared" si="17"/>
        <v>-1.117961775558876</v>
      </c>
      <c r="M176">
        <f t="shared" si="18"/>
        <v>-1.117961775558876</v>
      </c>
      <c r="N176" s="13">
        <f t="shared" si="19"/>
        <v>2.3592126470153534E-6</v>
      </c>
      <c r="O176" s="13">
        <v>1</v>
      </c>
    </row>
    <row r="177" spans="4:15" x14ac:dyDescent="0.4">
      <c r="D177" s="6">
        <v>2.16</v>
      </c>
      <c r="E177" s="7">
        <f t="shared" si="14"/>
        <v>-0.38792736578055215</v>
      </c>
      <c r="G177">
        <f t="shared" si="15"/>
        <v>4.3682490215180998</v>
      </c>
      <c r="H177" s="10">
        <f t="shared" si="20"/>
        <v>-1.1057481634208859</v>
      </c>
      <c r="I177">
        <f t="shared" si="16"/>
        <v>-8.8459853073670871</v>
      </c>
      <c r="K177">
        <f t="shared" si="17"/>
        <v>-1.1041884483975515</v>
      </c>
      <c r="M177">
        <f t="shared" si="18"/>
        <v>-1.1041884483975515</v>
      </c>
      <c r="N177" s="13">
        <f t="shared" si="19"/>
        <v>2.4327109540150498E-6</v>
      </c>
      <c r="O177" s="13">
        <v>1</v>
      </c>
    </row>
    <row r="178" spans="4:15" x14ac:dyDescent="0.4">
      <c r="D178" s="6">
        <v>2.1800000000000002</v>
      </c>
      <c r="E178" s="7">
        <f t="shared" si="14"/>
        <v>-0.38315251418351465</v>
      </c>
      <c r="G178">
        <f t="shared" si="15"/>
        <v>4.3816084215878606</v>
      </c>
      <c r="H178" s="10">
        <f t="shared" si="20"/>
        <v>-1.0921379264286903</v>
      </c>
      <c r="I178">
        <f t="shared" si="16"/>
        <v>-8.7371034114295227</v>
      </c>
      <c r="K178">
        <f t="shared" si="17"/>
        <v>-1.0905550190917059</v>
      </c>
      <c r="M178">
        <f t="shared" si="18"/>
        <v>-1.0905550190917059</v>
      </c>
      <c r="N178" s="13">
        <f t="shared" si="19"/>
        <v>2.5055956374790674E-6</v>
      </c>
      <c r="O178" s="13">
        <v>1</v>
      </c>
    </row>
    <row r="179" spans="4:15" x14ac:dyDescent="0.4">
      <c r="D179" s="6">
        <v>2.2000000000000002</v>
      </c>
      <c r="E179" s="7">
        <f t="shared" si="14"/>
        <v>-0.3784263779680761</v>
      </c>
      <c r="G179">
        <f t="shared" si="15"/>
        <v>4.3949678216576222</v>
      </c>
      <c r="H179" s="10">
        <f t="shared" si="20"/>
        <v>-1.078666547760204</v>
      </c>
      <c r="I179">
        <f t="shared" si="16"/>
        <v>-8.6293323820816319</v>
      </c>
      <c r="K179">
        <f t="shared" si="17"/>
        <v>-1.0770610124128706</v>
      </c>
      <c r="M179">
        <f t="shared" si="18"/>
        <v>-1.0770610124128706</v>
      </c>
      <c r="N179" s="13">
        <f t="shared" si="19"/>
        <v>2.577743751537081E-6</v>
      </c>
      <c r="O179" s="13">
        <v>1</v>
      </c>
    </row>
    <row r="180" spans="4:15" x14ac:dyDescent="0.4">
      <c r="D180" s="6">
        <v>2.2200000000000002</v>
      </c>
      <c r="E180" s="7">
        <f t="shared" si="14"/>
        <v>-0.37374877336006507</v>
      </c>
      <c r="G180">
        <f t="shared" si="15"/>
        <v>4.4083272217273848</v>
      </c>
      <c r="H180" s="10">
        <f t="shared" si="20"/>
        <v>-1.0653335035855294</v>
      </c>
      <c r="I180">
        <f t="shared" si="16"/>
        <v>-8.5226680286842349</v>
      </c>
      <c r="K180">
        <f t="shared" si="17"/>
        <v>-1.0637059183294999</v>
      </c>
      <c r="M180">
        <f t="shared" si="18"/>
        <v>-1.0637059183294999</v>
      </c>
      <c r="N180" s="13">
        <f t="shared" si="19"/>
        <v>2.6490337656444904E-6</v>
      </c>
      <c r="O180" s="13">
        <v>1</v>
      </c>
    </row>
    <row r="181" spans="4:15" x14ac:dyDescent="0.4">
      <c r="D181" s="6">
        <v>2.2400000000000002</v>
      </c>
      <c r="E181" s="7">
        <f t="shared" si="14"/>
        <v>-0.36911950518383851</v>
      </c>
      <c r="G181">
        <f t="shared" si="15"/>
        <v>4.4216866217971464</v>
      </c>
      <c r="H181" s="10">
        <f t="shared" si="20"/>
        <v>-1.0521382375760135</v>
      </c>
      <c r="I181">
        <f t="shared" si="16"/>
        <v>-8.4171059006081084</v>
      </c>
      <c r="K181">
        <f t="shared" si="17"/>
        <v>-1.0504891936512322</v>
      </c>
      <c r="M181">
        <f t="shared" si="18"/>
        <v>-1.0504891936512322</v>
      </c>
      <c r="N181" s="13">
        <f t="shared" si="19"/>
        <v>2.7193458658583753E-6</v>
      </c>
      <c r="O181" s="13">
        <v>1</v>
      </c>
    </row>
    <row r="182" spans="4:15" x14ac:dyDescent="0.4">
      <c r="D182" s="6">
        <v>2.2599999999999998</v>
      </c>
      <c r="E182" s="7">
        <f t="shared" si="14"/>
        <v>-0.36453836741885182</v>
      </c>
      <c r="G182">
        <f t="shared" si="15"/>
        <v>4.4350460218669081</v>
      </c>
      <c r="H182" s="10">
        <f t="shared" si="20"/>
        <v>-1.0390801624906953</v>
      </c>
      <c r="I182">
        <f t="shared" si="16"/>
        <v>-8.3126412999255628</v>
      </c>
      <c r="K182">
        <f t="shared" si="17"/>
        <v>-1.0374102636178508</v>
      </c>
      <c r="M182">
        <f t="shared" si="18"/>
        <v>-1.0374102636178508</v>
      </c>
      <c r="N182" s="13">
        <f t="shared" si="19"/>
        <v>2.7885622455274047E-6</v>
      </c>
      <c r="O182" s="13">
        <v>1</v>
      </c>
    </row>
    <row r="183" spans="4:15" x14ac:dyDescent="0.4">
      <c r="D183" s="6">
        <v>2.2799999999999998</v>
      </c>
      <c r="E183" s="7">
        <f t="shared" si="14"/>
        <v>-0.36000514373718456</v>
      </c>
      <c r="G183">
        <f t="shared" si="15"/>
        <v>4.4484054219366689</v>
      </c>
      <c r="H183" s="10">
        <f t="shared" si="20"/>
        <v>-1.026158661708471</v>
      </c>
      <c r="I183">
        <f t="shared" si="16"/>
        <v>-8.2092692936677683</v>
      </c>
      <c r="K183">
        <f t="shared" si="17"/>
        <v>-1.0244685234346431</v>
      </c>
      <c r="M183">
        <f t="shared" si="18"/>
        <v>-1.0244685234346431</v>
      </c>
      <c r="N183" s="13">
        <f t="shared" si="19"/>
        <v>2.8565673846579957E-6</v>
      </c>
      <c r="O183" s="13">
        <v>1</v>
      </c>
    </row>
    <row r="184" spans="4:15" x14ac:dyDescent="0.4">
      <c r="D184" s="6">
        <v>2.2999999999999998</v>
      </c>
      <c r="E184" s="7">
        <f t="shared" si="14"/>
        <v>-0.35551960802260724</v>
      </c>
      <c r="G184">
        <f t="shared" si="15"/>
        <v>4.4617648220064305</v>
      </c>
      <c r="H184" s="10">
        <f t="shared" si="20"/>
        <v>-1.0133730907076397</v>
      </c>
      <c r="I184">
        <f t="shared" si="16"/>
        <v>-8.1069847256611176</v>
      </c>
      <c r="K184">
        <f t="shared" si="17"/>
        <v>-1.0116633397557599</v>
      </c>
      <c r="M184">
        <f t="shared" si="18"/>
        <v>-1.0116633397557599</v>
      </c>
      <c r="N184" s="13">
        <f t="shared" si="19"/>
        <v>2.9232483174537166E-6</v>
      </c>
      <c r="O184" s="13">
        <v>1</v>
      </c>
    </row>
    <row r="185" spans="4:15" x14ac:dyDescent="0.4">
      <c r="D185" s="6">
        <v>2.3199999999999998</v>
      </c>
      <c r="E185" s="7">
        <f t="shared" si="14"/>
        <v>-0.35108152487174837</v>
      </c>
      <c r="G185">
        <f t="shared" si="15"/>
        <v>4.4751242220761931</v>
      </c>
      <c r="H185" s="10">
        <f t="shared" si="20"/>
        <v>-1.0007227784944317</v>
      </c>
      <c r="I185">
        <f t="shared" si="16"/>
        <v>-8.0057822279554536</v>
      </c>
      <c r="K185">
        <f t="shared" si="17"/>
        <v>-0.99899405211717385</v>
      </c>
      <c r="M185">
        <f t="shared" si="18"/>
        <v>-0.99899405211717385</v>
      </c>
      <c r="N185" s="13">
        <f t="shared" si="19"/>
        <v>2.9884948874270499E-6</v>
      </c>
      <c r="O185" s="13">
        <v>1</v>
      </c>
    </row>
    <row r="186" spans="4:15" x14ac:dyDescent="0.4">
      <c r="D186" s="6">
        <v>2.34</v>
      </c>
      <c r="E186" s="7">
        <f t="shared" si="14"/>
        <v>-0.34669065007791477</v>
      </c>
      <c r="G186">
        <f t="shared" si="15"/>
        <v>4.4884836221459548</v>
      </c>
      <c r="H186" s="10">
        <f t="shared" si="20"/>
        <v>-0.98820702898208834</v>
      </c>
      <c r="I186">
        <f t="shared" si="16"/>
        <v>-7.9056562318567067</v>
      </c>
      <c r="K186">
        <f t="shared" si="17"/>
        <v>-0.98645997432074983</v>
      </c>
      <c r="M186">
        <f t="shared" si="18"/>
        <v>-0.98645997432074983</v>
      </c>
      <c r="N186" s="13">
        <f t="shared" si="19"/>
        <v>3.0521999897046146E-6</v>
      </c>
      <c r="O186" s="13">
        <v>1</v>
      </c>
    </row>
    <row r="187" spans="4:15" x14ac:dyDescent="0.4">
      <c r="D187" s="6">
        <v>2.36</v>
      </c>
      <c r="E187" s="7">
        <f t="shared" si="14"/>
        <v>-0.3423467310980941</v>
      </c>
      <c r="G187">
        <f t="shared" si="15"/>
        <v>4.5018430222157164</v>
      </c>
      <c r="H187" s="10">
        <f t="shared" si="20"/>
        <v>-0.97582512232200747</v>
      </c>
      <c r="I187">
        <f t="shared" si="16"/>
        <v>-7.8066009785760597</v>
      </c>
      <c r="K187">
        <f t="shared" si="17"/>
        <v>-0.97406039577092274</v>
      </c>
      <c r="M187">
        <f t="shared" si="18"/>
        <v>-0.97406039577092274</v>
      </c>
      <c r="N187" s="13">
        <f t="shared" si="19"/>
        <v>3.114259800103398E-6</v>
      </c>
      <c r="O187" s="13">
        <v>1</v>
      </c>
    </row>
    <row r="188" spans="4:15" x14ac:dyDescent="0.4">
      <c r="D188" s="6">
        <v>2.38</v>
      </c>
      <c r="E188" s="7">
        <f t="shared" si="14"/>
        <v>-0.33804950750365864</v>
      </c>
      <c r="G188">
        <f t="shared" si="15"/>
        <v>4.5152024222854781</v>
      </c>
      <c r="H188" s="10">
        <f t="shared" si="20"/>
        <v>-0.96357631618842865</v>
      </c>
      <c r="I188">
        <f t="shared" si="16"/>
        <v>-7.7086105295074292</v>
      </c>
      <c r="K188">
        <f t="shared" si="17"/>
        <v>-0.9617945827654375</v>
      </c>
      <c r="M188">
        <f t="shared" si="18"/>
        <v>-0.9617945827654375</v>
      </c>
      <c r="N188" s="13">
        <f t="shared" si="19"/>
        <v>3.1745739906037591E-6</v>
      </c>
      <c r="O188" s="13">
        <v>1</v>
      </c>
    </row>
    <row r="189" spans="4:15" x14ac:dyDescent="0.4">
      <c r="D189" s="6">
        <v>2.4</v>
      </c>
      <c r="E189" s="7">
        <f t="shared" si="14"/>
        <v>-0.33379871141527095</v>
      </c>
      <c r="G189">
        <f t="shared" si="15"/>
        <v>4.5285618223552397</v>
      </c>
      <c r="H189" s="10">
        <f t="shared" si="20"/>
        <v>-0.95145984701808839</v>
      </c>
      <c r="I189">
        <f t="shared" si="16"/>
        <v>-7.6116787761447071</v>
      </c>
      <c r="K189">
        <f t="shared" si="17"/>
        <v>-0.94966177974153365</v>
      </c>
      <c r="M189">
        <f t="shared" si="18"/>
        <v>-0.94966177974153365</v>
      </c>
      <c r="N189" s="13">
        <f t="shared" si="19"/>
        <v>3.2330459310169721E-6</v>
      </c>
      <c r="O189" s="13">
        <v>1</v>
      </c>
    </row>
    <row r="190" spans="4:15" x14ac:dyDescent="0.4">
      <c r="D190" s="6">
        <v>2.42</v>
      </c>
      <c r="E190" s="7">
        <f t="shared" si="14"/>
        <v>-0.32959406792247981</v>
      </c>
      <c r="G190">
        <f t="shared" si="15"/>
        <v>4.5419212224250014</v>
      </c>
      <c r="H190" s="10">
        <f t="shared" si="20"/>
        <v>-0.93947493120623637</v>
      </c>
      <c r="I190">
        <f t="shared" si="16"/>
        <v>-7.515799449649891</v>
      </c>
      <c r="K190">
        <f t="shared" si="17"/>
        <v>-0.93766121047895812</v>
      </c>
      <c r="M190">
        <f t="shared" si="18"/>
        <v>-0.93766121047895812</v>
      </c>
      <c r="N190" s="13">
        <f t="shared" si="19"/>
        <v>3.2895828765587668E-6</v>
      </c>
      <c r="O190" s="13">
        <v>1</v>
      </c>
    </row>
    <row r="191" spans="4:15" x14ac:dyDescent="0.4">
      <c r="D191" s="6">
        <v>2.44</v>
      </c>
      <c r="E191" s="7">
        <f t="shared" si="14"/>
        <v>-0.32543529548847833</v>
      </c>
      <c r="G191">
        <f t="shared" si="15"/>
        <v>4.5552806224947631</v>
      </c>
      <c r="H191" s="10">
        <f t="shared" si="20"/>
        <v>-0.92762076626035861</v>
      </c>
      <c r="I191">
        <f t="shared" si="16"/>
        <v>-7.4209661300828689</v>
      </c>
      <c r="K191">
        <f t="shared" si="17"/>
        <v>-0.9257920792611074</v>
      </c>
      <c r="M191">
        <f t="shared" si="18"/>
        <v>-0.9257920792611074</v>
      </c>
      <c r="N191" s="13">
        <f t="shared" si="19"/>
        <v>3.3440961412303787E-6</v>
      </c>
      <c r="O191" s="13">
        <v>1</v>
      </c>
    </row>
    <row r="192" spans="4:15" x14ac:dyDescent="0.4">
      <c r="D192" s="6">
        <v>2.46</v>
      </c>
      <c r="E192" s="7">
        <f t="shared" si="14"/>
        <v>-0.32132210634048547</v>
      </c>
      <c r="G192">
        <f t="shared" si="15"/>
        <v>4.5686400225645247</v>
      </c>
      <c r="H192" s="10">
        <f t="shared" si="20"/>
        <v>-0.91589653191291975</v>
      </c>
      <c r="I192">
        <f t="shared" si="16"/>
        <v>-7.327172255303358</v>
      </c>
      <c r="K192">
        <f t="shared" si="17"/>
        <v>-0.91405357199559845</v>
      </c>
      <c r="M192">
        <f t="shared" si="18"/>
        <v>-0.91405357199559845</v>
      </c>
      <c r="N192" s="13">
        <f t="shared" si="19"/>
        <v>3.39650125685296E-6</v>
      </c>
      <c r="O192" s="13">
        <v>1</v>
      </c>
    </row>
    <row r="193" spans="4:15" x14ac:dyDescent="0.4">
      <c r="D193" s="6">
        <v>2.48</v>
      </c>
      <c r="E193" s="7">
        <f t="shared" si="14"/>
        <v>-0.31725420684619554</v>
      </c>
      <c r="G193">
        <f t="shared" si="15"/>
        <v>4.5819994226342873</v>
      </c>
      <c r="H193" s="10">
        <f t="shared" si="20"/>
        <v>-0.90430139119439579</v>
      </c>
      <c r="I193">
        <f t="shared" si="16"/>
        <v>-7.2344111295551663</v>
      </c>
      <c r="K193">
        <f t="shared" si="17"/>
        <v>-0.9024448572955075</v>
      </c>
      <c r="M193">
        <f t="shared" si="18"/>
        <v>-0.9024448572955075</v>
      </c>
      <c r="N193" s="13">
        <f t="shared" si="19"/>
        <v>3.4467181177213578E-6</v>
      </c>
      <c r="O193" s="13">
        <v>1</v>
      </c>
    </row>
    <row r="194" spans="4:15" x14ac:dyDescent="0.4">
      <c r="D194" s="6">
        <v>2.5</v>
      </c>
      <c r="E194" s="7">
        <f t="shared" si="14"/>
        <v>-0.31323129787672965</v>
      </c>
      <c r="G194">
        <f t="shared" si="15"/>
        <v>4.5953588227040489</v>
      </c>
      <c r="H194" s="10">
        <f t="shared" si="20"/>
        <v>-0.89283449146783023</v>
      </c>
      <c r="I194">
        <f t="shared" si="16"/>
        <v>-7.1426759317426418</v>
      </c>
      <c r="K194">
        <f t="shared" si="17"/>
        <v>-0.89096508752249015</v>
      </c>
      <c r="M194">
        <f t="shared" si="18"/>
        <v>-0.89096508752249015</v>
      </c>
      <c r="N194" s="13">
        <f t="shared" si="19"/>
        <v>3.4946711108530407E-6</v>
      </c>
      <c r="O194" s="13">
        <v>1</v>
      </c>
    </row>
    <row r="195" spans="4:15" x14ac:dyDescent="0.4">
      <c r="D195" s="6">
        <v>2.52</v>
      </c>
      <c r="E195" s="7">
        <f t="shared" si="14"/>
        <v>-0.30925307515650918</v>
      </c>
      <c r="G195">
        <f t="shared" si="15"/>
        <v>4.6087182227738097</v>
      </c>
      <c r="H195" s="10">
        <f t="shared" si="20"/>
        <v>-0.88149496542611383</v>
      </c>
      <c r="I195">
        <f t="shared" si="16"/>
        <v>-7.0519597234089106</v>
      </c>
      <c r="K195">
        <f t="shared" si="17"/>
        <v>-0.87961339979294784</v>
      </c>
      <c r="M195">
        <f t="shared" si="18"/>
        <v>-0.87961339979294784</v>
      </c>
      <c r="N195" s="13">
        <f t="shared" si="19"/>
        <v>3.5402892319113463E-6</v>
      </c>
      <c r="O195" s="13">
        <v>1</v>
      </c>
    </row>
    <row r="196" spans="4:15" x14ac:dyDescent="0.4">
      <c r="D196" s="6">
        <v>2.54</v>
      </c>
      <c r="E196" s="7">
        <f t="shared" si="14"/>
        <v>-0.30531922960045949</v>
      </c>
      <c r="G196">
        <f t="shared" si="15"/>
        <v>4.6220776228435723</v>
      </c>
      <c r="H196" s="10">
        <f t="shared" si="20"/>
        <v>-0.87028193205314963</v>
      </c>
      <c r="I196">
        <f t="shared" si="16"/>
        <v>-6.9622554564251971</v>
      </c>
      <c r="K196">
        <f t="shared" si="17"/>
        <v>-0.86838891694839437</v>
      </c>
      <c r="M196">
        <f t="shared" si="18"/>
        <v>-0.86838891694839437</v>
      </c>
      <c r="N196" s="13">
        <f t="shared" si="19"/>
        <v>3.5835061868315601E-6</v>
      </c>
      <c r="O196" s="13">
        <v>1</v>
      </c>
    </row>
    <row r="197" spans="4:15" x14ac:dyDescent="0.4">
      <c r="D197" s="6">
        <v>2.56</v>
      </c>
      <c r="E197" s="7">
        <f t="shared" si="14"/>
        <v>-0.30142944763894031</v>
      </c>
      <c r="G197">
        <f t="shared" si="15"/>
        <v>4.635437022913333</v>
      </c>
      <c r="H197" s="10">
        <f t="shared" si="20"/>
        <v>-0.85919449755003541</v>
      </c>
      <c r="I197">
        <f t="shared" si="16"/>
        <v>-6.8735559804002833</v>
      </c>
      <c r="K197">
        <f t="shared" si="17"/>
        <v>-0.85729074849112763</v>
      </c>
      <c r="M197">
        <f t="shared" si="18"/>
        <v>-0.85729074849112763</v>
      </c>
      <c r="N197" s="13">
        <f t="shared" si="19"/>
        <v>3.6242604792922493E-6</v>
      </c>
      <c r="O197" s="13">
        <v>1</v>
      </c>
    </row>
    <row r="198" spans="4:15" x14ac:dyDescent="0.4">
      <c r="D198" s="6">
        <v>2.58</v>
      </c>
      <c r="E198" s="7">
        <f t="shared" si="14"/>
        <v>-0.29758341153078766</v>
      </c>
      <c r="G198">
        <f t="shared" si="15"/>
        <v>4.6487964229830956</v>
      </c>
      <c r="H198" s="10">
        <f t="shared" si="20"/>
        <v>-0.84823175622735725</v>
      </c>
      <c r="I198">
        <f t="shared" si="16"/>
        <v>-6.785854049818858</v>
      </c>
      <c r="K198">
        <f t="shared" si="17"/>
        <v>-0.84631799148625908</v>
      </c>
      <c r="M198">
        <f t="shared" si="18"/>
        <v>-0.84631799148625908</v>
      </c>
      <c r="N198" s="13">
        <f t="shared" si="19"/>
        <v>3.6624954842705353E-6</v>
      </c>
      <c r="O198" s="13">
        <v>1</v>
      </c>
    </row>
    <row r="199" spans="4:15" x14ac:dyDescent="0.4">
      <c r="D199" s="6">
        <v>2.6</v>
      </c>
      <c r="E199" s="7">
        <f t="shared" si="14"/>
        <v>-0.29378079966483966</v>
      </c>
      <c r="G199">
        <f t="shared" si="15"/>
        <v>4.6621558230528573</v>
      </c>
      <c r="H199" s="10">
        <f t="shared" si="20"/>
        <v>-0.83739279136465905</v>
      </c>
      <c r="I199">
        <f t="shared" si="16"/>
        <v>-6.6991423309172724</v>
      </c>
      <c r="K199">
        <f t="shared" si="17"/>
        <v>-0.83546973143118497</v>
      </c>
      <c r="M199">
        <f t="shared" si="18"/>
        <v>-0.83546973143118497</v>
      </c>
      <c r="N199" s="13">
        <f t="shared" si="19"/>
        <v>3.6981595077333351E-6</v>
      </c>
      <c r="O199" s="13">
        <v>1</v>
      </c>
    </row>
    <row r="200" spans="4:15" x14ac:dyDescent="0.4">
      <c r="D200" s="6">
        <v>2.62</v>
      </c>
      <c r="E200" s="7">
        <f t="shared" si="14"/>
        <v>-0.29002128685031009</v>
      </c>
      <c r="G200">
        <f t="shared" si="15"/>
        <v>4.6755152231226189</v>
      </c>
      <c r="H200" s="10">
        <f t="shared" si="20"/>
        <v>-0.82667667603812389</v>
      </c>
      <c r="I200">
        <f t="shared" si="16"/>
        <v>-6.6134134083049911</v>
      </c>
      <c r="K200">
        <f t="shared" si="17"/>
        <v>-0.82474504309346808</v>
      </c>
      <c r="M200">
        <f t="shared" si="18"/>
        <v>-0.82474504309346808</v>
      </c>
      <c r="N200" s="13">
        <f t="shared" si="19"/>
        <v>3.7312058328796928E-6</v>
      </c>
      <c r="O200" s="13">
        <v>1</v>
      </c>
    </row>
    <row r="201" spans="4:15" x14ac:dyDescent="0.4">
      <c r="D201" s="6">
        <v>2.64</v>
      </c>
      <c r="E201" s="7">
        <f t="shared" si="14"/>
        <v>-0.28630454459636029</v>
      </c>
      <c r="G201">
        <f t="shared" si="15"/>
        <v>4.6888746231923806</v>
      </c>
      <c r="H201" s="10">
        <f t="shared" si="20"/>
        <v>-0.81608247391746547</v>
      </c>
      <c r="I201">
        <f t="shared" si="16"/>
        <v>-6.5286597913397237</v>
      </c>
      <c r="K201">
        <f t="shared" si="17"/>
        <v>-0.81414299131814194</v>
      </c>
      <c r="M201">
        <f t="shared" si="18"/>
        <v>-0.81414299131814194</v>
      </c>
      <c r="N201" s="13">
        <f t="shared" si="19"/>
        <v>3.7615927530787474E-6</v>
      </c>
      <c r="O201" s="13">
        <v>1</v>
      </c>
    </row>
    <row r="202" spans="4:15" x14ac:dyDescent="0.4">
      <c r="D202" s="6">
        <v>2.66</v>
      </c>
      <c r="E202" s="7">
        <f t="shared" si="14"/>
        <v>-0.28263024138121168</v>
      </c>
      <c r="G202">
        <f t="shared" si="15"/>
        <v>4.7022340232621422</v>
      </c>
      <c r="H202" s="10">
        <f t="shared" si="20"/>
        <v>-0.80560924003300582</v>
      </c>
      <c r="I202">
        <f t="shared" si="16"/>
        <v>-6.4448739202640466</v>
      </c>
      <c r="K202">
        <f t="shared" si="17"/>
        <v>-0.80366263180538566</v>
      </c>
      <c r="M202">
        <f t="shared" si="18"/>
        <v>-0.80366263180538566</v>
      </c>
      <c r="N202" s="13">
        <f t="shared" si="19"/>
        <v>3.7892835918385056E-6</v>
      </c>
      <c r="O202" s="13">
        <v>1</v>
      </c>
    </row>
    <row r="203" spans="4:15" x14ac:dyDescent="0.4">
      <c r="D203" s="6">
        <v>2.68</v>
      </c>
      <c r="E203" s="7">
        <f t="shared" si="14"/>
        <v>-0.2789980429111294</v>
      </c>
      <c r="G203">
        <f t="shared" si="15"/>
        <v>4.7155934233319039</v>
      </c>
      <c r="H203" s="10">
        <f t="shared" si="20"/>
        <v>-0.79525602151388319</v>
      </c>
      <c r="I203">
        <f t="shared" si="16"/>
        <v>-6.3620481721110655</v>
      </c>
      <c r="K203">
        <f t="shared" si="17"/>
        <v>-0.79330301185948271</v>
      </c>
      <c r="M203">
        <f t="shared" si="18"/>
        <v>-0.79330301185948271</v>
      </c>
      <c r="N203" s="13">
        <f t="shared" si="19"/>
        <v>3.8142467101814972E-6</v>
      </c>
      <c r="O203" s="13">
        <v>1</v>
      </c>
    </row>
    <row r="204" spans="4:15" x14ac:dyDescent="0.4">
      <c r="D204" s="6">
        <v>2.7</v>
      </c>
      <c r="E204" s="7">
        <f t="shared" si="14"/>
        <v>-0.27540761236959937</v>
      </c>
      <c r="G204">
        <f t="shared" si="15"/>
        <v>4.7289528234016656</v>
      </c>
      <c r="H204" s="10">
        <f t="shared" si="20"/>
        <v>-0.78502185829830617</v>
      </c>
      <c r="I204">
        <f t="shared" si="16"/>
        <v>-6.2801748663864494</v>
      </c>
      <c r="K204">
        <f t="shared" si="17"/>
        <v>-0.78306317110998203</v>
      </c>
      <c r="M204">
        <f t="shared" si="18"/>
        <v>-0.78306317110998203</v>
      </c>
      <c r="N204" s="13">
        <f t="shared" si="19"/>
        <v>3.836455501705159E-6</v>
      </c>
      <c r="O204" s="13">
        <v>1</v>
      </c>
    </row>
    <row r="205" spans="4:15" x14ac:dyDescent="0.4">
      <c r="D205" s="6">
        <v>2.72</v>
      </c>
      <c r="E205" s="7">
        <f t="shared" si="14"/>
        <v>-0.27185861065701111</v>
      </c>
      <c r="G205">
        <f t="shared" si="15"/>
        <v>4.7423122234714272</v>
      </c>
      <c r="H205" s="10">
        <f t="shared" si="20"/>
        <v>-0.77490578381674435</v>
      </c>
      <c r="I205">
        <f t="shared" si="16"/>
        <v>-6.1992462705339548</v>
      </c>
      <c r="K205">
        <f t="shared" si="17"/>
        <v>-0.7729421422059175</v>
      </c>
      <c r="M205">
        <f t="shared" si="18"/>
        <v>-0.7729421422059175</v>
      </c>
      <c r="N205" s="13">
        <f t="shared" si="19"/>
        <v>3.8558883757706641E-6</v>
      </c>
      <c r="O205" s="13">
        <v>1</v>
      </c>
    </row>
    <row r="206" spans="4:15" x14ac:dyDescent="0.4">
      <c r="D206" s="6">
        <v>2.74</v>
      </c>
      <c r="E206" s="7">
        <f t="shared" si="14"/>
        <v>-0.26835069662114791</v>
      </c>
      <c r="G206">
        <f t="shared" si="15"/>
        <v>4.7556716235411889</v>
      </c>
      <c r="H206" s="10">
        <f t="shared" si="20"/>
        <v>-0.76490682564891999</v>
      </c>
      <c r="I206">
        <f t="shared" si="16"/>
        <v>-6.1192546051913599</v>
      </c>
      <c r="K206">
        <f t="shared" si="17"/>
        <v>-0.76293895148393698</v>
      </c>
      <c r="M206">
        <f t="shared" si="18"/>
        <v>-0.76293895148393698</v>
      </c>
      <c r="N206" s="13">
        <f t="shared" si="19"/>
        <v>3.8725287292075706E-6</v>
      </c>
      <c r="O206" s="13">
        <v>1</v>
      </c>
    </row>
    <row r="207" spans="4:15" x14ac:dyDescent="0.4">
      <c r="D207" s="6">
        <v>2.76</v>
      </c>
      <c r="E207" s="7">
        <f t="shared" si="14"/>
        <v>-0.26488352727877984</v>
      </c>
      <c r="G207">
        <f t="shared" si="15"/>
        <v>4.7690310236109514</v>
      </c>
      <c r="H207" s="10">
        <f t="shared" si="20"/>
        <v>-0.75502400615543419</v>
      </c>
      <c r="I207">
        <f t="shared" si="16"/>
        <v>-6.0401920492434735</v>
      </c>
      <c r="K207">
        <f t="shared" si="17"/>
        <v>-0.7530526196111722</v>
      </c>
      <c r="M207">
        <f t="shared" si="18"/>
        <v>-0.7530526196111722</v>
      </c>
      <c r="N207" s="13">
        <f t="shared" si="19"/>
        <v>3.886364906897224E-6</v>
      </c>
      <c r="O207" s="13">
        <v>1</v>
      </c>
    </row>
    <row r="208" spans="4:15" x14ac:dyDescent="0.4">
      <c r="D208" s="6">
        <v>2.78</v>
      </c>
      <c r="E208" s="7">
        <f t="shared" si="14"/>
        <v>-0.26145675802864349</v>
      </c>
      <c r="G208">
        <f t="shared" si="15"/>
        <v>4.7823904236807122</v>
      </c>
      <c r="H208" s="10">
        <f t="shared" si="20"/>
        <v>-0.74525634308484534</v>
      </c>
      <c r="I208">
        <f t="shared" si="16"/>
        <v>-5.9620507446787627</v>
      </c>
      <c r="K208">
        <f t="shared" si="17"/>
        <v>-0.74328216220363319</v>
      </c>
      <c r="M208">
        <f t="shared" si="18"/>
        <v>-0.74328216220363319</v>
      </c>
      <c r="N208" s="13">
        <f t="shared" si="19"/>
        <v>3.8973901517435845E-6</v>
      </c>
      <c r="O208" s="13">
        <v>1</v>
      </c>
    </row>
    <row r="209" spans="4:15" x14ac:dyDescent="0.4">
      <c r="D209" s="6">
        <v>2.8</v>
      </c>
      <c r="E209" s="7">
        <f t="shared" si="14"/>
        <v>-0.25807004285608615</v>
      </c>
      <c r="G209">
        <f t="shared" si="15"/>
        <v>4.7957498237504739</v>
      </c>
      <c r="H209" s="10">
        <f t="shared" si="20"/>
        <v>-0.7356028501569879</v>
      </c>
      <c r="I209">
        <f t="shared" si="16"/>
        <v>-5.8848228012559032</v>
      </c>
      <c r="K209">
        <f t="shared" si="17"/>
        <v>-0.73362659042090317</v>
      </c>
      <c r="M209">
        <f t="shared" si="18"/>
        <v>-0.73362659042090317</v>
      </c>
      <c r="N209" s="13">
        <f t="shared" si="19"/>
        <v>3.9056025444696826E-6</v>
      </c>
      <c r="O209" s="13">
        <v>1</v>
      </c>
    </row>
    <row r="210" spans="4:15" x14ac:dyDescent="0.4">
      <c r="D210" s="6">
        <v>2.82</v>
      </c>
      <c r="E210" s="7">
        <f t="shared" si="14"/>
        <v>-0.25472303452964257</v>
      </c>
      <c r="G210">
        <f t="shared" si="15"/>
        <v>4.8091092238202355</v>
      </c>
      <c r="H210" s="10">
        <f t="shared" si="20"/>
        <v>-0.7260625376232932</v>
      </c>
      <c r="I210">
        <f t="shared" si="16"/>
        <v>-5.8085003009863456</v>
      </c>
      <c r="K210">
        <f t="shared" si="17"/>
        <v>-0.72408491153789889</v>
      </c>
      <c r="M210">
        <f t="shared" si="18"/>
        <v>-0.72408491153789889</v>
      </c>
      <c r="N210" s="13">
        <f t="shared" si="19"/>
        <v>3.9110049336320343E-6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-0.25141538478980435</v>
      </c>
      <c r="G211">
        <f t="shared" si="15"/>
        <v>4.8224686238899972</v>
      </c>
      <c r="H211" s="10">
        <f t="shared" si="20"/>
        <v>-0.7166344128048584</v>
      </c>
      <c r="I211">
        <f t="shared" si="16"/>
        <v>-5.7330753024388672</v>
      </c>
      <c r="K211">
        <f t="shared" si="17"/>
        <v>-0.71465612949440882</v>
      </c>
      <c r="M211">
        <f t="shared" si="18"/>
        <v>-0.71465612949440882</v>
      </c>
      <c r="N211" s="13">
        <f t="shared" si="19"/>
        <v>3.9136048564033494E-6</v>
      </c>
      <c r="O211" s="13">
        <v>1</v>
      </c>
    </row>
    <row r="212" spans="4:15" x14ac:dyDescent="0.4">
      <c r="D212" s="6">
        <v>2.86</v>
      </c>
      <c r="E212" s="7">
        <f t="shared" si="21"/>
        <v>-0.24814674453023602</v>
      </c>
      <c r="G212">
        <f t="shared" ref="G212:G275" si="22">$E$11*(D212/$E$12+1)</f>
        <v>4.8358280239597597</v>
      </c>
      <c r="H212" s="10">
        <f t="shared" si="20"/>
        <v>-0.70731748060898481</v>
      </c>
      <c r="I212">
        <f t="shared" ref="I212:I275" si="23">H212*$E$6</f>
        <v>-5.6585398448718784</v>
      </c>
      <c r="K212">
        <f t="shared" ref="K212:K275" si="24">(1/2)*($L$9*$L$4*EXP(-$L$7*$O$6*(G212/$O$6-1))-($L$9*$L$6*EXP(-$L$5*$O$6*(G212/$O$6-1))))</f>
        <v>-0.7053392454231211</v>
      </c>
      <c r="M212">
        <f t="shared" ref="M212:M275" si="25">(1/2)*($L$9*$O$4*EXP(-$O$8*$O$6*(G212/$O$6-1))-($L$9*$O$7*EXP(-$O$5*$O$6*(G212/$O$6-1))))</f>
        <v>-0.7053392454231211</v>
      </c>
      <c r="N212" s="13">
        <f t="shared" ref="N212:N275" si="26">(M212-H212)^2*O212</f>
        <v>3.91341445058922E-6</v>
      </c>
      <c r="O212" s="13">
        <v>1</v>
      </c>
    </row>
    <row r="213" spans="4:15" x14ac:dyDescent="0.4">
      <c r="D213" s="6">
        <v>2.88</v>
      </c>
      <c r="E213" s="7">
        <f t="shared" si="21"/>
        <v>-0.24491676397168102</v>
      </c>
      <c r="G213">
        <f t="shared" si="22"/>
        <v>4.8491874240295214</v>
      </c>
      <c r="H213" s="10">
        <f t="shared" ref="H213:H276" si="27">-(-$B$4)*(1+D213+$E$5*D213^3)*EXP(-D213)</f>
        <v>-0.69811074402487971</v>
      </c>
      <c r="I213">
        <f t="shared" si="23"/>
        <v>-5.5848859521990377</v>
      </c>
      <c r="K213">
        <f t="shared" si="24"/>
        <v>-0.69613325815683702</v>
      </c>
      <c r="M213">
        <f t="shared" si="25"/>
        <v>-0.69613325815683702</v>
      </c>
      <c r="N213" s="13">
        <f t="shared" si="26"/>
        <v>3.910450358308568E-6</v>
      </c>
      <c r="O213" s="13">
        <v>1</v>
      </c>
    </row>
    <row r="214" spans="4:15" x14ac:dyDescent="0.4">
      <c r="D214" s="6">
        <v>2.9</v>
      </c>
      <c r="E214" s="7">
        <f t="shared" si="21"/>
        <v>-0.24172509282879773</v>
      </c>
      <c r="G214">
        <f t="shared" si="22"/>
        <v>4.8625468240992831</v>
      </c>
      <c r="H214" s="10">
        <f t="shared" si="27"/>
        <v>-0.68901320459920512</v>
      </c>
      <c r="I214">
        <f t="shared" si="23"/>
        <v>-5.512105636793641</v>
      </c>
      <c r="K214">
        <f t="shared" si="24"/>
        <v>-0.68703716471551846</v>
      </c>
      <c r="M214">
        <f t="shared" si="25"/>
        <v>-0.68703716471551846</v>
      </c>
      <c r="N214" s="13">
        <f t="shared" si="26"/>
        <v>3.9047336219204063E-6</v>
      </c>
      <c r="O214" s="13">
        <v>1</v>
      </c>
    </row>
    <row r="215" spans="4:15" x14ac:dyDescent="0.4">
      <c r="D215" s="6">
        <v>2.92</v>
      </c>
      <c r="E215" s="7">
        <f t="shared" si="21"/>
        <v>-0.23857138047015461</v>
      </c>
      <c r="G215">
        <f t="shared" si="22"/>
        <v>4.8759062241690447</v>
      </c>
      <c r="H215" s="10">
        <f t="shared" si="27"/>
        <v>-0.68002386289212868</v>
      </c>
      <c r="I215">
        <f t="shared" si="23"/>
        <v>-5.4401909031370295</v>
      </c>
      <c r="K215">
        <f t="shared" si="24"/>
        <v>-0.67804996077383306</v>
      </c>
      <c r="M215">
        <f t="shared" si="25"/>
        <v>-0.67804996077383306</v>
      </c>
      <c r="N215" s="13">
        <f t="shared" si="26"/>
        <v>3.8962895726119476E-6</v>
      </c>
      <c r="O215" s="13">
        <v>1</v>
      </c>
    </row>
    <row r="216" spans="4:15" x14ac:dyDescent="0.4">
      <c r="D216" s="6">
        <v>2.94</v>
      </c>
      <c r="E216" s="7">
        <f t="shared" si="21"/>
        <v>-0.23545527607160929</v>
      </c>
      <c r="G216">
        <f t="shared" si="22"/>
        <v>4.8892656242388055</v>
      </c>
      <c r="H216" s="10">
        <f t="shared" si="27"/>
        <v>-0.67114171891451524</v>
      </c>
      <c r="I216">
        <f t="shared" si="23"/>
        <v>-5.3691337513161219</v>
      </c>
      <c r="K216">
        <f t="shared" si="24"/>
        <v>-0.66917064110981561</v>
      </c>
      <c r="M216">
        <f t="shared" si="25"/>
        <v>-0.66917064110981561</v>
      </c>
      <c r="N216" s="13">
        <f t="shared" si="26"/>
        <v>3.8851477121795046E-6</v>
      </c>
      <c r="O216" s="13">
        <v>1</v>
      </c>
    </row>
    <row r="217" spans="4:15" x14ac:dyDescent="0.4">
      <c r="D217" s="6">
        <v>2.96</v>
      </c>
      <c r="E217" s="7">
        <f t="shared" si="21"/>
        <v>-0.23237642876328826</v>
      </c>
      <c r="G217">
        <f t="shared" si="22"/>
        <v>4.9026250243085681</v>
      </c>
      <c r="H217" s="10">
        <f t="shared" si="27"/>
        <v>-0.6623657725468769</v>
      </c>
      <c r="I217">
        <f t="shared" si="23"/>
        <v>-5.2989261803750152</v>
      </c>
      <c r="K217">
        <f t="shared" si="24"/>
        <v>-0.66039820003524785</v>
      </c>
      <c r="M217">
        <f t="shared" si="25"/>
        <v>-0.66039820003524785</v>
      </c>
      <c r="N217" s="13">
        <f t="shared" si="26"/>
        <v>3.8713415885182302E-6</v>
      </c>
      <c r="O217" s="13">
        <v>1</v>
      </c>
    </row>
    <row r="218" spans="4:15" x14ac:dyDescent="0.4">
      <c r="D218" s="6">
        <v>2.98</v>
      </c>
      <c r="E218" s="7">
        <f t="shared" si="21"/>
        <v>-0.22933448777037779</v>
      </c>
      <c r="G218">
        <f t="shared" si="22"/>
        <v>4.9159844243783297</v>
      </c>
      <c r="H218" s="10">
        <f t="shared" si="27"/>
        <v>-0.65369502394068479</v>
      </c>
      <c r="I218">
        <f t="shared" si="23"/>
        <v>-5.2295601915254784</v>
      </c>
      <c r="K218">
        <f t="shared" si="24"/>
        <v>-0.6517316318083678</v>
      </c>
      <c r="M218">
        <f t="shared" si="25"/>
        <v>-0.6517316318083678</v>
      </c>
      <c r="N218" s="13">
        <f t="shared" si="26"/>
        <v>3.8549086652442916E-6</v>
      </c>
      <c r="O218" s="13">
        <v>1</v>
      </c>
    </row>
    <row r="219" spans="4:15" x14ac:dyDescent="0.4">
      <c r="D219" s="6">
        <v>3</v>
      </c>
      <c r="E219" s="7">
        <f t="shared" si="21"/>
        <v>-0.22632910254793082</v>
      </c>
      <c r="G219">
        <f t="shared" si="22"/>
        <v>4.9293438244480914</v>
      </c>
      <c r="H219" s="10">
        <f t="shared" si="27"/>
        <v>-0.64512847390262207</v>
      </c>
      <c r="I219">
        <f t="shared" si="23"/>
        <v>-5.1610277912209765</v>
      </c>
      <c r="K219">
        <f t="shared" si="24"/>
        <v>-0.64316993102945308</v>
      </c>
      <c r="M219">
        <f t="shared" si="25"/>
        <v>-0.64316993102945308</v>
      </c>
      <c r="N219" s="13">
        <f t="shared" si="26"/>
        <v>3.8358901860410393E-6</v>
      </c>
      <c r="O219" s="13">
        <v>1</v>
      </c>
    </row>
    <row r="220" spans="4:15" x14ac:dyDescent="0.4">
      <c r="D220" s="6">
        <v>3.02</v>
      </c>
      <c r="E220" s="7">
        <f t="shared" si="21"/>
        <v>-0.22335992290988751</v>
      </c>
      <c r="G220">
        <f t="shared" si="22"/>
        <v>4.9427032245178539</v>
      </c>
      <c r="H220" s="10">
        <f t="shared" si="27"/>
        <v>-0.63666512426234334</v>
      </c>
      <c r="I220">
        <f t="shared" si="23"/>
        <v>-5.0933209940987467</v>
      </c>
      <c r="K220">
        <f t="shared" si="24"/>
        <v>-0.6347120930198562</v>
      </c>
      <c r="M220">
        <f t="shared" si="25"/>
        <v>-0.6347120930198562</v>
      </c>
      <c r="N220" s="13">
        <f t="shared" si="26"/>
        <v>3.8143310341308439E-6</v>
      </c>
      <c r="O220" s="13">
        <v>1</v>
      </c>
    </row>
    <row r="221" spans="4:15" x14ac:dyDescent="0.4">
      <c r="D221" s="6">
        <v>3.04</v>
      </c>
      <c r="E221" s="7">
        <f t="shared" si="21"/>
        <v>-0.2204265991525016</v>
      </c>
      <c r="G221">
        <f t="shared" si="22"/>
        <v>4.9560626245876147</v>
      </c>
      <c r="H221" s="10">
        <f t="shared" si="27"/>
        <v>-0.62830397822429052</v>
      </c>
      <c r="I221">
        <f t="shared" si="23"/>
        <v>-5.0264318257943241</v>
      </c>
      <c r="K221">
        <f t="shared" si="24"/>
        <v>-0.62635711418502626</v>
      </c>
      <c r="M221">
        <f t="shared" si="25"/>
        <v>-0.62635711418502626</v>
      </c>
      <c r="N221" s="13">
        <f t="shared" si="26"/>
        <v>3.7902795873803154E-6</v>
      </c>
      <c r="O221" s="13">
        <v>1</v>
      </c>
    </row>
    <row r="222" spans="4:15" x14ac:dyDescent="0.4">
      <c r="D222" s="6">
        <v>3.06</v>
      </c>
      <c r="E222" s="7">
        <f t="shared" si="21"/>
        <v>-0.2175287821723591</v>
      </c>
      <c r="G222">
        <f t="shared" si="22"/>
        <v>4.9694220246573773</v>
      </c>
      <c r="H222" s="10">
        <f t="shared" si="27"/>
        <v>-0.62004404070409236</v>
      </c>
      <c r="I222">
        <f t="shared" si="23"/>
        <v>-4.9603523256327389</v>
      </c>
      <c r="K222">
        <f t="shared" si="24"/>
        <v>-0.6181039923620234</v>
      </c>
      <c r="M222">
        <f t="shared" si="25"/>
        <v>-0.6181039923620234</v>
      </c>
      <c r="N222" s="13">
        <f t="shared" si="26"/>
        <v>3.7637875695645059E-6</v>
      </c>
      <c r="O222" s="13">
        <v>1</v>
      </c>
    </row>
    <row r="223" spans="4:15" x14ac:dyDescent="0.4">
      <c r="D223" s="6">
        <v>3.08</v>
      </c>
      <c r="E223" s="7">
        <f t="shared" si="21"/>
        <v>-0.21466612357917014</v>
      </c>
      <c r="G223">
        <f t="shared" si="22"/>
        <v>4.982781424727138</v>
      </c>
      <c r="H223" s="10">
        <f t="shared" si="27"/>
        <v>-0.61188431865006665</v>
      </c>
      <c r="I223">
        <f t="shared" si="23"/>
        <v>-4.8950745492005332</v>
      </c>
      <c r="K223">
        <f t="shared" si="24"/>
        <v>-0.60995172715206647</v>
      </c>
      <c r="M223">
        <f t="shared" si="25"/>
        <v>-0.60995172715206647</v>
      </c>
      <c r="N223" s="13">
        <f t="shared" si="26"/>
        <v>3.7349098981425803E-6</v>
      </c>
      <c r="O223" s="13">
        <v>1</v>
      </c>
    </row>
    <row r="224" spans="4:15" x14ac:dyDescent="0.4">
      <c r="D224" s="6">
        <v>3.1</v>
      </c>
      <c r="E224" s="7">
        <f t="shared" si="21"/>
        <v>-0.21183827580350886</v>
      </c>
      <c r="G224">
        <f t="shared" si="22"/>
        <v>4.9961408247968997</v>
      </c>
      <c r="H224" s="10">
        <f t="shared" si="27"/>
        <v>-0.60382382135032164</v>
      </c>
      <c r="I224">
        <f t="shared" si="23"/>
        <v>-4.8305905708025731</v>
      </c>
      <c r="K224">
        <f t="shared" si="24"/>
        <v>-0.60189932023856452</v>
      </c>
      <c r="M224">
        <f t="shared" si="25"/>
        <v>-0.60189932023856452</v>
      </c>
      <c r="N224" s="13">
        <f t="shared" si="26"/>
        <v>3.7037045291544158E-6</v>
      </c>
      <c r="O224" s="13">
        <v>1</v>
      </c>
    </row>
    <row r="225" spans="4:15" x14ac:dyDescent="0.4">
      <c r="D225" s="6">
        <v>3.12</v>
      </c>
      <c r="E225" s="7">
        <f t="shared" si="21"/>
        <v>-0.2090448921996714</v>
      </c>
      <c r="G225">
        <f t="shared" si="22"/>
        <v>5.0095002248666622</v>
      </c>
      <c r="H225" s="10">
        <f t="shared" si="27"/>
        <v>-0.59586156072594332</v>
      </c>
      <c r="I225">
        <f t="shared" si="23"/>
        <v>-4.7668924858075465</v>
      </c>
      <c r="K225">
        <f t="shared" si="24"/>
        <v>-0.59394577569114992</v>
      </c>
      <c r="M225">
        <f t="shared" si="25"/>
        <v>-0.59394577569114992</v>
      </c>
      <c r="N225" s="13">
        <f t="shared" si="26"/>
        <v>3.6702322995383242E-6</v>
      </c>
      <c r="O225" s="13">
        <v>1</v>
      </c>
    </row>
    <row r="226" spans="4:15" x14ac:dyDescent="0.4">
      <c r="D226" s="6">
        <v>3.14</v>
      </c>
      <c r="E226" s="7">
        <f t="shared" si="21"/>
        <v>-0.20628562714381649</v>
      </c>
      <c r="G226">
        <f t="shared" si="22"/>
        <v>5.0228596249364239</v>
      </c>
      <c r="H226" s="10">
        <f t="shared" si="27"/>
        <v>-0.5879965516107345</v>
      </c>
      <c r="I226">
        <f t="shared" si="23"/>
        <v>-4.703972412885876</v>
      </c>
      <c r="K226">
        <f t="shared" si="24"/>
        <v>-0.58609010025614616</v>
      </c>
      <c r="M226">
        <f t="shared" si="25"/>
        <v>-0.58609010025614616</v>
      </c>
      <c r="N226" s="13">
        <f t="shared" si="26"/>
        <v>3.6345567674116952E-6</v>
      </c>
      <c r="O226" s="13">
        <v>1</v>
      </c>
    </row>
    <row r="227" spans="4:15" x14ac:dyDescent="0.4">
      <c r="D227" s="6">
        <v>3.16</v>
      </c>
      <c r="E227" s="7">
        <f t="shared" si="21"/>
        <v>-0.20356013612754911</v>
      </c>
      <c r="G227">
        <f t="shared" si="22"/>
        <v>5.0362190250061856</v>
      </c>
      <c r="H227" s="10">
        <f t="shared" si="27"/>
        <v>-0.58022781201796603</v>
      </c>
      <c r="I227">
        <f t="shared" si="23"/>
        <v>-4.6418224961437282</v>
      </c>
      <c r="K227">
        <f t="shared" si="24"/>
        <v>-0.57833130363393159</v>
      </c>
      <c r="M227">
        <f t="shared" si="25"/>
        <v>-0.57833130363393159</v>
      </c>
      <c r="N227" s="13">
        <f t="shared" si="26"/>
        <v>3.5967440507129016E-6</v>
      </c>
      <c r="O227" s="13">
        <v>1</v>
      </c>
    </row>
    <row r="228" spans="4:15" x14ac:dyDescent="0.4">
      <c r="D228" s="6">
        <v>3.18</v>
      </c>
      <c r="E228" s="7">
        <f t="shared" si="21"/>
        <v>-0.20086807584710117</v>
      </c>
      <c r="G228">
        <f t="shared" si="22"/>
        <v>5.0495784250759472</v>
      </c>
      <c r="H228" s="10">
        <f t="shared" si="27"/>
        <v>-0.57255436339457721</v>
      </c>
      <c r="I228">
        <f t="shared" si="23"/>
        <v>-4.5804349071566177</v>
      </c>
      <c r="K228">
        <f t="shared" si="24"/>
        <v>-0.57066839874363884</v>
      </c>
      <c r="M228">
        <f t="shared" si="25"/>
        <v>-0.57066839874363884</v>
      </c>
      <c r="N228" s="13">
        <f t="shared" si="26"/>
        <v>3.5568626645891125E-6</v>
      </c>
      <c r="O228" s="13">
        <v>1</v>
      </c>
    </row>
    <row r="229" spans="4:15" x14ac:dyDescent="0.4">
      <c r="D229" s="6">
        <v>3.2</v>
      </c>
      <c r="E229" s="7">
        <f t="shared" si="21"/>
        <v>-0.19820910428825977</v>
      </c>
      <c r="G229">
        <f t="shared" si="22"/>
        <v>5.0629378251457089</v>
      </c>
      <c r="H229" s="10">
        <f t="shared" si="27"/>
        <v>-0.56497523086325563</v>
      </c>
      <c r="I229">
        <f t="shared" si="23"/>
        <v>-4.519801846906045</v>
      </c>
      <c r="K229">
        <f t="shared" si="24"/>
        <v>-0.56310040197560018</v>
      </c>
      <c r="M229">
        <f t="shared" si="25"/>
        <v>-0.56310040197560018</v>
      </c>
      <c r="N229" s="13">
        <f t="shared" si="26"/>
        <v>3.5149833579873502E-6</v>
      </c>
      <c r="O229" s="13">
        <v>1</v>
      </c>
    </row>
    <row r="230" spans="4:15" x14ac:dyDescent="0.4">
      <c r="D230" s="6">
        <v>3.22</v>
      </c>
      <c r="E230" s="7">
        <f t="shared" si="21"/>
        <v>-0.19558288080718811</v>
      </c>
      <c r="G230">
        <f t="shared" si="22"/>
        <v>5.0762972252154706</v>
      </c>
      <c r="H230" s="10">
        <f t="shared" si="27"/>
        <v>-0.55748944345280904</v>
      </c>
      <c r="I230">
        <f t="shared" si="23"/>
        <v>-4.4599155476224723</v>
      </c>
      <c r="K230">
        <f t="shared" si="24"/>
        <v>-0.55562633343196233</v>
      </c>
      <c r="M230">
        <f t="shared" si="25"/>
        <v>-0.55562633343196233</v>
      </c>
      <c r="N230" s="13">
        <f t="shared" si="26"/>
        <v>3.4711789497794445E-6</v>
      </c>
      <c r="O230" s="13">
        <v>1</v>
      </c>
    </row>
    <row r="231" spans="4:15" x14ac:dyDescent="0.4">
      <c r="D231" s="6">
        <v>3.24</v>
      </c>
      <c r="E231" s="7">
        <f t="shared" si="21"/>
        <v>-0.19298906620728126</v>
      </c>
      <c r="G231">
        <f t="shared" si="22"/>
        <v>5.0896566252852322</v>
      </c>
      <c r="H231" s="10">
        <f t="shared" si="27"/>
        <v>-0.55009603431723453</v>
      </c>
      <c r="I231">
        <f t="shared" si="23"/>
        <v>-4.4007682745378762</v>
      </c>
      <c r="K231">
        <f t="shared" si="24"/>
        <v>-0.54824521715585517</v>
      </c>
      <c r="M231">
        <f t="shared" si="25"/>
        <v>-0.54824521715585517</v>
      </c>
      <c r="N231" s="13">
        <f t="shared" si="26"/>
        <v>3.4255241648563478E-6</v>
      </c>
      <c r="O231" s="13">
        <v>1</v>
      </c>
    </row>
    <row r="232" spans="4:15" x14ac:dyDescent="0.4">
      <c r="D232" s="6">
        <v>3.26</v>
      </c>
      <c r="E232" s="7">
        <f t="shared" si="21"/>
        <v>-0.19042732281219193</v>
      </c>
      <c r="G232">
        <f t="shared" si="22"/>
        <v>5.1030160253549939</v>
      </c>
      <c r="H232" s="10">
        <f t="shared" si="27"/>
        <v>-0.54279404094387185</v>
      </c>
      <c r="I232">
        <f t="shared" si="23"/>
        <v>-4.3423523275509748</v>
      </c>
      <c r="K232">
        <f t="shared" si="24"/>
        <v>-0.54095608134950768</v>
      </c>
      <c r="M232">
        <f t="shared" si="25"/>
        <v>-0.54095608134950768</v>
      </c>
      <c r="N232" s="13">
        <f t="shared" si="26"/>
        <v>3.3780954705153012E-6</v>
      </c>
      <c r="O232" s="13">
        <v>1</v>
      </c>
    </row>
    <row r="233" spans="4:15" x14ac:dyDescent="0.4">
      <c r="D233" s="6">
        <v>3.28</v>
      </c>
      <c r="E233" s="7">
        <f t="shared" si="21"/>
        <v>-0.18789731453515968</v>
      </c>
      <c r="G233">
        <f t="shared" si="22"/>
        <v>5.1163754254247564</v>
      </c>
      <c r="H233" s="10">
        <f t="shared" si="27"/>
        <v>-0.53558250535101914</v>
      </c>
      <c r="I233">
        <f t="shared" si="23"/>
        <v>-4.2846600428081532</v>
      </c>
      <c r="K233">
        <f t="shared" si="24"/>
        <v>-0.53375795858168429</v>
      </c>
      <c r="M233">
        <f t="shared" si="25"/>
        <v>-0.53375795858168429</v>
      </c>
      <c r="N233" s="13">
        <f t="shared" si="26"/>
        <v>3.3289709134902602E-6</v>
      </c>
      <c r="O233" s="13">
        <v>1</v>
      </c>
    </row>
    <row r="234" spans="4:15" x14ac:dyDescent="0.4">
      <c r="D234" s="6">
        <v>3.3</v>
      </c>
      <c r="E234" s="7">
        <f t="shared" si="21"/>
        <v>-0.1853987069447724</v>
      </c>
      <c r="G234">
        <f t="shared" si="22"/>
        <v>5.1297348254945172</v>
      </c>
      <c r="H234" s="10">
        <f t="shared" si="27"/>
        <v>-0.52846047427537923</v>
      </c>
      <c r="I234">
        <f t="shared" si="23"/>
        <v>-4.2276837942030339</v>
      </c>
      <c r="K234">
        <f t="shared" si="24"/>
        <v>-0.52664988598480089</v>
      </c>
      <c r="M234">
        <f t="shared" si="25"/>
        <v>-0.52664988598480089</v>
      </c>
      <c r="N234" s="13">
        <f t="shared" si="26"/>
        <v>3.2782299579793992E-6</v>
      </c>
      <c r="O234" s="13">
        <v>1</v>
      </c>
    </row>
    <row r="235" spans="4:15" x14ac:dyDescent="0.4">
      <c r="D235" s="6">
        <v>3.32</v>
      </c>
      <c r="E235" s="7">
        <f t="shared" si="21"/>
        <v>-0.18293116732728304</v>
      </c>
      <c r="G235">
        <f t="shared" si="22"/>
        <v>5.1430942255642789</v>
      </c>
      <c r="H235" s="10">
        <f t="shared" si="27"/>
        <v>-0.5214269993496875</v>
      </c>
      <c r="I235">
        <f t="shared" si="23"/>
        <v>-4.1714159947975</v>
      </c>
      <c r="K235">
        <f t="shared" si="24"/>
        <v>-0.51963090544206925</v>
      </c>
      <c r="M235">
        <f t="shared" si="25"/>
        <v>-0.51963090544206925</v>
      </c>
      <c r="N235" s="13">
        <f t="shared" si="26"/>
        <v>3.2259533249834199E-6</v>
      </c>
      <c r="O235" s="13">
        <v>1</v>
      </c>
    </row>
    <row r="236" spans="4:15" x14ac:dyDescent="0.4">
      <c r="D236" s="6">
        <v>3.34</v>
      </c>
      <c r="E236" s="7">
        <f t="shared" si="21"/>
        <v>-0.18049436474560387</v>
      </c>
      <c r="G236">
        <f t="shared" si="22"/>
        <v>5.1564536256340405</v>
      </c>
      <c r="H236" s="10">
        <f t="shared" si="27"/>
        <v>-0.5144811372708693</v>
      </c>
      <c r="I236">
        <f t="shared" si="23"/>
        <v>-4.1158490981669544</v>
      </c>
      <c r="K236">
        <f t="shared" si="24"/>
        <v>-0.51270006376502208</v>
      </c>
      <c r="M236">
        <f t="shared" si="25"/>
        <v>-0.51270006376502208</v>
      </c>
      <c r="N236" s="13">
        <f t="shared" si="26"/>
        <v>3.172222833230905E-6</v>
      </c>
      <c r="O236" s="13">
        <v>1</v>
      </c>
    </row>
    <row r="237" spans="4:15" x14ac:dyDescent="0.4">
      <c r="D237" s="6">
        <v>3.36</v>
      </c>
      <c r="E237" s="7">
        <f t="shared" si="21"/>
        <v>-0.17808797009509417</v>
      </c>
      <c r="G237">
        <f t="shared" si="22"/>
        <v>5.1698130257038022</v>
      </c>
      <c r="H237" s="10">
        <f t="shared" si="27"/>
        <v>-0.50762194995905652</v>
      </c>
      <c r="I237">
        <f t="shared" si="23"/>
        <v>-4.0609755996724521</v>
      </c>
      <c r="K237">
        <f t="shared" si="24"/>
        <v>-0.50585641286173533</v>
      </c>
      <c r="M237">
        <f t="shared" si="25"/>
        <v>-0.50585641286173533</v>
      </c>
      <c r="N237" s="13">
        <f t="shared" si="26"/>
        <v>3.1171212420173345E-6</v>
      </c>
      <c r="O237" s="13">
        <v>1</v>
      </c>
    </row>
    <row r="238" spans="4:15" x14ac:dyDescent="0.4">
      <c r="D238" s="6">
        <v>3.38</v>
      </c>
      <c r="E238" s="7">
        <f t="shared" si="21"/>
        <v>-0.17571165615625459</v>
      </c>
      <c r="G238">
        <f t="shared" si="22"/>
        <v>5.1831724257735647</v>
      </c>
      <c r="H238" s="10">
        <f t="shared" si="27"/>
        <v>-0.50084850470778808</v>
      </c>
      <c r="I238">
        <f t="shared" si="23"/>
        <v>-4.0067880376623046</v>
      </c>
      <c r="K238">
        <f t="shared" si="24"/>
        <v>-0.49909900989607386</v>
      </c>
      <c r="M238">
        <f t="shared" si="25"/>
        <v>-0.49909900989607386</v>
      </c>
      <c r="N238" s="13">
        <f t="shared" si="26"/>
        <v>3.060732096214953E-6</v>
      </c>
      <c r="O238" s="13">
        <v>1</v>
      </c>
    </row>
    <row r="239" spans="4:15" x14ac:dyDescent="0.4">
      <c r="D239" s="6">
        <v>3.4</v>
      </c>
      <c r="E239" s="7">
        <f t="shared" si="21"/>
        <v>-0.17336509764443828</v>
      </c>
      <c r="G239">
        <f t="shared" si="22"/>
        <v>5.1965318258433264</v>
      </c>
      <c r="H239" s="10">
        <f t="shared" si="27"/>
        <v>-0.4941598743257069</v>
      </c>
      <c r="I239">
        <f t="shared" si="23"/>
        <v>-3.9532789946056552</v>
      </c>
      <c r="K239">
        <f t="shared" si="24"/>
        <v>-0.49242691743827544</v>
      </c>
      <c r="M239">
        <f t="shared" si="25"/>
        <v>-0.49242691743827544</v>
      </c>
      <c r="N239" s="13">
        <f t="shared" si="26"/>
        <v>3.0031395736961662E-6</v>
      </c>
      <c r="O239" s="13">
        <v>1</v>
      </c>
    </row>
    <row r="240" spans="4:15" x14ac:dyDescent="0.4">
      <c r="D240" s="6">
        <v>3.42</v>
      </c>
      <c r="E240" s="7">
        <f t="shared" si="21"/>
        <v>-0.17104797125668511</v>
      </c>
      <c r="G240">
        <f t="shared" si="22"/>
        <v>5.2098912259130881</v>
      </c>
      <c r="H240" s="10">
        <f t="shared" si="27"/>
        <v>-0.48755513727005523</v>
      </c>
      <c r="I240">
        <f t="shared" si="23"/>
        <v>-3.9004410981604418</v>
      </c>
      <c r="K240">
        <f t="shared" si="24"/>
        <v>-0.4858392036071621</v>
      </c>
      <c r="M240">
        <f t="shared" si="25"/>
        <v>-0.4858392036071621</v>
      </c>
      <c r="N240" s="13">
        <f t="shared" si="26"/>
        <v>2.9444283354498411E-6</v>
      </c>
      <c r="O240" s="13">
        <v>1</v>
      </c>
    </row>
    <row r="241" spans="4:15" x14ac:dyDescent="0.4">
      <c r="D241" s="6">
        <v>3.44</v>
      </c>
      <c r="E241" s="7">
        <f t="shared" si="21"/>
        <v>-0.16875995571578153</v>
      </c>
      <c r="G241">
        <f t="shared" si="22"/>
        <v>5.2232506259828497</v>
      </c>
      <c r="H241" s="10">
        <f t="shared" si="27"/>
        <v>-0.48103337777226374</v>
      </c>
      <c r="I241">
        <f t="shared" si="23"/>
        <v>-3.8482670221781099</v>
      </c>
      <c r="K241">
        <f t="shared" si="24"/>
        <v>-0.47933494220428291</v>
      </c>
      <c r="M241">
        <f t="shared" si="25"/>
        <v>-0.47933494220428291</v>
      </c>
      <c r="N241" s="13">
        <f t="shared" si="26"/>
        <v>2.8846833785823552E-6</v>
      </c>
      <c r="O241" s="13">
        <v>1</v>
      </c>
    </row>
    <row r="242" spans="4:15" x14ac:dyDescent="0.4">
      <c r="D242" s="6">
        <v>3.46</v>
      </c>
      <c r="E242" s="7">
        <f t="shared" si="21"/>
        <v>-0.16650073181164643</v>
      </c>
      <c r="G242">
        <f t="shared" si="22"/>
        <v>5.2366100260526105</v>
      </c>
      <c r="H242" s="10">
        <f t="shared" si="27"/>
        <v>-0.47459368595591694</v>
      </c>
      <c r="I242">
        <f t="shared" si="23"/>
        <v>-3.7967494876473356</v>
      </c>
      <c r="K242">
        <f t="shared" si="24"/>
        <v>-0.47291321284026483</v>
      </c>
      <c r="M242">
        <f t="shared" si="25"/>
        <v>-0.47291321284026483</v>
      </c>
      <c r="N242" s="13">
        <f t="shared" si="26"/>
        <v>2.8239898924295255E-6</v>
      </c>
      <c r="O242" s="13">
        <v>1</v>
      </c>
    </row>
    <row r="243" spans="4:15" x14ac:dyDescent="0.4">
      <c r="D243" s="6">
        <v>3.48</v>
      </c>
      <c r="E243" s="7">
        <f t="shared" si="21"/>
        <v>-0.16426998244013863</v>
      </c>
      <c r="G243">
        <f t="shared" si="22"/>
        <v>5.2499694261223731</v>
      </c>
      <c r="H243" s="10">
        <f t="shared" si="27"/>
        <v>-0.46823515794737114</v>
      </c>
      <c r="I243">
        <f t="shared" si="23"/>
        <v>-3.7458812635789691</v>
      </c>
      <c r="K243">
        <f t="shared" si="24"/>
        <v>-0.46657310105364247</v>
      </c>
      <c r="M243">
        <f t="shared" si="25"/>
        <v>-0.46657310105364247</v>
      </c>
      <c r="N243" s="13">
        <f t="shared" si="26"/>
        <v>2.7624331179909936E-6</v>
      </c>
      <c r="O243" s="13">
        <v>1</v>
      </c>
    </row>
    <row r="244" spans="4:15" x14ac:dyDescent="0.4">
      <c r="D244" s="6">
        <v>3.5</v>
      </c>
      <c r="E244" s="7">
        <f t="shared" si="21"/>
        <v>-0.16206739263938108</v>
      </c>
      <c r="G244">
        <f t="shared" si="22"/>
        <v>5.2633288261921347</v>
      </c>
      <c r="H244" s="10">
        <f t="shared" si="27"/>
        <v>-0.46195689597929179</v>
      </c>
      <c r="I244">
        <f t="shared" si="23"/>
        <v>-3.6956551678343343</v>
      </c>
      <c r="K244">
        <f t="shared" si="24"/>
        <v>-0.46031369842244374</v>
      </c>
      <c r="M244">
        <f t="shared" si="25"/>
        <v>-0.46031369842244374</v>
      </c>
      <c r="N244" s="13">
        <f t="shared" si="26"/>
        <v>2.7000982108314097E-6</v>
      </c>
      <c r="O244" s="13">
        <v>1</v>
      </c>
    </row>
    <row r="245" spans="4:15" x14ac:dyDescent="0.4">
      <c r="D245" s="6">
        <v>3.52</v>
      </c>
      <c r="E245" s="7">
        <f t="shared" si="21"/>
        <v>-0.1598926496236911</v>
      </c>
      <c r="G245">
        <f t="shared" si="22"/>
        <v>5.2766882262618964</v>
      </c>
      <c r="H245" s="10">
        <f t="shared" si="27"/>
        <v>-0.45575800848736908</v>
      </c>
      <c r="I245">
        <f t="shared" si="23"/>
        <v>-3.6460640678989527</v>
      </c>
      <c r="K245">
        <f t="shared" si="24"/>
        <v>-0.45413410266877274</v>
      </c>
      <c r="M245">
        <f t="shared" si="25"/>
        <v>-0.45413410266877274</v>
      </c>
      <c r="N245" s="13">
        <f t="shared" si="26"/>
        <v>2.6370701076710439E-6</v>
      </c>
      <c r="O245" s="13">
        <v>1</v>
      </c>
    </row>
    <row r="246" spans="4:15" x14ac:dyDescent="0.4">
      <c r="D246" s="6">
        <v>3.54</v>
      </c>
      <c r="E246" s="7">
        <f t="shared" si="21"/>
        <v>-0.15774544281520517</v>
      </c>
      <c r="G246">
        <f t="shared" si="22"/>
        <v>5.290047626331658</v>
      </c>
      <c r="H246" s="10">
        <f t="shared" si="27"/>
        <v>-0.44963761020046084</v>
      </c>
      <c r="I246">
        <f t="shared" si="23"/>
        <v>-3.5971008816036867</v>
      </c>
      <c r="K246">
        <f t="shared" si="24"/>
        <v>-0.44803341775665328</v>
      </c>
      <c r="M246">
        <f t="shared" si="25"/>
        <v>-0.44803341775665328</v>
      </c>
      <c r="N246" s="13">
        <f t="shared" si="26"/>
        <v>2.5734333967692412E-6</v>
      </c>
      <c r="O246" s="13">
        <v>1</v>
      </c>
    </row>
    <row r="247" spans="4:15" x14ac:dyDescent="0.4">
      <c r="D247" s="6">
        <v>3.56</v>
      </c>
      <c r="E247" s="7">
        <f t="shared" si="21"/>
        <v>-0.15562546387328283</v>
      </c>
      <c r="G247">
        <f t="shared" si="22"/>
        <v>5.3034070264014197</v>
      </c>
      <c r="H247" s="10">
        <f t="shared" si="27"/>
        <v>-0.44359482222440538</v>
      </c>
      <c r="I247">
        <f t="shared" si="23"/>
        <v>-3.5487585777952431</v>
      </c>
      <c r="K247">
        <f t="shared" si="24"/>
        <v>-0.44201075398336931</v>
      </c>
      <c r="M247">
        <f t="shared" si="25"/>
        <v>-0.44201075398336931</v>
      </c>
      <c r="N247" s="13">
        <f t="shared" si="26"/>
        <v>2.5092721922591215E-6</v>
      </c>
      <c r="O247" s="13">
        <v>1</v>
      </c>
    </row>
    <row r="248" spans="4:15" x14ac:dyDescent="0.4">
      <c r="D248" s="6">
        <v>3.58</v>
      </c>
      <c r="E248" s="7">
        <f t="shared" si="21"/>
        <v>-0.15353240672177246</v>
      </c>
      <c r="G248">
        <f t="shared" si="22"/>
        <v>5.3167664264711814</v>
      </c>
      <c r="H248" s="10">
        <f t="shared" si="27"/>
        <v>-0.43762877211974022</v>
      </c>
      <c r="I248">
        <f t="shared" si="23"/>
        <v>-3.5010301769579217</v>
      </c>
      <c r="K248">
        <f t="shared" si="24"/>
        <v>-0.43606522806453191</v>
      </c>
      <c r="M248">
        <f t="shared" si="25"/>
        <v>-0.43606522806453191</v>
      </c>
      <c r="N248" s="13">
        <f t="shared" si="26"/>
        <v>2.4446700125772472E-6</v>
      </c>
      <c r="O248" s="13">
        <v>1</v>
      </c>
    </row>
    <row r="249" spans="4:15" x14ac:dyDescent="0.4">
      <c r="D249" s="6">
        <v>3.6</v>
      </c>
      <c r="E249" s="7">
        <f t="shared" si="21"/>
        <v>-0.15146596757421865</v>
      </c>
      <c r="G249">
        <f t="shared" si="22"/>
        <v>5.330125826540943</v>
      </c>
      <c r="H249" s="10">
        <f t="shared" si="27"/>
        <v>-0.43173859397355285</v>
      </c>
      <c r="I249">
        <f t="shared" si="23"/>
        <v>-3.4539087517884228</v>
      </c>
      <c r="K249">
        <f t="shared" si="24"/>
        <v>-0.43019596321311215</v>
      </c>
      <c r="M249">
        <f t="shared" si="25"/>
        <v>-0.43019596321311215</v>
      </c>
      <c r="N249" s="13">
        <f t="shared" si="26"/>
        <v>2.3797096630578514E-6</v>
      </c>
      <c r="O249" s="13">
        <v>1</v>
      </c>
    </row>
    <row r="250" spans="4:15" x14ac:dyDescent="0.4">
      <c r="D250" s="6">
        <v>3.62</v>
      </c>
      <c r="E250" s="7">
        <f t="shared" si="21"/>
        <v>-0.14942584495708761</v>
      </c>
      <c r="G250">
        <f t="shared" si="22"/>
        <v>5.3434852266107047</v>
      </c>
      <c r="H250" s="10">
        <f t="shared" si="27"/>
        <v>-0.4259234284656826</v>
      </c>
      <c r="I250">
        <f t="shared" si="23"/>
        <v>-3.4073874277254608</v>
      </c>
      <c r="K250">
        <f t="shared" si="24"/>
        <v>-0.42440208921264266</v>
      </c>
      <c r="M250">
        <f t="shared" si="25"/>
        <v>-0.42440208921264266</v>
      </c>
      <c r="N250" s="13">
        <f t="shared" si="26"/>
        <v>2.3144731228401006E-6</v>
      </c>
      <c r="O250" s="13">
        <v>1</v>
      </c>
    </row>
    <row r="251" spans="4:15" x14ac:dyDescent="0.4">
      <c r="D251" s="6">
        <v>3.64</v>
      </c>
      <c r="E251" s="7">
        <f t="shared" si="21"/>
        <v>-0.1474117397310864</v>
      </c>
      <c r="G251">
        <f t="shared" si="22"/>
        <v>5.3568446266804663</v>
      </c>
      <c r="H251" s="10">
        <f t="shared" si="27"/>
        <v>-0.42018242292948865</v>
      </c>
      <c r="I251">
        <f t="shared" si="23"/>
        <v>-3.3614593834359092</v>
      </c>
      <c r="K251">
        <f t="shared" si="24"/>
        <v>-0.41868274248482029</v>
      </c>
      <c r="M251">
        <f t="shared" si="25"/>
        <v>-0.41868274248482029</v>
      </c>
      <c r="N251" s="13">
        <f t="shared" si="26"/>
        <v>2.2490414361206928E-6</v>
      </c>
      <c r="O251" s="13">
        <v>1</v>
      </c>
    </row>
    <row r="252" spans="4:15" x14ac:dyDescent="0.4">
      <c r="D252" s="6">
        <v>3.66</v>
      </c>
      <c r="E252" s="7">
        <f t="shared" si="21"/>
        <v>-0.14542335511064736</v>
      </c>
      <c r="G252">
        <f t="shared" si="22"/>
        <v>5.3702040267502289</v>
      </c>
      <c r="H252" s="10">
        <f t="shared" si="27"/>
        <v>-0.41451473140738926</v>
      </c>
      <c r="I252">
        <f t="shared" si="23"/>
        <v>-3.3161178512591141</v>
      </c>
      <c r="K252">
        <f t="shared" si="24"/>
        <v>-0.41303706615169605</v>
      </c>
      <c r="M252">
        <f t="shared" si="25"/>
        <v>-0.41303706615169605</v>
      </c>
      <c r="N252" s="13">
        <f t="shared" si="26"/>
        <v>2.1834946078828671E-6</v>
      </c>
      <c r="O252" s="13">
        <v>1</v>
      </c>
    </row>
    <row r="253" spans="4:15" x14ac:dyDescent="0.4">
      <c r="D253" s="6">
        <v>3.68</v>
      </c>
      <c r="E253" s="7">
        <f t="shared" si="21"/>
        <v>-0.14346039668164859</v>
      </c>
      <c r="G253">
        <f t="shared" si="22"/>
        <v>5.3835634268199906</v>
      </c>
      <c r="H253" s="10">
        <f t="shared" si="27"/>
        <v>-0.40891951470137111</v>
      </c>
      <c r="I253">
        <f t="shared" si="23"/>
        <v>-3.2713561176109689</v>
      </c>
      <c r="K253">
        <f t="shared" si="24"/>
        <v>-0.40746421009267231</v>
      </c>
      <c r="M253">
        <f t="shared" si="25"/>
        <v>-0.40746421009267231</v>
      </c>
      <c r="N253" s="13">
        <f t="shared" si="26"/>
        <v>2.1179115040999794E-6</v>
      </c>
      <c r="O253" s="13">
        <v>1</v>
      </c>
    </row>
    <row r="254" spans="4:15" x14ac:dyDescent="0.4">
      <c r="D254" s="6">
        <v>3.7</v>
      </c>
      <c r="E254" s="7">
        <f t="shared" si="21"/>
        <v>-0.14152257241743729</v>
      </c>
      <c r="G254">
        <f t="shared" si="22"/>
        <v>5.3969228268897522</v>
      </c>
      <c r="H254" s="10">
        <f t="shared" si="27"/>
        <v>-0.40339594041866328</v>
      </c>
      <c r="I254">
        <f t="shared" si="23"/>
        <v>-3.2271675233493062</v>
      </c>
      <c r="K254">
        <f t="shared" si="24"/>
        <v>-0.40196333099648429</v>
      </c>
      <c r="M254">
        <f t="shared" si="25"/>
        <v>-0.40196333099648429</v>
      </c>
      <c r="N254" s="13">
        <f t="shared" si="26"/>
        <v>2.0523697565160125E-6</v>
      </c>
      <c r="O254" s="13">
        <v>1</v>
      </c>
    </row>
    <row r="255" spans="4:15" x14ac:dyDescent="0.4">
      <c r="D255" s="6">
        <v>3.72</v>
      </c>
      <c r="E255" s="7">
        <f t="shared" si="21"/>
        <v>-0.13960959269322271</v>
      </c>
      <c r="G255">
        <f t="shared" si="22"/>
        <v>5.4102822269595139</v>
      </c>
      <c r="H255" s="10">
        <f t="shared" si="27"/>
        <v>-0.39794318301276205</v>
      </c>
      <c r="I255">
        <f t="shared" si="23"/>
        <v>-3.1835454641020964</v>
      </c>
      <c r="K255">
        <f t="shared" si="24"/>
        <v>-0.39653359240836078</v>
      </c>
      <c r="M255">
        <f t="shared" si="25"/>
        <v>-0.39653359240836078</v>
      </c>
      <c r="N255" s="13">
        <f t="shared" si="26"/>
        <v>1.9869456720163304E-6</v>
      </c>
      <c r="O255" s="13">
        <v>1</v>
      </c>
    </row>
    <row r="256" spans="4:15" x14ac:dyDescent="0.4">
      <c r="D256" s="6">
        <v>3.74</v>
      </c>
      <c r="E256" s="7">
        <f t="shared" si="21"/>
        <v>-0.13772117029890094</v>
      </c>
      <c r="G256">
        <f t="shared" si="22"/>
        <v>5.4236416270292747</v>
      </c>
      <c r="H256" s="10">
        <f t="shared" si="27"/>
        <v>-0.39256042381998724</v>
      </c>
      <c r="I256">
        <f t="shared" si="23"/>
        <v>-3.1404833905598979</v>
      </c>
      <c r="K256">
        <f t="shared" si="24"/>
        <v>-0.39117416477255146</v>
      </c>
      <c r="M256">
        <f t="shared" si="25"/>
        <v>-0.39117416477255146</v>
      </c>
      <c r="N256" s="13">
        <f t="shared" si="26"/>
        <v>1.9217141465975517E-6</v>
      </c>
      <c r="O256" s="13">
        <v>1</v>
      </c>
    </row>
    <row r="257" spans="4:15" x14ac:dyDescent="0.4">
      <c r="D257" s="6">
        <v>3.76</v>
      </c>
      <c r="E257" s="7">
        <f t="shared" si="21"/>
        <v>-0.13585702045037409</v>
      </c>
      <c r="G257">
        <f t="shared" si="22"/>
        <v>5.4370010270990372</v>
      </c>
      <c r="H257" s="10">
        <f t="shared" si="27"/>
        <v>-0.38724685109174628</v>
      </c>
      <c r="I257">
        <f t="shared" si="23"/>
        <v>-3.0979748087339702</v>
      </c>
      <c r="K257">
        <f t="shared" si="24"/>
        <v>-0.38588422547038059</v>
      </c>
      <c r="M257">
        <f t="shared" si="25"/>
        <v>-0.38588422547038059</v>
      </c>
      <c r="N257" s="13">
        <f t="shared" si="26"/>
        <v>1.8567485840022256E-6</v>
      </c>
      <c r="O257" s="13">
        <v>1</v>
      </c>
    </row>
    <row r="258" spans="4:15" x14ac:dyDescent="0.4">
      <c r="D258" s="6">
        <v>3.78</v>
      </c>
      <c r="E258" s="7">
        <f t="shared" si="21"/>
        <v>-0.13401686079942216</v>
      </c>
      <c r="G258">
        <f t="shared" si="22"/>
        <v>5.4503604271687989</v>
      </c>
      <c r="H258" s="10">
        <f t="shared" si="27"/>
        <v>-0.38200166002267294</v>
      </c>
      <c r="I258">
        <f t="shared" si="23"/>
        <v>-3.0560132801813835</v>
      </c>
      <c r="K258">
        <f t="shared" si="24"/>
        <v>-0.38066295885401896</v>
      </c>
      <c r="M258">
        <f t="shared" si="25"/>
        <v>-0.38066295885401896</v>
      </c>
      <c r="N258" s="13">
        <f t="shared" si="26"/>
        <v>1.7921208189555248E-6</v>
      </c>
      <c r="O258" s="13">
        <v>1</v>
      </c>
    </row>
    <row r="259" spans="4:15" x14ac:dyDescent="0.4">
      <c r="D259" s="6">
        <v>3.8</v>
      </c>
      <c r="E259" s="7">
        <f t="shared" si="21"/>
        <v>-0.13220041144218647</v>
      </c>
      <c r="G259">
        <f t="shared" si="22"/>
        <v>5.4637198272385605</v>
      </c>
      <c r="H259" s="10">
        <f t="shared" si="27"/>
        <v>-0.37682405277480835</v>
      </c>
      <c r="I259">
        <f t="shared" si="23"/>
        <v>-3.0145924221984668</v>
      </c>
      <c r="K259">
        <f t="shared" si="24"/>
        <v>-0.37550955627611754</v>
      </c>
      <c r="M259">
        <f t="shared" si="25"/>
        <v>-0.37550955627611754</v>
      </c>
      <c r="N259" s="13">
        <f t="shared" si="26"/>
        <v>1.7279010450703966E-6</v>
      </c>
      <c r="O259" s="13">
        <v>1</v>
      </c>
    </row>
    <row r="260" spans="4:15" x14ac:dyDescent="0.4">
      <c r="D260" s="6">
        <v>3.82</v>
      </c>
      <c r="E260" s="7">
        <f t="shared" si="21"/>
        <v>-0.1304073949263187</v>
      </c>
      <c r="G260">
        <f t="shared" si="22"/>
        <v>5.4770792273083222</v>
      </c>
      <c r="H260" s="10">
        <f t="shared" si="27"/>
        <v>-0.37171323849797888</v>
      </c>
      <c r="I260">
        <f t="shared" si="23"/>
        <v>-2.9737059079838311</v>
      </c>
      <c r="K260">
        <f t="shared" si="24"/>
        <v>-0.37042321611547802</v>
      </c>
      <c r="M260">
        <f t="shared" si="25"/>
        <v>-0.37042321611547802</v>
      </c>
      <c r="N260" s="13">
        <f t="shared" si="26"/>
        <v>1.6641577473532109E-6</v>
      </c>
      <c r="O260" s="13">
        <v>1</v>
      </c>
    </row>
    <row r="261" spans="4:15" x14ac:dyDescent="0.4">
      <c r="D261" s="6">
        <v>3.84</v>
      </c>
      <c r="E261" s="7">
        <f t="shared" si="21"/>
        <v>-0.1286375362568507</v>
      </c>
      <c r="G261">
        <f t="shared" si="22"/>
        <v>5.490438627378083</v>
      </c>
      <c r="H261" s="10">
        <f t="shared" si="27"/>
        <v>-0.36666843334652727</v>
      </c>
      <c r="I261">
        <f t="shared" si="23"/>
        <v>-2.9333474667722181</v>
      </c>
      <c r="K261">
        <f t="shared" si="24"/>
        <v>-0.36540314379891026</v>
      </c>
      <c r="M261">
        <f t="shared" si="25"/>
        <v>-0.36540314379891026</v>
      </c>
      <c r="N261" s="13">
        <f t="shared" si="26"/>
        <v>1.600957639308858E-6</v>
      </c>
      <c r="O261" s="13">
        <v>1</v>
      </c>
    </row>
    <row r="262" spans="4:15" x14ac:dyDescent="0.4">
      <c r="D262" s="6">
        <v>3.86</v>
      </c>
      <c r="E262" s="7">
        <f t="shared" si="21"/>
        <v>-0.12689056290083636</v>
      </c>
      <c r="G262">
        <f t="shared" si="22"/>
        <v>5.5037980274478455</v>
      </c>
      <c r="H262" s="10">
        <f t="shared" si="27"/>
        <v>-0.36168886049254395</v>
      </c>
      <c r="I262">
        <f t="shared" si="23"/>
        <v>-2.8935108839403516</v>
      </c>
      <c r="K262">
        <f t="shared" si="24"/>
        <v>-0.36044855181942081</v>
      </c>
      <c r="M262">
        <f t="shared" si="25"/>
        <v>-0.36044855181942081</v>
      </c>
      <c r="N262" s="13">
        <f t="shared" si="26"/>
        <v>1.5383656046244745E-6</v>
      </c>
      <c r="O262" s="13">
        <v>1</v>
      </c>
    </row>
    <row r="263" spans="4:15" x14ac:dyDescent="0.4">
      <c r="D263" s="6">
        <v>3.88</v>
      </c>
      <c r="E263" s="7">
        <f t="shared" si="21"/>
        <v>-0.12516620479081594</v>
      </c>
      <c r="G263">
        <f t="shared" si="22"/>
        <v>5.5171574275176072</v>
      </c>
      <c r="H263" s="10">
        <f t="shared" si="27"/>
        <v>-0.35677375013574175</v>
      </c>
      <c r="I263">
        <f t="shared" si="23"/>
        <v>-2.854190001085934</v>
      </c>
      <c r="K263">
        <f t="shared" si="24"/>
        <v>-0.35555865975089074</v>
      </c>
      <c r="M263">
        <f t="shared" si="25"/>
        <v>-0.35555865975089074</v>
      </c>
      <c r="N263" s="13">
        <f t="shared" si="26"/>
        <v>1.4764446433573857E-6</v>
      </c>
      <c r="O263" s="13">
        <v>1</v>
      </c>
    </row>
    <row r="264" spans="4:15" x14ac:dyDescent="0.4">
      <c r="D264" s="6">
        <v>3.9</v>
      </c>
      <c r="E264" s="7">
        <f t="shared" si="21"/>
        <v>-0.12346419432715192</v>
      </c>
      <c r="G264">
        <f t="shared" si="22"/>
        <v>5.5305168275873688</v>
      </c>
      <c r="H264" s="10">
        <f t="shared" si="27"/>
        <v>-0.35192233951011381</v>
      </c>
      <c r="I264">
        <f t="shared" si="23"/>
        <v>-2.8153787160809105</v>
      </c>
      <c r="K264">
        <f t="shared" si="24"/>
        <v>-0.35073269425936526</v>
      </c>
      <c r="M264">
        <f t="shared" si="25"/>
        <v>-0.35073269425936526</v>
      </c>
      <c r="N264" s="13">
        <f t="shared" si="26"/>
        <v>1.4152558226285805E-6</v>
      </c>
      <c r="O264" s="13">
        <v>1</v>
      </c>
    </row>
    <row r="265" spans="4:15" x14ac:dyDescent="0.4">
      <c r="D265" s="6">
        <v>3.92</v>
      </c>
      <c r="E265" s="7">
        <f t="shared" si="21"/>
        <v>-0.1217842663792829</v>
      </c>
      <c r="G265">
        <f t="shared" si="22"/>
        <v>5.5438762276571314</v>
      </c>
      <c r="H265" s="10">
        <f t="shared" si="27"/>
        <v>-0.34713387288750802</v>
      </c>
      <c r="I265">
        <f t="shared" si="23"/>
        <v>-2.7770709831000642</v>
      </c>
      <c r="K265">
        <f t="shared" si="24"/>
        <v>-0.3459698891111081</v>
      </c>
      <c r="M265">
        <f t="shared" si="25"/>
        <v>-0.3459698891111081</v>
      </c>
      <c r="N265" s="13">
        <f t="shared" si="26"/>
        <v>1.3548582317222281E-6</v>
      </c>
      <c r="O265" s="13">
        <v>1</v>
      </c>
    </row>
    <row r="266" spans="4:15" x14ac:dyDescent="0.4">
      <c r="D266" s="6">
        <v>3.94</v>
      </c>
      <c r="E266" s="7">
        <f t="shared" si="21"/>
        <v>-0.12012615828594167</v>
      </c>
      <c r="G266">
        <f t="shared" si="22"/>
        <v>5.5572356277268931</v>
      </c>
      <c r="H266" s="10">
        <f t="shared" si="27"/>
        <v>-0.34240760157824812</v>
      </c>
      <c r="I266">
        <f t="shared" si="23"/>
        <v>-2.739260812625985</v>
      </c>
      <c r="K266">
        <f t="shared" si="24"/>
        <v>-0.34126948517754163</v>
      </c>
      <c r="M266">
        <f t="shared" si="25"/>
        <v>-0.34126948517754163</v>
      </c>
      <c r="N266" s="13">
        <f t="shared" si="26"/>
        <v>1.2953089415570966E-6</v>
      </c>
      <c r="O266" s="13">
        <v>1</v>
      </c>
    </row>
    <row r="267" spans="4:15" x14ac:dyDescent="0.4">
      <c r="D267" s="6">
        <v>3.96</v>
      </c>
      <c r="E267" s="7">
        <f t="shared" si="21"/>
        <v>-0.11848960985438077</v>
      </c>
      <c r="G267">
        <f t="shared" si="22"/>
        <v>5.5705950277966538</v>
      </c>
      <c r="H267" s="10">
        <f t="shared" si="27"/>
        <v>-0.33774278392892698</v>
      </c>
      <c r="I267">
        <f t="shared" si="23"/>
        <v>-2.7019422714314159</v>
      </c>
      <c r="K267">
        <f t="shared" si="24"/>
        <v>-0.33663073043720182</v>
      </c>
      <c r="M267">
        <f t="shared" si="25"/>
        <v>-0.33663073043720182</v>
      </c>
      <c r="N267" s="13">
        <f t="shared" si="26"/>
        <v>1.2366629684581257E-6</v>
      </c>
      <c r="O267" s="13">
        <v>1</v>
      </c>
    </row>
    <row r="268" spans="4:15" x14ac:dyDescent="0.4">
      <c r="D268" s="6">
        <v>3.98</v>
      </c>
      <c r="E268" s="7">
        <f t="shared" si="21"/>
        <v>-0.11687436335864863</v>
      </c>
      <c r="G268">
        <f t="shared" si="22"/>
        <v>5.5839544278664155</v>
      </c>
      <c r="H268" s="10">
        <f t="shared" si="27"/>
        <v>-0.33313868531749208</v>
      </c>
      <c r="I268">
        <f t="shared" si="23"/>
        <v>-2.6651094825399366</v>
      </c>
      <c r="K268">
        <f t="shared" si="24"/>
        <v>-0.33205287997483485</v>
      </c>
      <c r="M268">
        <f t="shared" si="25"/>
        <v>-0.33205287997483485</v>
      </c>
      <c r="N268" s="13">
        <f t="shared" si="26"/>
        <v>1.1789732421429872E-6</v>
      </c>
      <c r="O268" s="13">
        <v>1</v>
      </c>
    </row>
    <row r="269" spans="4:15" x14ac:dyDescent="0.4">
      <c r="D269" s="6">
        <v>4</v>
      </c>
      <c r="E269" s="7">
        <f t="shared" si="21"/>
        <v>-0.11528016353695714</v>
      </c>
      <c r="G269">
        <f t="shared" si="22"/>
        <v>5.5973138279361772</v>
      </c>
      <c r="H269" s="10">
        <f t="shared" si="27"/>
        <v>-0.32859457814574267</v>
      </c>
      <c r="I269">
        <f t="shared" si="23"/>
        <v>-2.6287566251659413</v>
      </c>
      <c r="K269">
        <f t="shared" si="24"/>
        <v>-0.32753519597774938</v>
      </c>
      <c r="M269">
        <f t="shared" si="25"/>
        <v>-0.32753519597774938</v>
      </c>
      <c r="N269" s="13">
        <f t="shared" si="26"/>
        <v>1.1222905778621496E-6</v>
      </c>
      <c r="O269" s="13">
        <v>1</v>
      </c>
    </row>
    <row r="270" spans="4:15" x14ac:dyDescent="0.4">
      <c r="D270" s="6">
        <v>4.0199999999999996</v>
      </c>
      <c r="E270" s="7">
        <f t="shared" si="21"/>
        <v>-0.11370675758818057</v>
      </c>
      <c r="G270">
        <f t="shared" si="22"/>
        <v>5.6106732280059397</v>
      </c>
      <c r="H270" s="10">
        <f t="shared" si="27"/>
        <v>-0.32410974182934987</v>
      </c>
      <c r="I270">
        <f t="shared" si="23"/>
        <v>-2.592877934634799</v>
      </c>
      <c r="K270">
        <f t="shared" si="24"/>
        <v>-0.32307694772954498</v>
      </c>
      <c r="M270">
        <f t="shared" si="25"/>
        <v>-0.32307694772954498</v>
      </c>
      <c r="N270" s="13">
        <f t="shared" si="26"/>
        <v>1.0666636525917933E-6</v>
      </c>
      <c r="O270" s="13">
        <v>1</v>
      </c>
    </row>
    <row r="271" spans="4:15" x14ac:dyDescent="0.4">
      <c r="D271" s="6">
        <v>4.04</v>
      </c>
      <c r="E271" s="7">
        <f t="shared" si="21"/>
        <v>-0.1121538951675236</v>
      </c>
      <c r="G271">
        <f t="shared" si="22"/>
        <v>5.6240326280757014</v>
      </c>
      <c r="H271" s="10">
        <f t="shared" si="27"/>
        <v>-0.31968346278550924</v>
      </c>
      <c r="I271">
        <f t="shared" si="23"/>
        <v>-2.5574677022840739</v>
      </c>
      <c r="K271">
        <f t="shared" si="24"/>
        <v>-0.31867741160132357</v>
      </c>
      <c r="M271">
        <f t="shared" si="25"/>
        <v>-0.31867741160132357</v>
      </c>
      <c r="N271" s="13">
        <f t="shared" si="26"/>
        <v>1.0121389852013981E-6</v>
      </c>
      <c r="O271" s="13">
        <v>1</v>
      </c>
    </row>
    <row r="272" spans="4:15" x14ac:dyDescent="0.4">
      <c r="D272" s="6">
        <v>4.0599999999999996</v>
      </c>
      <c r="E272" s="7">
        <f t="shared" si="21"/>
        <v>-0.110621328381397</v>
      </c>
      <c r="G272">
        <f t="shared" si="22"/>
        <v>5.6373920281454621</v>
      </c>
      <c r="H272" s="10">
        <f t="shared" si="27"/>
        <v>-0.31531503441833403</v>
      </c>
      <c r="I272">
        <f t="shared" si="23"/>
        <v>-2.5225202753466722</v>
      </c>
      <c r="K272">
        <f t="shared" si="24"/>
        <v>-0.31433587104049254</v>
      </c>
      <c r="M272">
        <f t="shared" si="25"/>
        <v>-0.31433587104049254</v>
      </c>
      <c r="N272" s="13">
        <f t="shared" si="26"/>
        <v>9.5876092050594754E-7</v>
      </c>
      <c r="O272" s="13">
        <v>1</v>
      </c>
    </row>
    <row r="273" spans="4:15" x14ac:dyDescent="0.4">
      <c r="D273" s="6">
        <v>4.08</v>
      </c>
      <c r="E273" s="7">
        <f t="shared" si="21"/>
        <v>-0.10910881178153475</v>
      </c>
      <c r="G273">
        <f t="shared" si="22"/>
        <v>5.6507514282152247</v>
      </c>
      <c r="H273" s="10">
        <f t="shared" si="27"/>
        <v>-0.31100375710208661</v>
      </c>
      <c r="I273">
        <f t="shared" si="23"/>
        <v>-2.4880300568166929</v>
      </c>
      <c r="K273">
        <f t="shared" si="24"/>
        <v>-0.31005161655726676</v>
      </c>
      <c r="M273">
        <f t="shared" si="25"/>
        <v>-0.31005161655726676</v>
      </c>
      <c r="N273" s="13">
        <f t="shared" si="26"/>
        <v>9.0657161708983334E-7</v>
      </c>
      <c r="O273" s="13">
        <v>1</v>
      </c>
    </row>
    <row r="274" spans="4:15" x14ac:dyDescent="0.4">
      <c r="D274" s="6">
        <v>4.0999999999999996</v>
      </c>
      <c r="E274" s="7">
        <f t="shared" si="21"/>
        <v>-0.10761610235838939</v>
      </c>
      <c r="G274">
        <f t="shared" si="22"/>
        <v>5.6641108282849855</v>
      </c>
      <c r="H274" s="10">
        <f t="shared" si="27"/>
        <v>-0.3067489381623531</v>
      </c>
      <c r="I274">
        <f t="shared" si="23"/>
        <v>-2.4539915052988248</v>
      </c>
      <c r="K274">
        <f t="shared" si="24"/>
        <v>-0.30582394570897087</v>
      </c>
      <c r="M274">
        <f t="shared" si="25"/>
        <v>-0.30582394570897087</v>
      </c>
      <c r="N274" s="13">
        <f t="shared" si="26"/>
        <v>8.5561103881408435E-7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-0.10614295953383708</v>
      </c>
      <c r="G275">
        <f t="shared" si="22"/>
        <v>5.677470228354748</v>
      </c>
      <c r="H275" s="10">
        <f t="shared" si="27"/>
        <v>-0.30254989185524922</v>
      </c>
      <c r="I275">
        <f t="shared" si="23"/>
        <v>-2.4203991348419938</v>
      </c>
      <c r="K275">
        <f t="shared" si="24"/>
        <v>-0.30165216308223014</v>
      </c>
      <c r="M275">
        <f t="shared" si="25"/>
        <v>-0.30165216308223014</v>
      </c>
      <c r="N275" s="13">
        <f t="shared" si="26"/>
        <v>8.0591694990634236E-7</v>
      </c>
      <c r="O275" s="13">
        <v>1</v>
      </c>
    </row>
    <row r="276" spans="4:15" x14ac:dyDescent="0.4">
      <c r="D276" s="6">
        <v>4.1399999999999997</v>
      </c>
      <c r="E276" s="7">
        <f t="shared" si="28"/>
        <v>-0.10468914515322668</v>
      </c>
      <c r="G276">
        <f t="shared" ref="G276:G339" si="29">$E$11*(D276/$E$12+1)</f>
        <v>5.6908296284245097</v>
      </c>
      <c r="H276" s="10">
        <f t="shared" si="27"/>
        <v>-0.29840593934475734</v>
      </c>
      <c r="I276">
        <f t="shared" ref="I276:I339" si="30">H276*$E$6</f>
        <v>-2.3872475147580587</v>
      </c>
      <c r="K276">
        <f t="shared" ref="K276:K339" si="31">(1/2)*($L$9*$L$4*EXP(-$L$7*$O$6*(G276/$O$6-1))-($L$9*$L$6*EXP(-$L$5*$O$6*(G276/$O$6-1))))</f>
        <v>-0.29753558027315857</v>
      </c>
      <c r="M276">
        <f t="shared" ref="M276:M339" si="32">(1/2)*($L$9*$O$4*EXP(-$O$8*$O$6*(G276/$O$6-1))-($L$9*$O$7*EXP(-$O$5*$O$6*(G276/$O$6-1))))</f>
        <v>-0.29753558027315857</v>
      </c>
      <c r="N276" s="13">
        <f t="shared" ref="N276:N339" si="33">(M276-H276)^2*O276</f>
        <v>7.5752491351427225E-7</v>
      </c>
      <c r="O276" s="13">
        <v>1</v>
      </c>
    </row>
    <row r="277" spans="4:15" x14ac:dyDescent="0.4">
      <c r="D277" s="6">
        <v>4.16</v>
      </c>
      <c r="E277" s="7">
        <f t="shared" si="28"/>
        <v>-0.10325442347680164</v>
      </c>
      <c r="G277">
        <f t="shared" si="29"/>
        <v>5.7041890284942713</v>
      </c>
      <c r="H277" s="10">
        <f t="shared" ref="H277:H340" si="34">-(-$B$4)*(1+D277+$E$5*D277^3)*EXP(-D277)</f>
        <v>-0.29431640867827535</v>
      </c>
      <c r="I277">
        <f t="shared" si="30"/>
        <v>-2.3545312694262028</v>
      </c>
      <c r="K277">
        <f t="shared" si="31"/>
        <v>-0.29347351586562365</v>
      </c>
      <c r="M277">
        <f t="shared" si="32"/>
        <v>-0.29347351586562365</v>
      </c>
      <c r="N277" s="13">
        <f t="shared" si="33"/>
        <v>7.1046829361990676E-7</v>
      </c>
      <c r="O277" s="13">
        <v>1</v>
      </c>
    </row>
    <row r="278" spans="4:15" x14ac:dyDescent="0.4">
      <c r="D278" s="6">
        <v>4.1800000000000104</v>
      </c>
      <c r="E278" s="7">
        <f t="shared" si="28"/>
        <v>-0.10183856117052692</v>
      </c>
      <c r="G278">
        <f t="shared" si="29"/>
        <v>5.7175484285640401</v>
      </c>
      <c r="H278" s="10">
        <f t="shared" si="34"/>
        <v>-0.29028063476046989</v>
      </c>
      <c r="I278">
        <f t="shared" si="30"/>
        <v>-2.3222450780837591</v>
      </c>
      <c r="K278">
        <f t="shared" si="31"/>
        <v>-0.28946529540767818</v>
      </c>
      <c r="M278">
        <f t="shared" si="32"/>
        <v>-0.28946529540767818</v>
      </c>
      <c r="N278" s="13">
        <f t="shared" si="33"/>
        <v>6.6477826021080584E-7</v>
      </c>
      <c r="O278" s="13">
        <v>1</v>
      </c>
    </row>
    <row r="279" spans="4:15" x14ac:dyDescent="0.4">
      <c r="D279" s="6">
        <v>4.2</v>
      </c>
      <c r="E279" s="7">
        <f t="shared" si="28"/>
        <v>-0.10044132729635243</v>
      </c>
      <c r="G279">
        <f t="shared" si="29"/>
        <v>5.7309078286337956</v>
      </c>
      <c r="H279" s="10">
        <f t="shared" si="34"/>
        <v>-0.28629795932552293</v>
      </c>
      <c r="I279">
        <f t="shared" si="30"/>
        <v>-2.2903836746041835</v>
      </c>
      <c r="K279">
        <f t="shared" si="31"/>
        <v>-0.28551025138626257</v>
      </c>
      <c r="M279">
        <f t="shared" si="32"/>
        <v>-0.28551025138626257</v>
      </c>
      <c r="N279" s="13">
        <f t="shared" si="33"/>
        <v>6.2048379757380703E-7</v>
      </c>
      <c r="O279" s="13">
        <v>1</v>
      </c>
    </row>
    <row r="280" spans="4:15" x14ac:dyDescent="0.4">
      <c r="D280" s="6">
        <v>4.22</v>
      </c>
      <c r="E280" s="7">
        <f t="shared" si="28"/>
        <v>-9.906249330192772E-2</v>
      </c>
      <c r="G280">
        <f t="shared" si="29"/>
        <v>5.7442672287035563</v>
      </c>
      <c r="H280" s="10">
        <f t="shared" si="34"/>
        <v>-0.28236773090781481</v>
      </c>
      <c r="I280">
        <f t="shared" si="30"/>
        <v>-2.2589418472625185</v>
      </c>
      <c r="K280">
        <f t="shared" si="31"/>
        <v>-0.28160772320020899</v>
      </c>
      <c r="M280">
        <f t="shared" si="32"/>
        <v>-0.28160772320020899</v>
      </c>
      <c r="N280" s="13">
        <f t="shared" si="33"/>
        <v>5.7761171562024487E-7</v>
      </c>
      <c r="O280" s="13">
        <v>1</v>
      </c>
    </row>
    <row r="281" spans="4:15" x14ac:dyDescent="0.4">
      <c r="D281" s="6">
        <v>4.24</v>
      </c>
      <c r="E281" s="7">
        <f t="shared" si="28"/>
        <v>-9.7701833009819244E-2</v>
      </c>
      <c r="G281">
        <f t="shared" si="29"/>
        <v>5.7576266287733189</v>
      </c>
      <c r="H281" s="10">
        <f t="shared" si="34"/>
        <v>-0.27848930481118878</v>
      </c>
      <c r="I281">
        <f t="shared" si="30"/>
        <v>-2.2279144384895102</v>
      </c>
      <c r="K281">
        <f t="shared" si="31"/>
        <v>-0.27775705713170334</v>
      </c>
      <c r="M281">
        <f t="shared" si="32"/>
        <v>-0.27775705713170334</v>
      </c>
      <c r="N281" s="13">
        <f t="shared" si="33"/>
        <v>5.361866641117993E-7</v>
      </c>
      <c r="O281" s="13">
        <v>1</v>
      </c>
    </row>
    <row r="282" spans="4:15" x14ac:dyDescent="0.4">
      <c r="D282" s="6">
        <v>4.2600000000000096</v>
      </c>
      <c r="E282" s="7">
        <f t="shared" si="28"/>
        <v>-9.6359122606231598E-2</v>
      </c>
      <c r="G282">
        <f t="shared" si="29"/>
        <v>5.7709860288430868</v>
      </c>
      <c r="H282" s="10">
        <f t="shared" si="34"/>
        <v>-0.27466204307680253</v>
      </c>
      <c r="I282">
        <f t="shared" si="30"/>
        <v>-2.1972963446144202</v>
      </c>
      <c r="K282">
        <f t="shared" si="31"/>
        <v>-0.27395760631621258</v>
      </c>
      <c r="M282">
        <f t="shared" si="32"/>
        <v>-0.27395760631621258</v>
      </c>
      <c r="N282" s="13">
        <f t="shared" si="33"/>
        <v>4.9623114967046938E-7</v>
      </c>
      <c r="O282" s="13">
        <v>1</v>
      </c>
    </row>
    <row r="283" spans="4:15" x14ac:dyDescent="0.4">
      <c r="D283" s="6">
        <v>4.28</v>
      </c>
      <c r="E283" s="7">
        <f t="shared" si="28"/>
        <v>-9.5034140629275676E-2</v>
      </c>
      <c r="G283">
        <f t="shared" si="29"/>
        <v>5.7843454289128422</v>
      </c>
      <c r="H283" s="10">
        <f t="shared" si="34"/>
        <v>-0.27088531444968739</v>
      </c>
      <c r="I283">
        <f t="shared" si="30"/>
        <v>-2.1670825155974991</v>
      </c>
      <c r="K283">
        <f t="shared" si="31"/>
        <v>-0.27020873071099538</v>
      </c>
      <c r="M283">
        <f t="shared" si="32"/>
        <v>-0.27020873071099538</v>
      </c>
      <c r="N283" s="13">
        <f t="shared" si="33"/>
        <v>4.5776555546245106E-7</v>
      </c>
      <c r="O283" s="13">
        <v>1</v>
      </c>
    </row>
    <row r="284" spans="4:15" x14ac:dyDescent="0.4">
      <c r="D284" s="6">
        <v>4.3</v>
      </c>
      <c r="E284" s="7">
        <f t="shared" si="28"/>
        <v>-9.372666795679202E-2</v>
      </c>
      <c r="G284">
        <f t="shared" si="29"/>
        <v>5.7977048289826039</v>
      </c>
      <c r="H284" s="10">
        <f t="shared" si="34"/>
        <v>-0.26715849434403993</v>
      </c>
      <c r="I284">
        <f t="shared" si="30"/>
        <v>-2.1372679547523195</v>
      </c>
      <c r="K284">
        <f t="shared" si="31"/>
        <v>-0.26650979706222971</v>
      </c>
      <c r="M284">
        <f t="shared" si="32"/>
        <v>-0.26650979706222971</v>
      </c>
      <c r="N284" s="13">
        <f t="shared" si="33"/>
        <v>4.2080816342796496E-7</v>
      </c>
      <c r="O284" s="13">
        <v>1</v>
      </c>
    </row>
    <row r="285" spans="4:15" x14ac:dyDescent="0.4">
      <c r="D285" s="6">
        <v>4.32</v>
      </c>
      <c r="E285" s="7">
        <f t="shared" si="28"/>
        <v>-9.2436487793773739E-2</v>
      </c>
      <c r="G285">
        <f t="shared" si="29"/>
        <v>5.8110642290523655</v>
      </c>
      <c r="H285" s="10">
        <f t="shared" si="34"/>
        <v>-0.26348096480737265</v>
      </c>
      <c r="I285">
        <f t="shared" si="30"/>
        <v>-2.1078477184589812</v>
      </c>
      <c r="K285">
        <f t="shared" si="31"/>
        <v>-0.26286017887088114</v>
      </c>
      <c r="M285">
        <f t="shared" si="32"/>
        <v>-0.26286017887088114</v>
      </c>
      <c r="N285" s="13">
        <f t="shared" si="33"/>
        <v>3.8537517894563865E-7</v>
      </c>
      <c r="O285" s="13">
        <v>1</v>
      </c>
    </row>
    <row r="286" spans="4:15" x14ac:dyDescent="0.4">
      <c r="D286" s="6">
        <v>4.3400000000000096</v>
      </c>
      <c r="E286" s="7">
        <f t="shared" si="28"/>
        <v>-9.1163385659390458E-2</v>
      </c>
      <c r="G286">
        <f t="shared" si="29"/>
        <v>5.8244236291221334</v>
      </c>
      <c r="H286" s="10">
        <f t="shared" si="34"/>
        <v>-0.25985211448352658</v>
      </c>
      <c r="I286">
        <f t="shared" si="30"/>
        <v>-2.0788169158682126</v>
      </c>
      <c r="K286">
        <f t="shared" si="31"/>
        <v>-0.25925925635731939</v>
      </c>
      <c r="M286">
        <f t="shared" si="32"/>
        <v>-0.25925925635731939</v>
      </c>
      <c r="N286" s="13">
        <f t="shared" si="33"/>
        <v>3.514807578098948E-7</v>
      </c>
      <c r="O286" s="13">
        <v>1</v>
      </c>
    </row>
    <row r="287" spans="4:15" x14ac:dyDescent="0.4">
      <c r="D287" s="6">
        <v>4.3600000000000003</v>
      </c>
      <c r="E287" s="7">
        <f t="shared" si="28"/>
        <v>-8.9907149373651227E-2</v>
      </c>
      <c r="G287">
        <f t="shared" si="29"/>
        <v>5.8377830291918889</v>
      </c>
      <c r="H287" s="10">
        <f t="shared" si="34"/>
        <v>-0.25627133857465545</v>
      </c>
      <c r="I287">
        <f t="shared" si="30"/>
        <v>-2.0501707085972436</v>
      </c>
      <c r="K287">
        <f t="shared" si="31"/>
        <v>-0.25570641642479647</v>
      </c>
      <c r="M287">
        <f t="shared" si="32"/>
        <v>-0.25570641642479647</v>
      </c>
      <c r="N287" s="13">
        <f t="shared" si="33"/>
        <v>3.191370354012939E-7</v>
      </c>
      <c r="O287" s="13">
        <v>1</v>
      </c>
    </row>
    <row r="288" spans="4:15" x14ac:dyDescent="0.4">
      <c r="D288" s="6">
        <v>4.38</v>
      </c>
      <c r="E288" s="7">
        <f t="shared" si="28"/>
        <v>-8.8667569043711758E-2</v>
      </c>
      <c r="G288">
        <f t="shared" si="29"/>
        <v>5.8511424292616505</v>
      </c>
      <c r="H288" s="10">
        <f t="shared" si="34"/>
        <v>-0.25273803880219603</v>
      </c>
      <c r="I288">
        <f t="shared" si="30"/>
        <v>-2.0219043104175682</v>
      </c>
      <c r="K288">
        <f t="shared" si="31"/>
        <v>-0.25220105262180009</v>
      </c>
      <c r="M288">
        <f t="shared" si="32"/>
        <v>-0.25220105262180009</v>
      </c>
      <c r="N288" s="13">
        <f t="shared" si="33"/>
        <v>2.8835415793621832E-7</v>
      </c>
      <c r="O288" s="13">
        <v>1</v>
      </c>
    </row>
    <row r="289" spans="4:15" x14ac:dyDescent="0.4">
      <c r="D289" s="6">
        <v>4.4000000000000004</v>
      </c>
      <c r="E289" s="7">
        <f t="shared" si="28"/>
        <v>-8.7444437049866736E-2</v>
      </c>
      <c r="G289">
        <f t="shared" si="29"/>
        <v>5.8645018293314122</v>
      </c>
      <c r="H289" s="10">
        <f t="shared" si="34"/>
        <v>-0.24925162336694012</v>
      </c>
      <c r="I289">
        <f t="shared" si="30"/>
        <v>-1.994012986935521</v>
      </c>
      <c r="K289">
        <f t="shared" si="31"/>
        <v>-0.24874256510340303</v>
      </c>
      <c r="M289">
        <f t="shared" si="32"/>
        <v>-0.24874256510340303</v>
      </c>
      <c r="N289" s="13">
        <f t="shared" si="33"/>
        <v>2.5914031567539507E-7</v>
      </c>
      <c r="O289" s="13">
        <v>1</v>
      </c>
    </row>
    <row r="290" spans="4:15" x14ac:dyDescent="0.4">
      <c r="D290" s="6">
        <v>4.4200000000000097</v>
      </c>
      <c r="E290" s="7">
        <f t="shared" si="28"/>
        <v>-8.6237548031226297E-2</v>
      </c>
      <c r="G290">
        <f t="shared" si="29"/>
        <v>5.8778612294011801</v>
      </c>
      <c r="H290" s="10">
        <f t="shared" si="34"/>
        <v>-0.24581150690820744</v>
      </c>
      <c r="I290">
        <f t="shared" si="30"/>
        <v>-1.9664920552656595</v>
      </c>
      <c r="K290">
        <f t="shared" si="31"/>
        <v>-0.24533036059160909</v>
      </c>
      <c r="M290">
        <f t="shared" si="32"/>
        <v>-0.24533036059160909</v>
      </c>
      <c r="N290" s="13">
        <f t="shared" si="33"/>
        <v>2.3150177797615628E-7</v>
      </c>
      <c r="O290" s="13">
        <v>1</v>
      </c>
    </row>
    <row r="291" spans="4:15" x14ac:dyDescent="0.4">
      <c r="D291" s="6">
        <v>4.4400000000000004</v>
      </c>
      <c r="E291" s="7">
        <f t="shared" si="28"/>
        <v>-8.5046698871111076E-2</v>
      </c>
      <c r="G291">
        <f t="shared" si="29"/>
        <v>5.8912206294709355</v>
      </c>
      <c r="H291" s="10">
        <f t="shared" si="34"/>
        <v>-0.24241711046221504</v>
      </c>
      <c r="I291">
        <f t="shared" si="30"/>
        <v>-1.9393368836977203</v>
      </c>
      <c r="K291">
        <f t="shared" si="31"/>
        <v>-0.24196385233479323</v>
      </c>
      <c r="M291">
        <f t="shared" si="32"/>
        <v>-0.24196385233479323</v>
      </c>
      <c r="N291" s="13">
        <f t="shared" si="33"/>
        <v>2.0544293007392327E-7</v>
      </c>
      <c r="O291" s="13">
        <v>1</v>
      </c>
    </row>
    <row r="292" spans="4:15" x14ac:dyDescent="0.4">
      <c r="D292" s="6">
        <v>4.46</v>
      </c>
      <c r="E292" s="7">
        <f t="shared" si="28"/>
        <v>-8.3871688682168682E-2</v>
      </c>
      <c r="G292">
        <f t="shared" si="29"/>
        <v>5.9045800295406963</v>
      </c>
      <c r="H292" s="10">
        <f t="shared" si="34"/>
        <v>-0.23906786141965361</v>
      </c>
      <c r="I292">
        <f t="shared" si="30"/>
        <v>-1.9125428913572289</v>
      </c>
      <c r="K292">
        <f t="shared" si="31"/>
        <v>-0.23864246006624892</v>
      </c>
      <c r="M292">
        <f t="shared" si="32"/>
        <v>-0.23864246006624892</v>
      </c>
      <c r="N292" s="13">
        <f t="shared" si="33"/>
        <v>1.8096631147853883E-7</v>
      </c>
      <c r="O292" s="13">
        <v>1</v>
      </c>
    </row>
    <row r="293" spans="4:15" x14ac:dyDescent="0.4">
      <c r="D293" s="6">
        <v>4.4800000000000004</v>
      </c>
      <c r="E293" s="7">
        <f t="shared" si="28"/>
        <v>-8.2712318791248976E-2</v>
      </c>
      <c r="G293">
        <f t="shared" si="29"/>
        <v>5.9179394296104597</v>
      </c>
      <c r="H293" s="10">
        <f t="shared" si="34"/>
        <v>-0.2357631934825761</v>
      </c>
      <c r="I293">
        <f t="shared" si="30"/>
        <v>-1.8861055478606088</v>
      </c>
      <c r="K293">
        <f t="shared" si="31"/>
        <v>-0.23536560996195185</v>
      </c>
      <c r="M293">
        <f t="shared" si="32"/>
        <v>-0.23536560996195185</v>
      </c>
      <c r="N293" s="13">
        <f t="shared" si="33"/>
        <v>1.580726558719695E-7</v>
      </c>
      <c r="O293" s="13">
        <v>1</v>
      </c>
    </row>
    <row r="294" spans="4:15" x14ac:dyDescent="0.4">
      <c r="D294" s="6">
        <v>4.5000000000000098</v>
      </c>
      <c r="E294" s="7">
        <f t="shared" si="28"/>
        <v>-8.1568392724035432E-2</v>
      </c>
      <c r="G294">
        <f t="shared" si="29"/>
        <v>5.9312988296802285</v>
      </c>
      <c r="H294" s="10">
        <f t="shared" si="34"/>
        <v>-0.23250254662059061</v>
      </c>
      <c r="I294">
        <f t="shared" si="30"/>
        <v>-1.8600203729647249</v>
      </c>
      <c r="K294">
        <f t="shared" si="31"/>
        <v>-0.232132734597532</v>
      </c>
      <c r="M294">
        <f t="shared" si="32"/>
        <v>-0.232132734597532</v>
      </c>
      <c r="N294" s="13">
        <f t="shared" si="33"/>
        <v>1.3676093239870022E-7</v>
      </c>
      <c r="O294" s="13">
        <v>1</v>
      </c>
    </row>
    <row r="295" spans="4:15" x14ac:dyDescent="0.4">
      <c r="D295" s="6">
        <v>4.5199999999999996</v>
      </c>
      <c r="E295" s="7">
        <f t="shared" si="28"/>
        <v>-8.0439716189463148E-2</v>
      </c>
      <c r="G295">
        <f t="shared" si="29"/>
        <v>5.9446582297499821</v>
      </c>
      <c r="H295" s="10">
        <f t="shared" si="34"/>
        <v>-0.22928536702644575</v>
      </c>
      <c r="I295">
        <f t="shared" si="30"/>
        <v>-1.834282936211566</v>
      </c>
      <c r="K295">
        <f t="shared" si="31"/>
        <v>-0.2289432729045465</v>
      </c>
      <c r="M295">
        <f t="shared" si="32"/>
        <v>-0.2289432729045465</v>
      </c>
      <c r="N295" s="13">
        <f t="shared" si="33"/>
        <v>1.1702838823802282E-7</v>
      </c>
      <c r="O295" s="13">
        <v>1</v>
      </c>
    </row>
    <row r="296" spans="4:15" x14ac:dyDescent="0.4">
      <c r="D296" s="6">
        <v>4.54</v>
      </c>
      <c r="E296" s="7">
        <f t="shared" si="28"/>
        <v>-7.9326097063925224E-2</v>
      </c>
      <c r="G296">
        <f t="shared" si="29"/>
        <v>5.9580176298197438</v>
      </c>
      <c r="H296" s="10">
        <f t="shared" si="34"/>
        <v>-0.22611110707101245</v>
      </c>
      <c r="I296">
        <f t="shared" si="30"/>
        <v>-1.8088888565680996</v>
      </c>
      <c r="K296">
        <f t="shared" si="31"/>
        <v>-0.22579667012605592</v>
      </c>
      <c r="M296">
        <f t="shared" si="32"/>
        <v>-0.22579667012605592</v>
      </c>
      <c r="N296" s="13">
        <f t="shared" si="33"/>
        <v>9.8870592353596486E-8</v>
      </c>
      <c r="O296" s="13">
        <v>1</v>
      </c>
    </row>
    <row r="297" spans="4:15" x14ac:dyDescent="0.4">
      <c r="D297" s="6">
        <v>4.5599999999999996</v>
      </c>
      <c r="E297" s="7">
        <f t="shared" si="28"/>
        <v>-7.8227345375301516E-2</v>
      </c>
      <c r="G297">
        <f t="shared" si="29"/>
        <v>5.9713770298895046</v>
      </c>
      <c r="H297" s="10">
        <f t="shared" si="34"/>
        <v>-0.22297922525775946</v>
      </c>
      <c r="I297">
        <f t="shared" si="30"/>
        <v>-1.7838338020620756</v>
      </c>
      <c r="K297">
        <f t="shared" si="31"/>
        <v>-0.22269237777161272</v>
      </c>
      <c r="M297">
        <f t="shared" si="32"/>
        <v>-0.22269237777161272</v>
      </c>
      <c r="N297" s="13">
        <f t="shared" si="33"/>
        <v>8.22814803087046E-8</v>
      </c>
      <c r="O297" s="13">
        <v>1</v>
      </c>
    </row>
    <row r="298" spans="4:15" x14ac:dyDescent="0.4">
      <c r="D298" s="6">
        <v>4.5800000000000098</v>
      </c>
      <c r="E298" s="7">
        <f t="shared" si="28"/>
        <v>-7.7143273286804065E-2</v>
      </c>
      <c r="G298">
        <f t="shared" si="29"/>
        <v>5.9847364299592742</v>
      </c>
      <c r="H298" s="10">
        <f t="shared" si="34"/>
        <v>-0.2198891861767063</v>
      </c>
      <c r="I298">
        <f t="shared" si="30"/>
        <v>-1.7591134894136504</v>
      </c>
      <c r="K298">
        <f t="shared" si="31"/>
        <v>-0.21962985357163373</v>
      </c>
      <c r="M298">
        <f t="shared" si="32"/>
        <v>-0.21962985357163373</v>
      </c>
      <c r="N298" s="13">
        <f t="shared" si="33"/>
        <v>6.725340005372887E-8</v>
      </c>
      <c r="O298" s="13">
        <v>1</v>
      </c>
    </row>
    <row r="299" spans="4:15" x14ac:dyDescent="0.4">
      <c r="D299" s="6">
        <v>4.5999999999999996</v>
      </c>
      <c r="E299" s="7">
        <f t="shared" si="28"/>
        <v>-7.6073695080669662E-2</v>
      </c>
      <c r="G299">
        <f t="shared" si="29"/>
        <v>5.9980958300290288</v>
      </c>
      <c r="H299" s="10">
        <f t="shared" si="34"/>
        <v>-0.21684046045794084</v>
      </c>
      <c r="I299">
        <f t="shared" si="30"/>
        <v>-1.7347236836635267</v>
      </c>
      <c r="K299">
        <f t="shared" si="31"/>
        <v>-0.21660856143126231</v>
      </c>
      <c r="M299">
        <f t="shared" si="32"/>
        <v>-0.21660856143126231</v>
      </c>
      <c r="N299" s="13">
        <f t="shared" si="33"/>
        <v>5.3777158574448702E-8</v>
      </c>
      <c r="O299" s="13">
        <v>1</v>
      </c>
    </row>
    <row r="300" spans="4:15" x14ac:dyDescent="0.4">
      <c r="D300" s="6">
        <v>4.62</v>
      </c>
      <c r="E300" s="7">
        <f t="shared" si="28"/>
        <v>-7.5018427141696473E-2</v>
      </c>
      <c r="G300">
        <f t="shared" si="29"/>
        <v>6.0114552300987922</v>
      </c>
      <c r="H300" s="10">
        <f t="shared" si="34"/>
        <v>-0.21383252472469161</v>
      </c>
      <c r="I300">
        <f t="shared" si="30"/>
        <v>-1.7106601977975329</v>
      </c>
      <c r="K300">
        <f t="shared" si="31"/>
        <v>-0.21362797138369527</v>
      </c>
      <c r="M300">
        <f t="shared" si="32"/>
        <v>-0.21362797138369527</v>
      </c>
      <c r="N300" s="13">
        <f t="shared" si="33"/>
        <v>4.1842069312764332E-8</v>
      </c>
      <c r="O300" s="13">
        <v>1</v>
      </c>
    </row>
    <row r="301" spans="4:15" x14ac:dyDescent="0.4">
      <c r="D301" s="6">
        <v>4.6400000000000103</v>
      </c>
      <c r="E301" s="7">
        <f t="shared" si="28"/>
        <v>-7.3977287940657596E-2</v>
      </c>
      <c r="G301">
        <f t="shared" si="29"/>
        <v>6.0248146301685601</v>
      </c>
      <c r="H301" s="10">
        <f t="shared" si="34"/>
        <v>-0.21086486154605041</v>
      </c>
      <c r="I301">
        <f t="shared" si="30"/>
        <v>-1.6869188923684033</v>
      </c>
      <c r="K301">
        <f t="shared" si="31"/>
        <v>-0.21068755954309101</v>
      </c>
      <c r="M301">
        <f t="shared" si="32"/>
        <v>-0.21068755954309101</v>
      </c>
      <c r="N301" s="13">
        <f t="shared" si="33"/>
        <v>3.1436000253415368E-8</v>
      </c>
      <c r="O301" s="13">
        <v>1</v>
      </c>
    </row>
    <row r="302" spans="4:15" x14ac:dyDescent="0.4">
      <c r="D302" s="6">
        <v>4.6600000000000099</v>
      </c>
      <c r="E302" s="7">
        <f t="shared" si="28"/>
        <v>-7.2950098017587311E-2</v>
      </c>
      <c r="G302">
        <f t="shared" si="29"/>
        <v>6.0381740302383209</v>
      </c>
      <c r="H302" s="10">
        <f t="shared" si="34"/>
        <v>-0.20793695938933088</v>
      </c>
      <c r="I302">
        <f t="shared" si="30"/>
        <v>-1.663495675114647</v>
      </c>
      <c r="K302">
        <f t="shared" si="31"/>
        <v>-0.20778680805702784</v>
      </c>
      <c r="M302">
        <f t="shared" si="32"/>
        <v>-0.20778680805702784</v>
      </c>
      <c r="N302" s="13">
        <f t="shared" si="33"/>
        <v>2.2545422592375979E-8</v>
      </c>
      <c r="O302" s="13">
        <v>1</v>
      </c>
    </row>
    <row r="303" spans="4:15" x14ac:dyDescent="0.4">
      <c r="D303" s="6">
        <v>4.6800000000000104</v>
      </c>
      <c r="E303" s="7">
        <f t="shared" si="28"/>
        <v>-7.1936679964955882E-2</v>
      </c>
      <c r="G303">
        <f t="shared" si="29"/>
        <v>6.0515334303080843</v>
      </c>
      <c r="H303" s="10">
        <f t="shared" si="34"/>
        <v>-0.20504831257211023</v>
      </c>
      <c r="I303">
        <f t="shared" si="30"/>
        <v>-1.6403865005768818</v>
      </c>
      <c r="K303">
        <f t="shared" si="31"/>
        <v>-0.20492520505857845</v>
      </c>
      <c r="M303">
        <f t="shared" si="32"/>
        <v>-0.20492520505857845</v>
      </c>
      <c r="N303" s="13">
        <f t="shared" si="33"/>
        <v>1.5155459887978341E-8</v>
      </c>
      <c r="O303" s="13">
        <v>1</v>
      </c>
    </row>
    <row r="304" spans="4:15" x14ac:dyDescent="0.4">
      <c r="D304" s="6">
        <v>4.7</v>
      </c>
      <c r="E304" s="7">
        <f t="shared" si="28"/>
        <v>-7.0936858410751827E-2</v>
      </c>
      <c r="G304">
        <f t="shared" si="29"/>
        <v>6.064892830377838</v>
      </c>
      <c r="H304" s="10">
        <f t="shared" si="34"/>
        <v>-0.202198421214007</v>
      </c>
      <c r="I304">
        <f t="shared" si="30"/>
        <v>-1.617587369712056</v>
      </c>
      <c r="K304">
        <f t="shared" si="31"/>
        <v>-0.20210224461804474</v>
      </c>
      <c r="M304">
        <f t="shared" si="32"/>
        <v>-0.20210224461804474</v>
      </c>
      <c r="N304" s="13">
        <f t="shared" si="33"/>
        <v>9.2499376108868715E-9</v>
      </c>
      <c r="O304" s="13">
        <v>1</v>
      </c>
    </row>
    <row r="305" spans="4:15" x14ac:dyDescent="0.4">
      <c r="D305" s="6">
        <v>4.7200000000000104</v>
      </c>
      <c r="E305" s="7">
        <f t="shared" si="28"/>
        <v>-6.9950460001470927E-2</v>
      </c>
      <c r="G305">
        <f t="shared" si="29"/>
        <v>6.0782522304476068</v>
      </c>
      <c r="H305" s="10">
        <f t="shared" si="34"/>
        <v>-0.19938679118819275</v>
      </c>
      <c r="I305">
        <f t="shared" si="30"/>
        <v>-1.595094329505542</v>
      </c>
      <c r="K305">
        <f t="shared" si="31"/>
        <v>-0.19931742669435565</v>
      </c>
      <c r="M305">
        <f t="shared" si="32"/>
        <v>-0.19931742669435565</v>
      </c>
      <c r="N305" s="13">
        <f t="shared" si="33"/>
        <v>4.8114330052768795E-9</v>
      </c>
      <c r="O305" s="13">
        <v>1</v>
      </c>
    </row>
    <row r="306" spans="4:15" x14ac:dyDescent="0.4">
      <c r="D306" s="6">
        <v>4.74000000000001</v>
      </c>
      <c r="E306" s="7">
        <f t="shared" si="28"/>
        <v>-6.8977313385037098E-2</v>
      </c>
      <c r="G306">
        <f t="shared" si="29"/>
        <v>6.0916116305173684</v>
      </c>
      <c r="H306" s="10">
        <f t="shared" si="34"/>
        <v>-0.19661293407270977</v>
      </c>
      <c r="I306">
        <f t="shared" si="30"/>
        <v>-1.5729034725816782</v>
      </c>
      <c r="K306">
        <f t="shared" si="31"/>
        <v>-0.1965702570862079</v>
      </c>
      <c r="M306">
        <f t="shared" si="32"/>
        <v>-0.1965702570862079</v>
      </c>
      <c r="N306" s="13">
        <f t="shared" si="33"/>
        <v>1.8213251768809379E-9</v>
      </c>
      <c r="O306" s="13">
        <v>1</v>
      </c>
    </row>
    <row r="307" spans="4:15" x14ac:dyDescent="0.4">
      <c r="D307" s="6">
        <v>4.7600000000000096</v>
      </c>
      <c r="E307" s="7">
        <f t="shared" si="28"/>
        <v>-6.801724919364667E-2</v>
      </c>
      <c r="G307">
        <f t="shared" si="29"/>
        <v>6.1049710305871292</v>
      </c>
      <c r="H307" s="10">
        <f t="shared" si="34"/>
        <v>-0.19387636710157047</v>
      </c>
      <c r="I307">
        <f t="shared" si="30"/>
        <v>-1.5510109368125637</v>
      </c>
      <c r="K307">
        <f t="shared" si="31"/>
        <v>-0.19386024738291638</v>
      </c>
      <c r="M307">
        <f t="shared" si="32"/>
        <v>-0.19386024738291638</v>
      </c>
      <c r="N307" s="13">
        <f t="shared" si="33"/>
        <v>2.5984532948700313E-10</v>
      </c>
      <c r="O307" s="13">
        <v>1</v>
      </c>
    </row>
    <row r="308" spans="4:15" x14ac:dyDescent="0.4">
      <c r="D308" s="6">
        <v>4.78</v>
      </c>
      <c r="E308" s="7">
        <f t="shared" si="28"/>
        <v>-6.7070100026563953E-2</v>
      </c>
      <c r="G308">
        <f t="shared" si="29"/>
        <v>6.1183304306568846</v>
      </c>
      <c r="H308" s="10">
        <f t="shared" si="34"/>
        <v>-0.1911766131157179</v>
      </c>
      <c r="I308">
        <f t="shared" si="30"/>
        <v>-1.5294129049257432</v>
      </c>
      <c r="K308">
        <f t="shared" si="31"/>
        <v>-0.19118691491506715</v>
      </c>
      <c r="M308">
        <f t="shared" si="32"/>
        <v>-0.19118691491506715</v>
      </c>
      <c r="N308" s="13">
        <f t="shared" si="33"/>
        <v>1.0612706983208E-10</v>
      </c>
      <c r="O308" s="13">
        <v>1</v>
      </c>
    </row>
    <row r="309" spans="4:15" x14ac:dyDescent="0.4">
      <c r="D309" s="6">
        <v>4.8000000000000096</v>
      </c>
      <c r="E309" s="7">
        <f t="shared" si="28"/>
        <v>-6.6135700432864028E-2</v>
      </c>
      <c r="G309">
        <f t="shared" si="29"/>
        <v>6.1316898307266534</v>
      </c>
      <c r="H309" s="10">
        <f t="shared" si="34"/>
        <v>-0.18851320051383563</v>
      </c>
      <c r="I309">
        <f t="shared" si="30"/>
        <v>-1.5081056041106851</v>
      </c>
      <c r="K309">
        <f t="shared" si="31"/>
        <v>-0.18854978270495601</v>
      </c>
      <c r="M309">
        <f t="shared" si="32"/>
        <v>-0.18854978270495601</v>
      </c>
      <c r="N309" s="13">
        <f t="shared" si="33"/>
        <v>1.3382567071677715E-9</v>
      </c>
      <c r="O309" s="13">
        <v>1</v>
      </c>
    </row>
    <row r="310" spans="4:15" x14ac:dyDescent="0.4">
      <c r="D310" s="6">
        <v>4.8200000000000101</v>
      </c>
      <c r="E310" s="7">
        <f t="shared" si="28"/>
        <v>-6.5213886894143744E-2</v>
      </c>
      <c r="G310">
        <f t="shared" si="29"/>
        <v>6.1450492307964151</v>
      </c>
      <c r="H310" s="10">
        <f t="shared" si="34"/>
        <v>-0.18588566320306732</v>
      </c>
      <c r="I310">
        <f t="shared" si="30"/>
        <v>-1.4870853056245386</v>
      </c>
      <c r="K310">
        <f t="shared" si="31"/>
        <v>-0.18594837941687645</v>
      </c>
      <c r="M310">
        <f t="shared" si="32"/>
        <v>-0.18594837941687645</v>
      </c>
      <c r="N310" s="13">
        <f t="shared" si="33"/>
        <v>3.9333234745521955E-9</v>
      </c>
      <c r="O310" s="13">
        <v>1</v>
      </c>
    </row>
    <row r="311" spans="4:15" x14ac:dyDescent="0.4">
      <c r="D311" s="6">
        <v>4.8400000000000096</v>
      </c>
      <c r="E311" s="7">
        <f t="shared" si="28"/>
        <v>-6.4304497807194688E-2</v>
      </c>
      <c r="G311">
        <f t="shared" si="29"/>
        <v>6.1584086308661767</v>
      </c>
      <c r="H311" s="10">
        <f t="shared" si="34"/>
        <v>-0.18329354054962774</v>
      </c>
      <c r="I311">
        <f t="shared" si="30"/>
        <v>-1.4663483243970219</v>
      </c>
      <c r="K311">
        <f t="shared" si="31"/>
        <v>-0.18338223930724393</v>
      </c>
      <c r="M311">
        <f t="shared" si="32"/>
        <v>-0.18338223930724393</v>
      </c>
      <c r="N311" s="13">
        <f t="shared" si="33"/>
        <v>7.8674696026556545E-9</v>
      </c>
      <c r="O311" s="13">
        <v>1</v>
      </c>
    </row>
    <row r="312" spans="4:15" x14ac:dyDescent="0.4">
      <c r="D312" s="6">
        <v>4.8600000000000003</v>
      </c>
      <c r="E312" s="7">
        <f t="shared" si="28"/>
        <v>-6.3407373466661032E-2</v>
      </c>
      <c r="G312">
        <f t="shared" si="29"/>
        <v>6.1717680309359322</v>
      </c>
      <c r="H312" s="10">
        <f t="shared" si="34"/>
        <v>-0.18073637732937062</v>
      </c>
      <c r="I312">
        <f t="shared" si="30"/>
        <v>-1.4458910186349649</v>
      </c>
      <c r="K312">
        <f t="shared" si="31"/>
        <v>-0.18085090217461836</v>
      </c>
      <c r="M312">
        <f t="shared" si="32"/>
        <v>-0.18085090217461836</v>
      </c>
      <c r="N312" s="13">
        <f t="shared" si="33"/>
        <v>1.3115940179018257E-8</v>
      </c>
      <c r="O312" s="13">
        <v>1</v>
      </c>
    </row>
    <row r="313" spans="4:15" x14ac:dyDescent="0.4">
      <c r="D313" s="6">
        <v>4.8800000000000097</v>
      </c>
      <c r="E313" s="7">
        <f t="shared" si="28"/>
        <v>-6.2522356047679015E-2</v>
      </c>
      <c r="G313">
        <f t="shared" si="29"/>
        <v>6.1851274310057009</v>
      </c>
      <c r="H313" s="10">
        <f t="shared" si="34"/>
        <v>-0.17821372367830429</v>
      </c>
      <c r="I313">
        <f t="shared" si="30"/>
        <v>-1.4257097894264343</v>
      </c>
      <c r="K313">
        <f t="shared" si="31"/>
        <v>-0.17835391330962322</v>
      </c>
      <c r="M313">
        <f t="shared" si="32"/>
        <v>-0.17835391330962322</v>
      </c>
      <c r="N313" s="13">
        <f t="shared" si="33"/>
        <v>1.9653132729336564E-8</v>
      </c>
      <c r="O313" s="13">
        <v>1</v>
      </c>
    </row>
    <row r="314" spans="4:15" x14ac:dyDescent="0.4">
      <c r="D314" s="6">
        <v>4.9000000000000101</v>
      </c>
      <c r="E314" s="7">
        <f t="shared" si="28"/>
        <v>-6.1649289588516579E-2</v>
      </c>
      <c r="G314">
        <f t="shared" si="29"/>
        <v>6.1984868310754617</v>
      </c>
      <c r="H314" s="10">
        <f t="shared" si="34"/>
        <v>-0.17572513504310766</v>
      </c>
      <c r="I314">
        <f t="shared" si="30"/>
        <v>-1.4058010803448613</v>
      </c>
      <c r="K314">
        <f t="shared" si="31"/>
        <v>-0.17589082344481288</v>
      </c>
      <c r="M314">
        <f t="shared" si="32"/>
        <v>-0.17589082344481288</v>
      </c>
      <c r="N314" s="13">
        <f t="shared" si="33"/>
        <v>2.7452646459630948E-8</v>
      </c>
      <c r="O314" s="13">
        <v>1</v>
      </c>
    </row>
    <row r="315" spans="4:15" x14ac:dyDescent="0.4">
      <c r="D315" s="6">
        <v>4.9200000000000097</v>
      </c>
      <c r="E315" s="7">
        <f t="shared" si="28"/>
        <v>-6.0788019973206028E-2</v>
      </c>
      <c r="G315">
        <f t="shared" si="29"/>
        <v>6.2118462311452234</v>
      </c>
      <c r="H315" s="10">
        <f t="shared" si="34"/>
        <v>-0.17327017213162646</v>
      </c>
      <c r="I315">
        <f t="shared" si="30"/>
        <v>-1.3861613770530117</v>
      </c>
      <c r="K315">
        <f t="shared" si="31"/>
        <v>-0.17346118870446789</v>
      </c>
      <c r="M315">
        <f t="shared" si="32"/>
        <v>-0.17346118870446789</v>
      </c>
      <c r="N315" s="13">
        <f t="shared" si="33"/>
        <v>3.6487331100085046E-8</v>
      </c>
      <c r="O315" s="13">
        <v>1</v>
      </c>
    </row>
    <row r="316" spans="4:15" x14ac:dyDescent="0.4">
      <c r="D316" s="6">
        <v>4.9400000000000004</v>
      </c>
      <c r="E316" s="7">
        <f t="shared" si="28"/>
        <v>-5.9938394914191041E-2</v>
      </c>
      <c r="G316">
        <f t="shared" si="29"/>
        <v>6.2252056312149788</v>
      </c>
      <c r="H316" s="10">
        <f t="shared" si="34"/>
        <v>-0.17084840086341013</v>
      </c>
      <c r="I316">
        <f t="shared" si="30"/>
        <v>-1.3667872069072811</v>
      </c>
      <c r="K316">
        <f t="shared" si="31"/>
        <v>-0.17106457055438667</v>
      </c>
      <c r="M316">
        <f t="shared" si="32"/>
        <v>-0.17106457055438667</v>
      </c>
      <c r="N316" s="13">
        <f t="shared" si="33"/>
        <v>4.6729335296893682E-8</v>
      </c>
      <c r="O316" s="13">
        <v>1</v>
      </c>
    </row>
    <row r="317" spans="4:15" x14ac:dyDescent="0.4">
      <c r="D317" s="6">
        <v>4.9600000000000097</v>
      </c>
      <c r="E317" s="7">
        <f t="shared" si="28"/>
        <v>-5.9100263934983722E-2</v>
      </c>
      <c r="G317">
        <f t="shared" si="29"/>
        <v>6.2385650312847476</v>
      </c>
      <c r="H317" s="10">
        <f t="shared" si="34"/>
        <v>-0.16845939232027762</v>
      </c>
      <c r="I317">
        <f t="shared" si="30"/>
        <v>-1.347675138562221</v>
      </c>
      <c r="K317">
        <f t="shared" si="31"/>
        <v>-0.16870053575165647</v>
      </c>
      <c r="M317">
        <f t="shared" si="32"/>
        <v>-0.16870053575165647</v>
      </c>
      <c r="N317" s="13">
        <f t="shared" si="33"/>
        <v>5.815015449716543E-8</v>
      </c>
      <c r="O317" s="13">
        <v>1</v>
      </c>
    </row>
    <row r="318" spans="4:15" x14ac:dyDescent="0.4">
      <c r="D318" s="6">
        <v>4.9800000000000102</v>
      </c>
      <c r="E318" s="7">
        <f t="shared" si="28"/>
        <v>-5.8273478352848684E-2</v>
      </c>
      <c r="G318">
        <f t="shared" si="29"/>
        <v>6.2519244313545093</v>
      </c>
      <c r="H318" s="10">
        <f t="shared" si="34"/>
        <v>-0.16610272269695989</v>
      </c>
      <c r="I318">
        <f t="shared" si="30"/>
        <v>-1.3288217815756791</v>
      </c>
      <c r="K318">
        <f t="shared" si="31"/>
        <v>-0.16636865629446021</v>
      </c>
      <c r="M318">
        <f t="shared" si="32"/>
        <v>-0.16636865629446021</v>
      </c>
      <c r="N318" s="13">
        <f t="shared" si="33"/>
        <v>7.0720678279463789E-8</v>
      </c>
      <c r="O318" s="13">
        <v>1</v>
      </c>
    </row>
    <row r="319" spans="4:15" x14ac:dyDescent="0.4">
      <c r="D319" s="6">
        <v>5.0000000000000098</v>
      </c>
      <c r="E319" s="7">
        <f t="shared" si="28"/>
        <v>-5.7457891261506439E-2</v>
      </c>
      <c r="G319">
        <f t="shared" si="29"/>
        <v>6.26528383142427</v>
      </c>
      <c r="H319" s="10">
        <f t="shared" si="34"/>
        <v>-0.16377797325179794</v>
      </c>
      <c r="I319">
        <f t="shared" si="30"/>
        <v>-1.3102237860143835</v>
      </c>
      <c r="K319">
        <f t="shared" si="31"/>
        <v>-0.16406850937189171</v>
      </c>
      <c r="M319">
        <f t="shared" si="32"/>
        <v>-0.16406850937189171</v>
      </c>
      <c r="N319" s="13">
        <f t="shared" si="33"/>
        <v>8.4411237079145131E-8</v>
      </c>
      <c r="O319" s="13">
        <v>1</v>
      </c>
    </row>
    <row r="320" spans="4:15" x14ac:dyDescent="0.4">
      <c r="D320" s="6">
        <v>5.0199999999999996</v>
      </c>
      <c r="E320" s="7">
        <f t="shared" si="28"/>
        <v>-5.6653357513875534E-2</v>
      </c>
      <c r="G320">
        <f t="shared" si="29"/>
        <v>6.2786432314940255</v>
      </c>
      <c r="H320" s="10">
        <f t="shared" si="34"/>
        <v>-0.16148473025755081</v>
      </c>
      <c r="I320">
        <f t="shared" si="30"/>
        <v>-1.2918778420604065</v>
      </c>
      <c r="K320">
        <f t="shared" si="31"/>
        <v>-0.16179967731384454</v>
      </c>
      <c r="M320">
        <f t="shared" si="32"/>
        <v>-0.16179967731384454</v>
      </c>
      <c r="N320" s="13">
        <f t="shared" si="33"/>
        <v>9.9191648268085649E-8</v>
      </c>
      <c r="O320" s="13">
        <v>1</v>
      </c>
    </row>
    <row r="321" spans="4:15" x14ac:dyDescent="0.4">
      <c r="D321" s="6">
        <v>5.0400000000000098</v>
      </c>
      <c r="E321" s="7">
        <f t="shared" si="28"/>
        <v>-5.5859733704848591E-2</v>
      </c>
      <c r="G321">
        <f t="shared" si="29"/>
        <v>6.2920026315637934</v>
      </c>
      <c r="H321" s="10">
        <f t="shared" si="34"/>
        <v>-0.15922258495230043</v>
      </c>
      <c r="I321">
        <f t="shared" si="30"/>
        <v>-1.2737806796184035</v>
      </c>
      <c r="K321">
        <f t="shared" si="31"/>
        <v>-0.1595617475409554</v>
      </c>
      <c r="M321">
        <f t="shared" si="32"/>
        <v>-0.1595617475409554</v>
      </c>
      <c r="N321" s="13">
        <f t="shared" si="33"/>
        <v>1.1503126154313501E-7</v>
      </c>
      <c r="O321" s="13">
        <v>1</v>
      </c>
    </row>
    <row r="322" spans="4:15" x14ac:dyDescent="0.4">
      <c r="D322" s="6">
        <v>5.0600000000000103</v>
      </c>
      <c r="E322" s="7">
        <f t="shared" si="28"/>
        <v>-5.5076878154118054E-2</v>
      </c>
      <c r="G322">
        <f t="shared" si="29"/>
        <v>6.3053620316335568</v>
      </c>
      <c r="H322" s="10">
        <f t="shared" si="34"/>
        <v>-0.15699113349049812</v>
      </c>
      <c r="I322">
        <f t="shared" si="30"/>
        <v>-1.255929067923985</v>
      </c>
      <c r="K322">
        <f t="shared" si="31"/>
        <v>-0.15735431251465323</v>
      </c>
      <c r="M322">
        <f t="shared" si="32"/>
        <v>-0.15735431251465323</v>
      </c>
      <c r="N322" s="13">
        <f t="shared" si="33"/>
        <v>1.3189900358626059E-7</v>
      </c>
      <c r="O322" s="13">
        <v>1</v>
      </c>
    </row>
    <row r="323" spans="4:15" x14ac:dyDescent="0.4">
      <c r="D323" s="6">
        <v>5.0800000000000098</v>
      </c>
      <c r="E323" s="7">
        <f t="shared" si="28"/>
        <v>-5.4304650889042502E-2</v>
      </c>
      <c r="G323">
        <f t="shared" si="29"/>
        <v>6.3187214317033176</v>
      </c>
      <c r="H323" s="10">
        <f t="shared" si="34"/>
        <v>-0.15478997689412677</v>
      </c>
      <c r="I323">
        <f t="shared" si="30"/>
        <v>-1.2383198151530141</v>
      </c>
      <c r="K323">
        <f t="shared" si="31"/>
        <v>-0.15517696968728784</v>
      </c>
      <c r="M323">
        <f t="shared" si="32"/>
        <v>-0.15517696968728784</v>
      </c>
      <c r="N323" s="13">
        <f t="shared" si="33"/>
        <v>1.4976342195860458E-7</v>
      </c>
      <c r="O323" s="13">
        <v>1</v>
      </c>
    </row>
    <row r="324" spans="4:15" x14ac:dyDescent="0.4">
      <c r="D324" s="6">
        <v>5.0999999999999996</v>
      </c>
      <c r="E324" s="7">
        <f t="shared" si="28"/>
        <v>-5.3542913627572637E-2</v>
      </c>
      <c r="G324">
        <f t="shared" si="29"/>
        <v>6.332080831773073</v>
      </c>
      <c r="H324" s="10">
        <f t="shared" si="34"/>
        <v>-0.15261872100403304</v>
      </c>
      <c r="I324">
        <f t="shared" si="30"/>
        <v>-1.2209497680322643</v>
      </c>
      <c r="K324">
        <f t="shared" si="31"/>
        <v>-0.15302932145239331</v>
      </c>
      <c r="M324">
        <f t="shared" si="32"/>
        <v>-0.15302932145239331</v>
      </c>
      <c r="N324" s="13">
        <f t="shared" si="33"/>
        <v>1.6859272819366013E-7</v>
      </c>
      <c r="O324" s="13">
        <v>1</v>
      </c>
    </row>
    <row r="325" spans="4:15" x14ac:dyDescent="0.4">
      <c r="D325" s="6">
        <v>5.1200000000000099</v>
      </c>
      <c r="E325" s="7">
        <f t="shared" si="28"/>
        <v>-5.2791529761230686E-2</v>
      </c>
      <c r="G325">
        <f t="shared" si="29"/>
        <v>6.3454402318428409</v>
      </c>
      <c r="H325" s="10">
        <f t="shared" si="34"/>
        <v>-0.15047697643141195</v>
      </c>
      <c r="I325">
        <f t="shared" si="30"/>
        <v>-1.2038158114512956</v>
      </c>
      <c r="K325">
        <f t="shared" si="31"/>
        <v>-0.15091097509507262</v>
      </c>
      <c r="M325">
        <f t="shared" si="32"/>
        <v>-0.15091097509507262</v>
      </c>
      <c r="N325" s="13">
        <f t="shared" si="33"/>
        <v>1.8835484005924995E-7</v>
      </c>
      <c r="O325" s="13">
        <v>1</v>
      </c>
    </row>
    <row r="326" spans="4:15" x14ac:dyDescent="0.4">
      <c r="D326" s="6">
        <v>5.1400000000000103</v>
      </c>
      <c r="E326" s="7">
        <f t="shared" si="28"/>
        <v>-5.2050364338157913E-2</v>
      </c>
      <c r="G326">
        <f t="shared" si="29"/>
        <v>6.3587996319126017</v>
      </c>
      <c r="H326" s="10">
        <f t="shared" si="34"/>
        <v>-0.14836435850948532</v>
      </c>
      <c r="I326">
        <f t="shared" si="30"/>
        <v>-1.1869148680758825</v>
      </c>
      <c r="K326">
        <f t="shared" si="31"/>
        <v>-0.14882154274254383</v>
      </c>
      <c r="M326">
        <f t="shared" si="32"/>
        <v>-0.14882154274254383</v>
      </c>
      <c r="N326" s="13">
        <f t="shared" si="33"/>
        <v>2.0901742295730374E-7</v>
      </c>
      <c r="O326" s="13">
        <v>1</v>
      </c>
    </row>
    <row r="327" spans="4:15" x14ac:dyDescent="0.4">
      <c r="D327" s="6">
        <v>5.1600000000000099</v>
      </c>
      <c r="E327" s="7">
        <f t="shared" si="28"/>
        <v>-5.1319284046221048E-2</v>
      </c>
      <c r="G327">
        <f t="shared" si="29"/>
        <v>6.3721590319823651</v>
      </c>
      <c r="H327" s="10">
        <f t="shared" si="34"/>
        <v>-0.14628048724534848</v>
      </c>
      <c r="I327">
        <f t="shared" si="30"/>
        <v>-1.1702438979627878</v>
      </c>
      <c r="K327">
        <f t="shared" si="31"/>
        <v>-0.14676064131482536</v>
      </c>
      <c r="M327">
        <f t="shared" si="32"/>
        <v>-0.14676064131482536</v>
      </c>
      <c r="N327" s="13">
        <f t="shared" si="33"/>
        <v>2.3054793043520764E-7</v>
      </c>
      <c r="O327" s="13">
        <v>1</v>
      </c>
    </row>
    <row r="328" spans="4:15" x14ac:dyDescent="0.4">
      <c r="D328" s="6">
        <v>5.1800000000000104</v>
      </c>
      <c r="E328" s="7">
        <f t="shared" si="28"/>
        <v>-5.059815719619444E-2</v>
      </c>
      <c r="G328">
        <f t="shared" si="29"/>
        <v>6.3855184320521259</v>
      </c>
      <c r="H328" s="10">
        <f t="shared" si="34"/>
        <v>-0.14422498727203265</v>
      </c>
      <c r="I328">
        <f t="shared" si="30"/>
        <v>-1.1537998981762612</v>
      </c>
      <c r="K328">
        <f t="shared" si="31"/>
        <v>-0.14472789247561063</v>
      </c>
      <c r="M328">
        <f t="shared" si="32"/>
        <v>-0.14472789247561063</v>
      </c>
      <c r="N328" s="13">
        <f t="shared" si="33"/>
        <v>2.5291364378581527E-7</v>
      </c>
      <c r="O328" s="13">
        <v>1</v>
      </c>
    </row>
    <row r="329" spans="4:15" x14ac:dyDescent="0.4">
      <c r="D329" s="6">
        <v>5.2000000000000099</v>
      </c>
      <c r="E329" s="7">
        <f t="shared" si="28"/>
        <v>-4.9886853705014368E-2</v>
      </c>
      <c r="G329">
        <f t="shared" si="29"/>
        <v>6.3988778321218875</v>
      </c>
      <c r="H329" s="10">
        <f t="shared" si="34"/>
        <v>-0.14219748780077296</v>
      </c>
      <c r="I329">
        <f t="shared" si="30"/>
        <v>-1.1375799024061837</v>
      </c>
      <c r="K329">
        <f t="shared" si="31"/>
        <v>-0.14272292258331631</v>
      </c>
      <c r="M329">
        <f t="shared" si="32"/>
        <v>-0.14272292258331631</v>
      </c>
      <c r="N329" s="13">
        <f t="shared" si="33"/>
        <v>2.7608171070638247E-7</v>
      </c>
      <c r="O329" s="13">
        <v>1</v>
      </c>
    </row>
    <row r="330" spans="4:15" x14ac:dyDescent="0.4">
      <c r="D330" s="6">
        <v>5.2200000000000104</v>
      </c>
      <c r="E330" s="7">
        <f t="shared" si="28"/>
        <v>-4.9185245079110679E-2</v>
      </c>
      <c r="G330">
        <f t="shared" si="29"/>
        <v>6.4122372321916492</v>
      </c>
      <c r="H330" s="10">
        <f t="shared" si="34"/>
        <v>-0.14019762257349708</v>
      </c>
      <c r="I330">
        <f t="shared" si="30"/>
        <v>-1.1215809805879766</v>
      </c>
      <c r="K330">
        <f t="shared" si="31"/>
        <v>-0.14074536264233273</v>
      </c>
      <c r="M330">
        <f t="shared" si="32"/>
        <v>-0.14074536264233273</v>
      </c>
      <c r="N330" s="13">
        <f t="shared" si="33"/>
        <v>3.0001918300808303E-7</v>
      </c>
      <c r="O330" s="13">
        <v>1</v>
      </c>
    </row>
    <row r="331" spans="4:15" x14ac:dyDescent="0.4">
      <c r="D331" s="6">
        <v>5.24000000000001</v>
      </c>
      <c r="E331" s="7">
        <f t="shared" si="28"/>
        <v>-4.8493204397819907E-2</v>
      </c>
      <c r="G331">
        <f t="shared" si="29"/>
        <v>6.4255966322614118</v>
      </c>
      <c r="H331" s="10">
        <f t="shared" si="34"/>
        <v>-0.13822502981554585</v>
      </c>
      <c r="I331">
        <f t="shared" si="30"/>
        <v>-1.1058002385243668</v>
      </c>
      <c r="K331">
        <f t="shared" si="31"/>
        <v>-0.13879484825447783</v>
      </c>
      <c r="M331">
        <f t="shared" si="32"/>
        <v>-0.13879484825447783</v>
      </c>
      <c r="N331" s="13">
        <f t="shared" si="33"/>
        <v>3.2469305334687157E-7</v>
      </c>
      <c r="O331" s="13">
        <v>1</v>
      </c>
    </row>
    <row r="332" spans="4:15" x14ac:dyDescent="0.4">
      <c r="D332" s="6">
        <v>5.2600000000000096</v>
      </c>
      <c r="E332" s="7">
        <f t="shared" si="28"/>
        <v>-4.781060629688192E-2</v>
      </c>
      <c r="G332">
        <f t="shared" si="29"/>
        <v>6.4389560323311734</v>
      </c>
      <c r="H332" s="10">
        <f t="shared" si="34"/>
        <v>-0.13627935218863221</v>
      </c>
      <c r="I332">
        <f t="shared" si="30"/>
        <v>-1.0902348175090577</v>
      </c>
      <c r="K332">
        <f t="shared" si="31"/>
        <v>-0.13687101957066905</v>
      </c>
      <c r="M332">
        <f t="shared" si="32"/>
        <v>-0.13687101957066905</v>
      </c>
      <c r="N332" s="13">
        <f t="shared" si="33"/>
        <v>3.5007029096632415E-7</v>
      </c>
      <c r="O332" s="13">
        <v>1</v>
      </c>
    </row>
    <row r="333" spans="4:15" x14ac:dyDescent="0.4">
      <c r="D333" s="6">
        <v>5.28000000000001</v>
      </c>
      <c r="E333" s="7">
        <f t="shared" si="28"/>
        <v>-4.7137326952023925E-2</v>
      </c>
      <c r="G333">
        <f t="shared" si="29"/>
        <v>6.4523154324009342</v>
      </c>
      <c r="H333" s="10">
        <f t="shared" si="34"/>
        <v>-0.13436023674404898</v>
      </c>
      <c r="I333">
        <f t="shared" si="30"/>
        <v>-1.0748818939523919</v>
      </c>
      <c r="K333">
        <f t="shared" si="31"/>
        <v>-0.13497352124282153</v>
      </c>
      <c r="M333">
        <f t="shared" si="32"/>
        <v>-0.13497352124282153</v>
      </c>
      <c r="N333" s="13">
        <f t="shared" si="33"/>
        <v>3.7611787643468903E-7</v>
      </c>
      <c r="O333" s="13">
        <v>1</v>
      </c>
    </row>
    <row r="334" spans="4:15" x14ac:dyDescent="0.4">
      <c r="D334" s="6">
        <v>5.3000000000000096</v>
      </c>
      <c r="E334" s="7">
        <f t="shared" si="28"/>
        <v>-4.6473244062634353E-2</v>
      </c>
      <c r="G334">
        <f t="shared" si="29"/>
        <v>6.4656748324706959</v>
      </c>
      <c r="H334" s="10">
        <f t="shared" si="34"/>
        <v>-0.13246733487613296</v>
      </c>
      <c r="I334">
        <f t="shared" si="30"/>
        <v>-1.0597386790090637</v>
      </c>
      <c r="K334">
        <f t="shared" si="31"/>
        <v>-0.1331020023759836</v>
      </c>
      <c r="M334">
        <f t="shared" si="32"/>
        <v>-0.1331020023759836</v>
      </c>
      <c r="N334" s="13">
        <f t="shared" si="33"/>
        <v>4.0280283536666028E-7</v>
      </c>
      <c r="O334" s="13">
        <v>1</v>
      </c>
    </row>
    <row r="335" spans="4:15" x14ac:dyDescent="0.4">
      <c r="D335" s="6">
        <v>5.3200000000000101</v>
      </c>
      <c r="E335" s="7">
        <f t="shared" si="28"/>
        <v>-4.5818236835529026E-2</v>
      </c>
      <c r="G335">
        <f t="shared" si="29"/>
        <v>6.4790342325404575</v>
      </c>
      <c r="H335" s="10">
        <f t="shared" si="34"/>
        <v>-0.13060030227599195</v>
      </c>
      <c r="I335">
        <f t="shared" si="30"/>
        <v>-1.0448024182079356</v>
      </c>
      <c r="K335">
        <f t="shared" si="31"/>
        <v>-0.13125611648071767</v>
      </c>
      <c r="M335">
        <f t="shared" si="32"/>
        <v>-0.13125611648071767</v>
      </c>
      <c r="N335" s="13">
        <f t="shared" si="33"/>
        <v>4.3009227112001963E-7</v>
      </c>
      <c r="O335" s="13">
        <v>1</v>
      </c>
    </row>
    <row r="336" spans="4:15" x14ac:dyDescent="0.4">
      <c r="D336" s="6">
        <v>5.3400000000000096</v>
      </c>
      <c r="E336" s="7">
        <f t="shared" si="28"/>
        <v>-4.5172185968812867E-2</v>
      </c>
      <c r="G336">
        <f t="shared" si="29"/>
        <v>6.4923936326102201</v>
      </c>
      <c r="H336" s="10">
        <f t="shared" si="34"/>
        <v>-0.12875879888550421</v>
      </c>
      <c r="I336">
        <f t="shared" si="30"/>
        <v>-1.0300703910840336</v>
      </c>
      <c r="K336">
        <f t="shared" si="31"/>
        <v>-0.12943552142573325</v>
      </c>
      <c r="M336">
        <f t="shared" si="32"/>
        <v>-0.12943552142573325</v>
      </c>
      <c r="N336" s="13">
        <f t="shared" si="33"/>
        <v>4.5795339645405368E-7</v>
      </c>
      <c r="O336" s="13">
        <v>1</v>
      </c>
    </row>
    <row r="337" spans="4:15" x14ac:dyDescent="0.4">
      <c r="D337" s="6">
        <v>5.3600000000000101</v>
      </c>
      <c r="E337" s="7">
        <f t="shared" si="28"/>
        <v>-4.4534973635838533E-2</v>
      </c>
      <c r="G337">
        <f t="shared" si="29"/>
        <v>6.5057530326799817</v>
      </c>
      <c r="H337" s="10">
        <f t="shared" si="34"/>
        <v>-0.12694248885159415</v>
      </c>
      <c r="I337">
        <f t="shared" si="30"/>
        <v>-1.0155399108127532</v>
      </c>
      <c r="K337">
        <f t="shared" si="31"/>
        <v>-0.12763987939078453</v>
      </c>
      <c r="M337">
        <f t="shared" si="32"/>
        <v>-0.12763987939078453</v>
      </c>
      <c r="N337" s="13">
        <f t="shared" si="33"/>
        <v>4.8635356415224752E-7</v>
      </c>
      <c r="O337" s="13">
        <v>1</v>
      </c>
    </row>
    <row r="338" spans="4:15" x14ac:dyDescent="0.4">
      <c r="D338" s="6">
        <v>5.3800000000000097</v>
      </c>
      <c r="E338" s="7">
        <f t="shared" si="28"/>
        <v>-4.3906483469265296E-2</v>
      </c>
      <c r="G338">
        <f t="shared" si="29"/>
        <v>6.5191124327497425</v>
      </c>
      <c r="H338" s="10">
        <f t="shared" si="34"/>
        <v>-0.12515104048079381</v>
      </c>
      <c r="I338">
        <f t="shared" si="30"/>
        <v>-1.0012083238463505</v>
      </c>
      <c r="K338">
        <f t="shared" si="31"/>
        <v>-0.12586885681983373</v>
      </c>
      <c r="M338">
        <f t="shared" si="32"/>
        <v>-0.12586885681983373</v>
      </c>
      <c r="N338" s="13">
        <f t="shared" si="33"/>
        <v>5.1526029659266941E-7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-4.3286600545219225E-2</v>
      </c>
      <c r="G339">
        <f t="shared" si="29"/>
        <v>6.5324718328195059</v>
      </c>
      <c r="H339" s="10">
        <f t="shared" si="34"/>
        <v>-0.12338412619409288</v>
      </c>
      <c r="I339">
        <f t="shared" si="30"/>
        <v>-0.98707300955274302</v>
      </c>
      <c r="K339">
        <f t="shared" si="31"/>
        <v>-0.12412212437449364</v>
      </c>
      <c r="M339">
        <f t="shared" si="32"/>
        <v>-0.12412212437449364</v>
      </c>
      <c r="N339" s="13">
        <f t="shared" si="33"/>
        <v>5.4464131427484354E-7</v>
      </c>
      <c r="O339" s="13">
        <v>1</v>
      </c>
    </row>
    <row r="340" spans="4:15" x14ac:dyDescent="0.4">
      <c r="D340" s="6">
        <v>5.4200000000000097</v>
      </c>
      <c r="E340" s="7">
        <f t="shared" si="35"/>
        <v>-4.2675211367557551E-2</v>
      </c>
      <c r="G340">
        <f t="shared" ref="G340:G403" si="36">$E$11*(D340/$E$12+1)</f>
        <v>6.5458312328892658</v>
      </c>
      <c r="H340" s="10">
        <f t="shared" si="34"/>
        <v>-0.12164142248208605</v>
      </c>
      <c r="I340">
        <f t="shared" ref="I340:I403" si="37">H340*$E$6</f>
        <v>-0.97313137985668841</v>
      </c>
      <c r="K340">
        <f t="shared" ref="K340:K403" si="38">(1/2)*($L$9*$L$4*EXP(-$L$7*$O$6*(G340/$O$6-1))-($L$9*$L$6*EXP(-$L$5*$O$6*(G340/$O$6-1))))</f>
        <v>-0.12239935688775343</v>
      </c>
      <c r="M340">
        <f t="shared" ref="M340:M403" si="39">(1/2)*($L$9*$O$4*EXP(-$O$8*$O$6*(G340/$O$6-1))-($L$9*$O$7*EXP(-$O$5*$O$6*(G340/$O$6-1))))</f>
        <v>-0.12239935688775343</v>
      </c>
      <c r="N340" s="13">
        <f t="shared" ref="N340:N403" si="40">(M340-H340)^2*O340</f>
        <v>5.7446456329435915E-7</v>
      </c>
      <c r="O340" s="13">
        <v>1</v>
      </c>
    </row>
    <row r="341" spans="4:15" x14ac:dyDescent="0.4">
      <c r="D341" s="6">
        <v>5.4400000000000102</v>
      </c>
      <c r="E341" s="7">
        <f t="shared" si="35"/>
        <v>-4.2072203852238262E-2</v>
      </c>
      <c r="G341">
        <f t="shared" si="36"/>
        <v>6.5591906329590293</v>
      </c>
      <c r="H341" s="10">
        <f t="shared" ref="H341:H404" si="41">-(-$B$4)*(1+D341+$E$5*D341^3)*EXP(-D341)</f>
        <v>-0.11992260986041994</v>
      </c>
      <c r="I341">
        <f t="shared" si="37"/>
        <v>-0.95938087888335954</v>
      </c>
      <c r="K341">
        <f t="shared" si="38"/>
        <v>-0.12070023331798932</v>
      </c>
      <c r="M341">
        <f t="shared" si="39"/>
        <v>-0.12070023331798932</v>
      </c>
      <c r="N341" s="13">
        <f t="shared" si="40"/>
        <v>6.0469824176215165E-7</v>
      </c>
      <c r="O341" s="13">
        <v>1</v>
      </c>
    </row>
    <row r="342" spans="4:15" x14ac:dyDescent="0.4">
      <c r="D342" s="6">
        <v>5.4600000000000097</v>
      </c>
      <c r="E342" s="7">
        <f t="shared" si="35"/>
        <v>-4.1477467311797397E-2</v>
      </c>
      <c r="G342">
        <f t="shared" si="36"/>
        <v>6.57255003302879</v>
      </c>
      <c r="H342" s="10">
        <f t="shared" si="41"/>
        <v>-0.11822737282554731</v>
      </c>
      <c r="I342">
        <f t="shared" si="37"/>
        <v>-0.94581898260437847</v>
      </c>
      <c r="K342">
        <f t="shared" si="38"/>
        <v>-0.11902443670327921</v>
      </c>
      <c r="M342">
        <f t="shared" si="39"/>
        <v>-0.11902443670327921</v>
      </c>
      <c r="N342" s="13">
        <f t="shared" si="40"/>
        <v>6.3531082518501589E-7</v>
      </c>
      <c r="O342" s="13">
        <v>1</v>
      </c>
    </row>
    <row r="343" spans="4:15" x14ac:dyDescent="0.4">
      <c r="D343" s="6">
        <v>5.4800000000000102</v>
      </c>
      <c r="E343" s="7">
        <f t="shared" si="35"/>
        <v>-4.0890892439934809E-2</v>
      </c>
      <c r="G343">
        <f t="shared" si="36"/>
        <v>6.5859094330985517</v>
      </c>
      <c r="H343" s="10">
        <f t="shared" si="41"/>
        <v>-0.11655539981079018</v>
      </c>
      <c r="I343">
        <f t="shared" si="37"/>
        <v>-0.9324431984863214</v>
      </c>
      <c r="K343">
        <f t="shared" si="38"/>
        <v>-0.11737165411600954</v>
      </c>
      <c r="M343">
        <f t="shared" si="39"/>
        <v>-0.11737165411600954</v>
      </c>
      <c r="N343" s="13">
        <f t="shared" si="40"/>
        <v>6.6627109078914992E-7</v>
      </c>
      <c r="O343" s="13">
        <v>1</v>
      </c>
    </row>
    <row r="344" spans="4:15" x14ac:dyDescent="0.4">
      <c r="D344" s="6">
        <v>5.5000000000000098</v>
      </c>
      <c r="E344" s="7">
        <f t="shared" si="35"/>
        <v>-4.0312371296210847E-2</v>
      </c>
      <c r="G344">
        <f t="shared" si="36"/>
        <v>6.5992688331683143</v>
      </c>
      <c r="H344" s="10">
        <f t="shared" si="41"/>
        <v>-0.11490638314271941</v>
      </c>
      <c r="I344">
        <f t="shared" si="37"/>
        <v>-0.91925106514175525</v>
      </c>
      <c r="K344">
        <f t="shared" si="38"/>
        <v>-0.11574157661779412</v>
      </c>
      <c r="M344">
        <f t="shared" si="39"/>
        <v>-0.11574157661779412</v>
      </c>
      <c r="N344" s="13">
        <f t="shared" si="40"/>
        <v>6.9754814080737627E-7</v>
      </c>
      <c r="O344" s="13">
        <v>1</v>
      </c>
    </row>
    <row r="345" spans="4:15" x14ac:dyDescent="0.4">
      <c r="D345" s="6">
        <v>5.5200000000000102</v>
      </c>
      <c r="E345" s="7">
        <f t="shared" si="35"/>
        <v>-3.9741797290854315E-2</v>
      </c>
      <c r="G345">
        <f t="shared" si="36"/>
        <v>6.6126282332380759</v>
      </c>
      <c r="H345" s="10">
        <f t="shared" si="41"/>
        <v>-0.11328001899785116</v>
      </c>
      <c r="I345">
        <f t="shared" si="37"/>
        <v>-0.90624015198280927</v>
      </c>
      <c r="K345">
        <f t="shared" si="38"/>
        <v>-0.1141338992147025</v>
      </c>
      <c r="M345">
        <f t="shared" si="39"/>
        <v>-0.1141338992147025</v>
      </c>
      <c r="N345" s="13">
        <f t="shared" si="40"/>
        <v>7.291114247300978E-7</v>
      </c>
      <c r="O345" s="13">
        <v>1</v>
      </c>
    </row>
    <row r="346" spans="4:15" x14ac:dyDescent="0.4">
      <c r="D346" s="6">
        <v>5.5400000000000098</v>
      </c>
      <c r="E346" s="7">
        <f t="shared" si="35"/>
        <v>-3.9179065169683912E-2</v>
      </c>
      <c r="G346">
        <f t="shared" si="36"/>
        <v>6.6259876333078376</v>
      </c>
      <c r="H346" s="10">
        <f t="shared" si="41"/>
        <v>-0.11167600735966703</v>
      </c>
      <c r="I346">
        <f t="shared" si="37"/>
        <v>-0.89340805887733621</v>
      </c>
      <c r="K346">
        <f t="shared" si="38"/>
        <v>-0.11254832081280364</v>
      </c>
      <c r="M346">
        <f t="shared" si="39"/>
        <v>-0.11254832081280364</v>
      </c>
      <c r="N346" s="13">
        <f t="shared" si="40"/>
        <v>7.6093076052311863E-7</v>
      </c>
      <c r="O346" s="13">
        <v>1</v>
      </c>
    </row>
    <row r="347" spans="4:15" x14ac:dyDescent="0.4">
      <c r="D347" s="6">
        <v>5.5600000000000103</v>
      </c>
      <c r="E347" s="7">
        <f t="shared" si="35"/>
        <v>-3.8624070999143549E-2</v>
      </c>
      <c r="G347">
        <f t="shared" si="36"/>
        <v>6.6393470333775984</v>
      </c>
      <c r="H347" s="10">
        <f t="shared" si="41"/>
        <v>-0.11009405197595876</v>
      </c>
      <c r="I347">
        <f t="shared" si="37"/>
        <v>-0.88075241580767005</v>
      </c>
      <c r="K347">
        <f t="shared" si="38"/>
        <v>-0.11098454417403054</v>
      </c>
      <c r="M347">
        <f t="shared" si="39"/>
        <v>-0.11098454417403054</v>
      </c>
      <c r="N347" s="13">
        <f t="shared" si="40"/>
        <v>7.9297635482672423E-7</v>
      </c>
      <c r="O347" s="13">
        <v>1</v>
      </c>
    </row>
    <row r="348" spans="4:15" x14ac:dyDescent="0.4">
      <c r="D348" s="6">
        <v>5.5800000000000098</v>
      </c>
      <c r="E348" s="7">
        <f t="shared" si="35"/>
        <v>-3.8076712151453286E-2</v>
      </c>
      <c r="G348">
        <f t="shared" si="36"/>
        <v>6.65270643344736</v>
      </c>
      <c r="H348" s="10">
        <f t="shared" si="41"/>
        <v>-0.10853386031650245</v>
      </c>
      <c r="I348">
        <f t="shared" si="37"/>
        <v>-0.86827088253201956</v>
      </c>
      <c r="K348">
        <f t="shared" si="38"/>
        <v>-0.10944227587236859</v>
      </c>
      <c r="M348">
        <f t="shared" si="39"/>
        <v>-0.10944227587236859</v>
      </c>
      <c r="N348" s="13">
        <f t="shared" si="40"/>
        <v>8.2521882213958906E-7</v>
      </c>
      <c r="O348" s="13">
        <v>1</v>
      </c>
    </row>
    <row r="349" spans="4:15" x14ac:dyDescent="0.4">
      <c r="D349" s="6">
        <v>5.6000000000000103</v>
      </c>
      <c r="E349" s="7">
        <f t="shared" si="35"/>
        <v>-3.7536887289876197E-2</v>
      </c>
      <c r="G349">
        <f t="shared" si="36"/>
        <v>6.6660658335171226</v>
      </c>
      <c r="H349" s="10">
        <f t="shared" si="41"/>
        <v>-0.10699514353106312</v>
      </c>
      <c r="I349">
        <f t="shared" si="37"/>
        <v>-0.855961148248505</v>
      </c>
      <c r="K349">
        <f t="shared" si="38"/>
        <v>-0.10792122625037168</v>
      </c>
      <c r="M349">
        <f t="shared" si="39"/>
        <v>-0.10792122625037168</v>
      </c>
      <c r="N349" s="13">
        <f t="shared" si="40"/>
        <v>8.5762920300192213E-7</v>
      </c>
      <c r="O349" s="13">
        <v>1</v>
      </c>
    </row>
    <row r="350" spans="4:15" x14ac:dyDescent="0.4">
      <c r="D350" s="6">
        <v>5.6200000000000099</v>
      </c>
      <c r="E350" s="7">
        <f t="shared" si="35"/>
        <v>-3.7004496354102835E-2</v>
      </c>
      <c r="G350">
        <f t="shared" si="36"/>
        <v>6.6794252335868842</v>
      </c>
      <c r="H350" s="10">
        <f t="shared" si="41"/>
        <v>-0.10547761640773473</v>
      </c>
      <c r="I350">
        <f t="shared" si="37"/>
        <v>-0.84382093126187785</v>
      </c>
      <c r="K350">
        <f t="shared" si="38"/>
        <v>-0.10642110937600971</v>
      </c>
      <c r="M350">
        <f t="shared" si="39"/>
        <v>-0.10642110937600971</v>
      </c>
      <c r="N350" s="13">
        <f t="shared" si="40"/>
        <v>8.9017898118432904E-7</v>
      </c>
      <c r="O350" s="13">
        <v>1</v>
      </c>
    </row>
    <row r="351" spans="4:15" x14ac:dyDescent="0.4">
      <c r="D351" s="6">
        <v>5.6400000000000103</v>
      </c>
      <c r="E351" s="7">
        <f t="shared" si="35"/>
        <v>-3.6479440545753195E-2</v>
      </c>
      <c r="G351">
        <f t="shared" si="36"/>
        <v>6.6927846336566459</v>
      </c>
      <c r="H351" s="10">
        <f t="shared" si="41"/>
        <v>-0.10398099733161489</v>
      </c>
      <c r="I351">
        <f t="shared" si="37"/>
        <v>-0.83184797865291915</v>
      </c>
      <c r="K351">
        <f t="shared" si="38"/>
        <v>-0.10494164299985025</v>
      </c>
      <c r="M351">
        <f t="shared" si="39"/>
        <v>-0.10494164299985025</v>
      </c>
      <c r="N351" s="13">
        <f t="shared" si="40"/>
        <v>9.2284009989934598E-7</v>
      </c>
      <c r="O351" s="13">
        <v>1</v>
      </c>
    </row>
    <row r="352" spans="4:15" x14ac:dyDescent="0.4">
      <c r="D352" s="6">
        <v>5.6600000000000099</v>
      </c>
      <c r="E352" s="7">
        <f t="shared" si="35"/>
        <v>-3.5961622313997847E-2</v>
      </c>
      <c r="G352">
        <f t="shared" si="36"/>
        <v>6.7061440337264067</v>
      </c>
      <c r="H352" s="10">
        <f t="shared" si="41"/>
        <v>-0.10250500824381947</v>
      </c>
      <c r="I352">
        <f t="shared" si="37"/>
        <v>-0.82004006595055579</v>
      </c>
      <c r="K352">
        <f t="shared" si="38"/>
        <v>-0.10348254851257702</v>
      </c>
      <c r="M352">
        <f t="shared" si="39"/>
        <v>-0.10348254851257702</v>
      </c>
      <c r="N352" s="13">
        <f t="shared" si="40"/>
        <v>9.5558497704256937E-7</v>
      </c>
      <c r="O352" s="13">
        <v>1</v>
      </c>
    </row>
    <row r="353" spans="4:15" x14ac:dyDescent="0.4">
      <c r="D353" s="6">
        <v>5.6800000000000104</v>
      </c>
      <c r="E353" s="7">
        <f t="shared" si="35"/>
        <v>-3.5450945341298008E-2</v>
      </c>
      <c r="G353">
        <f t="shared" si="36"/>
        <v>6.7195034337961701</v>
      </c>
      <c r="H353" s="10">
        <f t="shared" si="41"/>
        <v>-0.10104937460083585</v>
      </c>
      <c r="I353">
        <f t="shared" si="37"/>
        <v>-0.80839499680668681</v>
      </c>
      <c r="K353">
        <f t="shared" si="38"/>
        <v>-0.1020435509028482</v>
      </c>
      <c r="M353">
        <f t="shared" si="39"/>
        <v>-0.1020435509028482</v>
      </c>
      <c r="N353" s="13">
        <f t="shared" si="40"/>
        <v>9.883865194829416E-7</v>
      </c>
      <c r="O353" s="13">
        <v>1</v>
      </c>
    </row>
    <row r="354" spans="4:15" x14ac:dyDescent="0.4">
      <c r="D354" s="6">
        <v>5.7000000000000099</v>
      </c>
      <c r="E354" s="7">
        <f t="shared" si="35"/>
        <v>-3.4947314529265902E-2</v>
      </c>
      <c r="G354">
        <f t="shared" si="36"/>
        <v>6.7328628338659309</v>
      </c>
      <c r="H354" s="10">
        <f t="shared" si="41"/>
        <v>-9.961382533421953E-2</v>
      </c>
      <c r="I354">
        <f t="shared" si="37"/>
        <v>-0.79691060267375624</v>
      </c>
      <c r="K354">
        <f t="shared" si="38"/>
        <v>-0.10062437871549869</v>
      </c>
      <c r="M354">
        <f t="shared" si="39"/>
        <v>-0.10062437871549869</v>
      </c>
      <c r="N354" s="13">
        <f t="shared" si="40"/>
        <v>1.0212181364147402E-6</v>
      </c>
      <c r="O354" s="13">
        <v>1</v>
      </c>
    </row>
    <row r="355" spans="4:15" x14ac:dyDescent="0.4">
      <c r="D355" s="6">
        <v>5.7200000000000104</v>
      </c>
      <c r="E355" s="7">
        <f t="shared" si="35"/>
        <v>-3.4450635984645116E-2</v>
      </c>
      <c r="G355">
        <f t="shared" si="36"/>
        <v>6.7462222339356934</v>
      </c>
      <c r="H355" s="10">
        <f t="shared" si="41"/>
        <v>-9.8198092810632437E-2</v>
      </c>
      <c r="I355">
        <f t="shared" si="37"/>
        <v>-0.7855847424850595</v>
      </c>
      <c r="K355">
        <f t="shared" si="38"/>
        <v>-9.9224764010083191E-2</v>
      </c>
      <c r="M355">
        <f t="shared" si="39"/>
        <v>-9.9224764010083191E-2</v>
      </c>
      <c r="N355" s="13">
        <f t="shared" si="40"/>
        <v>1.0540537517816507E-6</v>
      </c>
      <c r="O355" s="13">
        <v>1</v>
      </c>
    </row>
    <row r="356" spans="4:15" x14ac:dyDescent="0.4">
      <c r="D356" s="6">
        <v>5.74000000000001</v>
      </c>
      <c r="E356" s="7">
        <f t="shared" si="35"/>
        <v>-3.3960817005412258E-2</v>
      </c>
      <c r="G356">
        <f t="shared" si="36"/>
        <v>6.7595816340054542</v>
      </c>
      <c r="H356" s="10">
        <f t="shared" si="41"/>
        <v>-9.6801912792227093E-2</v>
      </c>
      <c r="I356">
        <f t="shared" si="37"/>
        <v>-0.77441530233781675</v>
      </c>
      <c r="K356">
        <f t="shared" si="38"/>
        <v>-9.7844442319769381E-2</v>
      </c>
      <c r="M356">
        <f t="shared" si="39"/>
        <v>-9.7844442319769381E-2</v>
      </c>
      <c r="N356" s="13">
        <f t="shared" si="40"/>
        <v>1.0868678157975463E-6</v>
      </c>
      <c r="O356" s="13">
        <v>1</v>
      </c>
    </row>
    <row r="357" spans="4:15" x14ac:dyDescent="0.4">
      <c r="D357" s="6">
        <v>5.7600000000000096</v>
      </c>
      <c r="E357" s="7">
        <f t="shared" si="35"/>
        <v>-3.3477766066999329E-2</v>
      </c>
      <c r="G357">
        <f t="shared" si="36"/>
        <v>6.772941034075215</v>
      </c>
      <c r="H357" s="10">
        <f t="shared" si="41"/>
        <v>-9.542502439737488E-2</v>
      </c>
      <c r="I357">
        <f t="shared" si="37"/>
        <v>-0.76340019517899904</v>
      </c>
      <c r="K357">
        <f t="shared" si="38"/>
        <v>-9.6483152610575079E-2</v>
      </c>
      <c r="M357">
        <f t="shared" si="39"/>
        <v>-9.6483152610575079E-2</v>
      </c>
      <c r="N357" s="13">
        <f t="shared" si="40"/>
        <v>1.1196353155702458E-6</v>
      </c>
      <c r="O357" s="13">
        <v>1</v>
      </c>
    </row>
    <row r="358" spans="4:15" x14ac:dyDescent="0.4">
      <c r="D358" s="6">
        <v>5.78000000000001</v>
      </c>
      <c r="E358" s="7">
        <f t="shared" si="35"/>
        <v>-3.3001392808637939E-2</v>
      </c>
      <c r="G358">
        <f t="shared" si="36"/>
        <v>6.7863004341449784</v>
      </c>
      <c r="H358" s="10">
        <f t="shared" si="41"/>
        <v>-9.406717006174159E-2</v>
      </c>
      <c r="I358">
        <f t="shared" si="37"/>
        <v>-0.75253736049393272</v>
      </c>
      <c r="K358">
        <f t="shared" si="38"/>
        <v>-9.5140637240958711E-2</v>
      </c>
      <c r="M358">
        <f t="shared" si="39"/>
        <v>-9.5140637240958711E-2</v>
      </c>
      <c r="N358" s="13">
        <f t="shared" si="40"/>
        <v>1.1523317848563643E-6</v>
      </c>
      <c r="O358" s="13">
        <v>1</v>
      </c>
    </row>
    <row r="359" spans="4:15" x14ac:dyDescent="0.4">
      <c r="D359" s="6">
        <v>5.8000000000000096</v>
      </c>
      <c r="E359" s="7">
        <f t="shared" si="35"/>
        <v>-3.2531608019825117E-2</v>
      </c>
      <c r="G359">
        <f t="shared" si="36"/>
        <v>6.7996598342147392</v>
      </c>
      <c r="H359" s="10">
        <f t="shared" si="41"/>
        <v>-9.272809549970952E-2</v>
      </c>
      <c r="I359">
        <f t="shared" si="37"/>
        <v>-0.74182476399767616</v>
      </c>
      <c r="K359">
        <f t="shared" si="38"/>
        <v>-9.3816641921758093E-2</v>
      </c>
      <c r="M359">
        <f t="shared" si="39"/>
        <v>-9.3816641921758093E-2</v>
      </c>
      <c r="N359" s="13">
        <f t="shared" si="40"/>
        <v>1.1849333129547489E-6</v>
      </c>
      <c r="O359" s="13">
        <v>1</v>
      </c>
    </row>
    <row r="360" spans="4:15" x14ac:dyDescent="0.4">
      <c r="D360" s="6">
        <v>5.8200000000000101</v>
      </c>
      <c r="E360" s="7">
        <f t="shared" si="35"/>
        <v>-3.2068323626910832E-2</v>
      </c>
      <c r="G360">
        <f t="shared" si="36"/>
        <v>6.8130192342845017</v>
      </c>
      <c r="H360" s="10">
        <f t="shared" si="41"/>
        <v>-9.1407549666146629E-2</v>
      </c>
      <c r="I360">
        <f t="shared" si="37"/>
        <v>-0.73126039732917303</v>
      </c>
      <c r="K360">
        <f t="shared" si="38"/>
        <v>-9.2510915676481162E-2</v>
      </c>
      <c r="M360">
        <f t="shared" si="39"/>
        <v>-9.2510915676481162E-2</v>
      </c>
      <c r="N360" s="13">
        <f t="shared" si="40"/>
        <v>1.2174165527615454E-6</v>
      </c>
      <c r="O360" s="13">
        <v>1</v>
      </c>
    </row>
    <row r="361" spans="4:15" x14ac:dyDescent="0.4">
      <c r="D361" s="6">
        <v>5.8400000000000096</v>
      </c>
      <c r="E361" s="7">
        <f t="shared" si="35"/>
        <v>-3.1611452679807875E-2</v>
      </c>
      <c r="G361">
        <f t="shared" si="36"/>
        <v>6.8263786343542625</v>
      </c>
      <c r="H361" s="10">
        <f t="shared" si="41"/>
        <v>-9.0105284718524359E-2</v>
      </c>
      <c r="I361">
        <f t="shared" si="37"/>
        <v>-0.72084227774819487</v>
      </c>
      <c r="K361">
        <f t="shared" si="38"/>
        <v>-9.122321080195106E-2</v>
      </c>
      <c r="M361">
        <f t="shared" si="39"/>
        <v>-9.122321080195106E-2</v>
      </c>
      <c r="N361" s="13">
        <f t="shared" si="40"/>
        <v>1.2497587280057639E-6</v>
      </c>
      <c r="O361" s="13">
        <v>1</v>
      </c>
    </row>
    <row r="362" spans="4:15" x14ac:dyDescent="0.4">
      <c r="D362" s="6">
        <v>5.8600000000000101</v>
      </c>
      <c r="E362" s="7">
        <f t="shared" si="35"/>
        <v>-3.1160909338823355E-2</v>
      </c>
      <c r="G362">
        <f t="shared" si="36"/>
        <v>6.8397380344240242</v>
      </c>
      <c r="H362" s="10">
        <f t="shared" si="41"/>
        <v>-8.8821055979382099E-2</v>
      </c>
      <c r="I362">
        <f t="shared" si="37"/>
        <v>-0.71056844783505679</v>
      </c>
      <c r="K362">
        <f t="shared" si="38"/>
        <v>-8.995328282930222E-2</v>
      </c>
      <c r="M362">
        <f t="shared" si="39"/>
        <v>-8.995328282930222E-2</v>
      </c>
      <c r="N362" s="13">
        <f t="shared" si="40"/>
        <v>1.2819376396800389E-6</v>
      </c>
      <c r="O362" s="13">
        <v>1</v>
      </c>
    </row>
    <row r="363" spans="4:15" x14ac:dyDescent="0.4">
      <c r="D363" s="6">
        <v>5.8800000000000097</v>
      </c>
      <c r="E363" s="7">
        <f t="shared" si="35"/>
        <v>-3.0716608861612715E-2</v>
      </c>
      <c r="G363">
        <f t="shared" si="36"/>
        <v>6.8530974344937867</v>
      </c>
      <c r="H363" s="10">
        <f t="shared" si="41"/>
        <v>-8.7554621899140886E-2</v>
      </c>
      <c r="I363">
        <f t="shared" si="37"/>
        <v>-0.70043697519312709</v>
      </c>
      <c r="K363">
        <f t="shared" si="38"/>
        <v>-8.8700890485333056E-2</v>
      </c>
      <c r="M363">
        <f t="shared" si="39"/>
        <v>-8.8700890485333056E-2</v>
      </c>
      <c r="N363" s="13">
        <f t="shared" si="40"/>
        <v>1.3139316716909964E-6</v>
      </c>
      <c r="O363" s="13">
        <v>1</v>
      </c>
    </row>
    <row r="364" spans="4:15" x14ac:dyDescent="0.4">
      <c r="D364" s="6">
        <v>5.9000000000000101</v>
      </c>
      <c r="E364" s="7">
        <f t="shared" si="35"/>
        <v>-3.0278467590255341E-2</v>
      </c>
      <c r="G364">
        <f t="shared" si="36"/>
        <v>6.8664568345635484</v>
      </c>
      <c r="H364" s="10">
        <f t="shared" si="41"/>
        <v>-8.630574401926383E-2</v>
      </c>
      <c r="I364">
        <f t="shared" si="37"/>
        <v>-0.69044595215411064</v>
      </c>
      <c r="K364">
        <f t="shared" si="38"/>
        <v>-8.746579565421217E-2</v>
      </c>
      <c r="M364">
        <f t="shared" si="39"/>
        <v>-8.746579565421217E-2</v>
      </c>
      <c r="N364" s="13">
        <f t="shared" si="40"/>
        <v>1.3457197957463148E-6</v>
      </c>
      <c r="O364" s="13">
        <v>1</v>
      </c>
    </row>
    <row r="365" spans="4:15" x14ac:dyDescent="0.4">
      <c r="D365" s="6">
        <v>5.9200000000000097</v>
      </c>
      <c r="E365" s="7">
        <f t="shared" si="35"/>
        <v>-2.984640293845247E-2</v>
      </c>
      <c r="G365">
        <f t="shared" si="36"/>
        <v>6.87981623463331</v>
      </c>
      <c r="H365" s="10">
        <f t="shared" si="41"/>
        <v>-8.507418693576492E-2</v>
      </c>
      <c r="I365">
        <f t="shared" si="37"/>
        <v>-0.68059349548611936</v>
      </c>
      <c r="K365">
        <f t="shared" si="38"/>
        <v>-8.6247763339538278E-2</v>
      </c>
      <c r="M365">
        <f t="shared" si="39"/>
        <v>-8.6247763339538278E-2</v>
      </c>
      <c r="N365" s="13">
        <f t="shared" si="40"/>
        <v>1.3772815754936069E-6</v>
      </c>
      <c r="O365" s="13">
        <v>1</v>
      </c>
    </row>
    <row r="366" spans="4:15" x14ac:dyDescent="0.4">
      <c r="D366" s="6">
        <v>5.9400000000000102</v>
      </c>
      <c r="E366" s="7">
        <f t="shared" si="35"/>
        <v>-2.9420333378846589E-2</v>
      </c>
      <c r="G366">
        <f t="shared" si="36"/>
        <v>6.8931756347030708</v>
      </c>
      <c r="H366" s="10">
        <f t="shared" si="41"/>
        <v>-8.385971826306432E-2</v>
      </c>
      <c r="I366">
        <f t="shared" si="37"/>
        <v>-0.67087774610451456</v>
      </c>
      <c r="K366">
        <f t="shared" si="38"/>
        <v>-8.5046561626756931E-2</v>
      </c>
      <c r="M366">
        <f t="shared" si="39"/>
        <v>-8.5046561626756931E-2</v>
      </c>
      <c r="N366" s="13">
        <f t="shared" si="40"/>
        <v>1.4085971699411906E-6</v>
      </c>
      <c r="O366" s="13">
        <v>1</v>
      </c>
    </row>
    <row r="367" spans="4:15" x14ac:dyDescent="0.4">
      <c r="D367" s="6">
        <v>5.9600000000000097</v>
      </c>
      <c r="E367" s="7">
        <f t="shared" si="35"/>
        <v>-2.9000178430462719E-2</v>
      </c>
      <c r="G367">
        <f t="shared" si="36"/>
        <v>6.9065350347728325</v>
      </c>
      <c r="H367" s="10">
        <f t="shared" si="41"/>
        <v>-8.2662108598190925E-2</v>
      </c>
      <c r="I367">
        <f t="shared" si="37"/>
        <v>-0.6612968687855274</v>
      </c>
      <c r="K367">
        <f t="shared" si="38"/>
        <v>-8.3861961645930419E-2</v>
      </c>
      <c r="M367">
        <f t="shared" si="39"/>
        <v>-8.3861961645930419E-2</v>
      </c>
      <c r="N367" s="13">
        <f t="shared" si="40"/>
        <v>1.4396473361697517E-6</v>
      </c>
      <c r="O367" s="13">
        <v>1</v>
      </c>
    </row>
    <row r="368" spans="4:15" x14ac:dyDescent="0.4">
      <c r="D368" s="6">
        <v>5.9800000000000102</v>
      </c>
      <c r="E368" s="7">
        <f t="shared" si="35"/>
        <v>-2.8585858646270869E-2</v>
      </c>
      <c r="G368">
        <f t="shared" si="36"/>
        <v>6.919894434842595</v>
      </c>
      <c r="H368" s="10">
        <f t="shared" si="41"/>
        <v>-8.1481131485330482E-2</v>
      </c>
      <c r="I368">
        <f t="shared" si="37"/>
        <v>-0.65184905188264386</v>
      </c>
      <c r="K368">
        <f t="shared" si="38"/>
        <v>-8.2693737534863559E-2</v>
      </c>
      <c r="M368">
        <f t="shared" si="39"/>
        <v>-8.2693737534863559E-2</v>
      </c>
      <c r="N368" s="13">
        <f t="shared" si="40"/>
        <v>1.4704134313642153E-6</v>
      </c>
      <c r="O368" s="13">
        <v>1</v>
      </c>
    </row>
    <row r="369" spans="4:15" x14ac:dyDescent="0.4">
      <c r="D369" s="6">
        <v>6.0000000000000098</v>
      </c>
      <c r="E369" s="7">
        <f t="shared" si="35"/>
        <v>-2.817729560086981E-2</v>
      </c>
      <c r="G369">
        <f t="shared" si="36"/>
        <v>6.9332538349123567</v>
      </c>
      <c r="H369" s="10">
        <f t="shared" si="41"/>
        <v>-8.0316563380719311E-2</v>
      </c>
      <c r="I369">
        <f t="shared" si="37"/>
        <v>-0.64253250704575449</v>
      </c>
      <c r="K369">
        <f t="shared" si="38"/>
        <v>-8.1541666402583618E-2</v>
      </c>
      <c r="M369">
        <f t="shared" si="39"/>
        <v>-8.1541666402583618E-2</v>
      </c>
      <c r="N369" s="13">
        <f t="shared" si="40"/>
        <v>1.5008774141810572E-6</v>
      </c>
      <c r="O369" s="13">
        <v>1</v>
      </c>
    </row>
    <row r="370" spans="4:15" x14ac:dyDescent="0.4">
      <c r="D370" s="6">
        <v>6.0200000000000102</v>
      </c>
      <c r="E370" s="7">
        <f t="shared" si="35"/>
        <v>-2.7774411878291543E-2</v>
      </c>
      <c r="G370">
        <f t="shared" si="36"/>
        <v>6.9466132349821184</v>
      </c>
      <c r="H370" s="10">
        <f t="shared" si="41"/>
        <v>-7.9168183617882221E-2</v>
      </c>
      <c r="I370">
        <f t="shared" si="37"/>
        <v>-0.63334546894305777</v>
      </c>
      <c r="K370">
        <f t="shared" si="38"/>
        <v>-8.0405528293173031E-2</v>
      </c>
      <c r="M370">
        <f t="shared" si="39"/>
        <v>-8.0405528293173031E-2</v>
      </c>
      <c r="N370" s="13">
        <f t="shared" si="40"/>
        <v>1.5310218454705217E-6</v>
      </c>
      <c r="O370" s="13">
        <v>1</v>
      </c>
    </row>
    <row r="371" spans="4:15" x14ac:dyDescent="0.4">
      <c r="D371" s="6">
        <v>6.0400000000000098</v>
      </c>
      <c r="E371" s="7">
        <f t="shared" si="35"/>
        <v>-2.7377131059926431E-2</v>
      </c>
      <c r="G371">
        <f t="shared" si="36"/>
        <v>6.9599726350518791</v>
      </c>
      <c r="H371" s="10">
        <f t="shared" si="41"/>
        <v>-7.8035774373214295E-2</v>
      </c>
      <c r="I371">
        <f t="shared" si="37"/>
        <v>-0.62428619498571436</v>
      </c>
      <c r="K371">
        <f t="shared" si="38"/>
        <v>-7.9285106149957554E-2</v>
      </c>
      <c r="M371">
        <f t="shared" si="39"/>
        <v>-7.9285106149957554E-2</v>
      </c>
      <c r="N371" s="13">
        <f t="shared" si="40"/>
        <v>1.5608298883804691E-6</v>
      </c>
      <c r="O371" s="13">
        <v>1</v>
      </c>
    </row>
    <row r="372" spans="4:15" x14ac:dyDescent="0.4">
      <c r="D372" s="6">
        <v>6.0600000000000103</v>
      </c>
      <c r="E372" s="7">
        <f t="shared" si="35"/>
        <v>-2.6985377712568238E-2</v>
      </c>
      <c r="G372">
        <f t="shared" si="36"/>
        <v>6.9733320351216426</v>
      </c>
      <c r="H372" s="10">
        <f t="shared" si="41"/>
        <v>-7.6919120631904508E-2</v>
      </c>
      <c r="I372">
        <f t="shared" si="37"/>
        <v>-0.61535296505523607</v>
      </c>
      <c r="K372">
        <f t="shared" si="38"/>
        <v>-7.818018578004457E-2</v>
      </c>
      <c r="M372">
        <f t="shared" si="39"/>
        <v>-7.818018578004457E-2</v>
      </c>
      <c r="N372" s="13">
        <f t="shared" si="40"/>
        <v>1.5902853078535151E-6</v>
      </c>
      <c r="O372" s="13">
        <v>1</v>
      </c>
    </row>
    <row r="373" spans="4:15" x14ac:dyDescent="0.4">
      <c r="D373" s="6">
        <v>6.0800000000000098</v>
      </c>
      <c r="E373" s="7">
        <f t="shared" si="35"/>
        <v>-2.6599077376579239E-2</v>
      </c>
      <c r="G373">
        <f t="shared" si="36"/>
        <v>6.9866914351914033</v>
      </c>
      <c r="H373" s="10">
        <f t="shared" si="41"/>
        <v>-7.5818010154201462E-2</v>
      </c>
      <c r="I373">
        <f t="shared" si="37"/>
        <v>-0.6065440812336117</v>
      </c>
      <c r="K373">
        <f t="shared" si="38"/>
        <v>-7.7090555819216963E-2</v>
      </c>
      <c r="M373">
        <f t="shared" si="39"/>
        <v>-7.7090555819216963E-2</v>
      </c>
      <c r="N373" s="13">
        <f t="shared" si="40"/>
        <v>1.6193724695497435E-6</v>
      </c>
      <c r="O373" s="13">
        <v>1</v>
      </c>
    </row>
    <row r="374" spans="4:15" x14ac:dyDescent="0.4">
      <c r="D374" s="6">
        <v>6.1000000000000103</v>
      </c>
      <c r="E374" s="7">
        <f t="shared" si="35"/>
        <v>-2.6218156554174261E-2</v>
      </c>
      <c r="G374">
        <f t="shared" si="36"/>
        <v>7.0000508352611668</v>
      </c>
      <c r="H374" s="10">
        <f t="shared" si="41"/>
        <v>-7.473223344201832E-2</v>
      </c>
      <c r="I374">
        <f t="shared" si="37"/>
        <v>-0.59785786753614656</v>
      </c>
      <c r="K374">
        <f t="shared" si="38"/>
        <v>-7.6016007697173787E-2</v>
      </c>
      <c r="M374">
        <f t="shared" si="39"/>
        <v>-7.6016007697173787E-2</v>
      </c>
      <c r="N374" s="13">
        <f t="shared" si="40"/>
        <v>1.6480763381999757E-6</v>
      </c>
      <c r="O374" s="13">
        <v>1</v>
      </c>
    </row>
    <row r="375" spans="4:15" x14ac:dyDescent="0.4">
      <c r="D375" s="6">
        <v>6.1200000000000099</v>
      </c>
      <c r="E375" s="7">
        <f t="shared" si="35"/>
        <v>-2.5842542697823923E-2</v>
      </c>
      <c r="G375">
        <f t="shared" si="36"/>
        <v>7.0134102353309267</v>
      </c>
      <c r="H375" s="10">
        <f t="shared" si="41"/>
        <v>-7.3661583705877318E-2</v>
      </c>
      <c r="I375">
        <f t="shared" si="37"/>
        <v>-0.58929266964701854</v>
      </c>
      <c r="K375">
        <f t="shared" si="38"/>
        <v>-7.4956335603124952E-2</v>
      </c>
      <c r="M375">
        <f t="shared" si="39"/>
        <v>-7.4956335603124952E-2</v>
      </c>
      <c r="N375" s="13">
        <f t="shared" si="40"/>
        <v>1.6763824754263479E-6</v>
      </c>
      <c r="O375" s="13">
        <v>1</v>
      </c>
    </row>
    <row r="376" spans="4:15" x14ac:dyDescent="0.4">
      <c r="D376" s="6">
        <v>6.1400000000000103</v>
      </c>
      <c r="E376" s="7">
        <f t="shared" si="35"/>
        <v>-2.5472164198775921E-2</v>
      </c>
      <c r="G376">
        <f t="shared" si="36"/>
        <v>7.0267696354006892</v>
      </c>
      <c r="H376" s="10">
        <f t="shared" si="41"/>
        <v>-7.2605856832190882E-2</v>
      </c>
      <c r="I376">
        <f t="shared" si="37"/>
        <v>-0.58084685465752706</v>
      </c>
      <c r="K376">
        <f t="shared" si="38"/>
        <v>-7.3911336451731577E-2</v>
      </c>
      <c r="M376">
        <f t="shared" si="39"/>
        <v>-7.3911336451731577E-2</v>
      </c>
      <c r="N376" s="13">
        <f t="shared" si="40"/>
        <v>1.7042770370361172E-6</v>
      </c>
      <c r="O376" s="13">
        <v>1</v>
      </c>
    </row>
    <row r="377" spans="4:15" x14ac:dyDescent="0.4">
      <c r="D377" s="6">
        <v>6.1600000000000099</v>
      </c>
      <c r="E377" s="7">
        <f t="shared" si="35"/>
        <v>-2.510695037569443E-2</v>
      </c>
      <c r="G377">
        <f t="shared" si="36"/>
        <v>7.0401290354704509</v>
      </c>
      <c r="H377" s="10">
        <f t="shared" si="41"/>
        <v>-7.1564851350879394E-2</v>
      </c>
      <c r="I377">
        <f t="shared" si="37"/>
        <v>-0.57251881080703515</v>
      </c>
      <c r="K377">
        <f t="shared" si="38"/>
        <v>-7.2880809849397335E-2</v>
      </c>
      <c r="M377">
        <f t="shared" si="39"/>
        <v>-7.2880809849397335E-2</v>
      </c>
      <c r="N377" s="13">
        <f t="shared" si="40"/>
        <v>1.7317467698215942E-6</v>
      </c>
      <c r="O377" s="13">
        <v>1</v>
      </c>
    </row>
    <row r="378" spans="4:15" x14ac:dyDescent="0.4">
      <c r="D378" s="6">
        <v>6.1800000000000104</v>
      </c>
      <c r="E378" s="7">
        <f t="shared" si="35"/>
        <v>-2.4746831463416559E-2</v>
      </c>
      <c r="G378">
        <f t="shared" si="36"/>
        <v>7.0534884355402125</v>
      </c>
      <c r="H378" s="10">
        <f t="shared" si="41"/>
        <v>-7.053836840332256E-2</v>
      </c>
      <c r="I378">
        <f t="shared" si="37"/>
        <v>-0.56430694722658048</v>
      </c>
      <c r="K378">
        <f t="shared" si="38"/>
        <v>-7.1864558060903888E-2</v>
      </c>
      <c r="M378">
        <f t="shared" si="39"/>
        <v>-7.1864558060903888E-2</v>
      </c>
      <c r="N378" s="13">
        <f t="shared" si="40"/>
        <v>1.7587790078756804E-6</v>
      </c>
      <c r="O378" s="13">
        <v>1</v>
      </c>
    </row>
    <row r="379" spans="4:15" x14ac:dyDescent="0.4">
      <c r="D379" s="6">
        <v>6.2000000000000099</v>
      </c>
      <c r="E379" s="7">
        <f t="shared" si="35"/>
        <v>-2.4391738601825759E-2</v>
      </c>
      <c r="G379">
        <f t="shared" si="36"/>
        <v>7.0668478356099751</v>
      </c>
      <c r="H379" s="10">
        <f t="shared" si="41"/>
        <v>-6.9526211710644145E-2</v>
      </c>
      <c r="I379">
        <f t="shared" si="37"/>
        <v>-0.55620969368515316</v>
      </c>
      <c r="K379">
        <f t="shared" si="38"/>
        <v>-7.0862385976393272E-2</v>
      </c>
      <c r="M379">
        <f t="shared" si="39"/>
        <v>-7.0862385976393272E-2</v>
      </c>
      <c r="N379" s="13">
        <f t="shared" si="40"/>
        <v>1.7853616684502174E-6</v>
      </c>
      <c r="O379" s="13">
        <v>1</v>
      </c>
    </row>
    <row r="380" spans="4:15" x14ac:dyDescent="0.4">
      <c r="D380" s="6">
        <v>6.2200000000000104</v>
      </c>
      <c r="E380" s="7">
        <f t="shared" si="35"/>
        <v>-2.404160382484118E-2</v>
      </c>
      <c r="G380">
        <f t="shared" si="36"/>
        <v>7.080207235679735</v>
      </c>
      <c r="H380" s="10">
        <f t="shared" si="41"/>
        <v>-6.8528187542327298E-2</v>
      </c>
      <c r="I380">
        <f t="shared" si="37"/>
        <v>-0.54822550033861839</v>
      </c>
      <c r="K380">
        <f t="shared" si="38"/>
        <v>-6.9874101078693088E-2</v>
      </c>
      <c r="M380">
        <f t="shared" si="39"/>
        <v>-6.9874101078693088E-2</v>
      </c>
      <c r="N380" s="13">
        <f t="shared" si="40"/>
        <v>1.8114832473726647E-6</v>
      </c>
      <c r="O380" s="13">
        <v>1</v>
      </c>
    </row>
    <row r="381" spans="4:15" x14ac:dyDescent="0.4">
      <c r="D381" s="6">
        <v>6.24000000000001</v>
      </c>
      <c r="E381" s="7">
        <f t="shared" si="35"/>
        <v>-2.369636004952275E-2</v>
      </c>
      <c r="G381">
        <f t="shared" si="36"/>
        <v>7.0935666357494975</v>
      </c>
      <c r="H381" s="10">
        <f t="shared" si="41"/>
        <v>-6.7544104685159645E-2</v>
      </c>
      <c r="I381">
        <f t="shared" si="37"/>
        <v>-0.54035283748127716</v>
      </c>
      <c r="K381">
        <f t="shared" si="38"/>
        <v>-6.889951341098384E-2</v>
      </c>
      <c r="M381">
        <f t="shared" si="39"/>
        <v>-6.889951341098384E-2</v>
      </c>
      <c r="N381" s="13">
        <f t="shared" si="40"/>
        <v>1.8371328140403672E-6</v>
      </c>
      <c r="O381" s="13">
        <v>1</v>
      </c>
    </row>
    <row r="382" spans="4:15" x14ac:dyDescent="0.4">
      <c r="D382" s="6">
        <v>6.2600000000000096</v>
      </c>
      <c r="E382" s="7">
        <f t="shared" si="35"/>
        <v>-2.3355941065290989E-2</v>
      </c>
      <c r="G382">
        <f t="shared" si="36"/>
        <v>7.1069260358192592</v>
      </c>
      <c r="H382" s="10">
        <f t="shared" si="41"/>
        <v>-6.6573774412505435E-2</v>
      </c>
      <c r="I382">
        <f t="shared" si="37"/>
        <v>-0.53259019530004348</v>
      </c>
      <c r="K382">
        <f t="shared" si="38"/>
        <v>-6.7938435544808884E-2</v>
      </c>
      <c r="M382">
        <f t="shared" si="39"/>
        <v>-6.7938435544808884E-2</v>
      </c>
      <c r="N382" s="13">
        <f t="shared" si="40"/>
        <v>1.8623000060197318E-6</v>
      </c>
      <c r="O382" s="13">
        <v>1</v>
      </c>
    </row>
    <row r="383" spans="4:15" x14ac:dyDescent="0.4">
      <c r="D383" s="6">
        <v>6.28000000000001</v>
      </c>
      <c r="E383" s="7">
        <f t="shared" si="35"/>
        <v>-2.3020281523261202E-2</v>
      </c>
      <c r="G383">
        <f t="shared" si="36"/>
        <v>7.1202854358890209</v>
      </c>
      <c r="H383" s="10">
        <f t="shared" si="41"/>
        <v>-6.5617010453903737E-2</v>
      </c>
      <c r="I383">
        <f t="shared" si="37"/>
        <v>-0.5249360836312299</v>
      </c>
      <c r="K383">
        <f t="shared" si="38"/>
        <v>-6.6990682548421679E-2</v>
      </c>
      <c r="M383">
        <f t="shared" si="39"/>
        <v>-6.6990682548421679E-2</v>
      </c>
      <c r="N383" s="13">
        <f t="shared" si="40"/>
        <v>1.8869750232573083E-6</v>
      </c>
      <c r="O383" s="13">
        <v>1</v>
      </c>
    </row>
    <row r="384" spans="4:15" x14ac:dyDescent="0.4">
      <c r="D384" s="6">
        <v>6.3000000000000096</v>
      </c>
      <c r="E384" s="7">
        <f t="shared" si="35"/>
        <v>-2.2689316925691237E-2</v>
      </c>
      <c r="G384">
        <f t="shared" si="36"/>
        <v>7.1336448359587834</v>
      </c>
      <c r="H384" s="10">
        <f t="shared" si="41"/>
        <v>-6.4673628964990307E-2</v>
      </c>
      <c r="I384">
        <f t="shared" si="37"/>
        <v>-0.51738903171992245</v>
      </c>
      <c r="K384">
        <f t="shared" si="38"/>
        <v>-6.6056071955470655E-2</v>
      </c>
      <c r="M384">
        <f t="shared" si="39"/>
        <v>-6.6056071955470655E-2</v>
      </c>
      <c r="N384" s="13">
        <f t="shared" si="40"/>
        <v>1.911148621928248E-6</v>
      </c>
      <c r="O384" s="13">
        <v>1</v>
      </c>
    </row>
    <row r="385" spans="4:15" x14ac:dyDescent="0.4">
      <c r="D385" s="6">
        <v>6.3200000000000101</v>
      </c>
      <c r="E385" s="7">
        <f t="shared" si="35"/>
        <v>-2.2362983615542089E-2</v>
      </c>
      <c r="G385">
        <f t="shared" si="36"/>
        <v>7.1470042360285433</v>
      </c>
      <c r="H385" s="10">
        <f t="shared" si="41"/>
        <v>-6.3743448497741162E-2</v>
      </c>
      <c r="I385">
        <f t="shared" si="37"/>
        <v>-0.5099475879819293</v>
      </c>
      <c r="K385">
        <f t="shared" si="38"/>
        <v>-6.5134423734021035E-2</v>
      </c>
      <c r="M385">
        <f t="shared" si="39"/>
        <v>-6.5134423734021035E-2</v>
      </c>
      <c r="N385" s="13">
        <f t="shared" si="40"/>
        <v>1.9348121079438493E-6</v>
      </c>
      <c r="O385" s="13">
        <v>1</v>
      </c>
    </row>
    <row r="386" spans="4:15" x14ac:dyDescent="0.4">
      <c r="D386" s="6">
        <v>6.3400000000000096</v>
      </c>
      <c r="E386" s="7">
        <f t="shared" si="35"/>
        <v>-2.2041218766150828E-2</v>
      </c>
      <c r="G386">
        <f t="shared" si="36"/>
        <v>7.1603636360983058</v>
      </c>
      <c r="H386" s="10">
        <f t="shared" si="41"/>
        <v>-6.2826289971036314E-2</v>
      </c>
      <c r="I386">
        <f t="shared" si="37"/>
        <v>-0.50261031976829051</v>
      </c>
      <c r="K386">
        <f t="shared" si="38"/>
        <v>-6.4225560255908642E-2</v>
      </c>
      <c r="M386">
        <f t="shared" si="39"/>
        <v>-6.4225560255908642E-2</v>
      </c>
      <c r="N386" s="13">
        <f t="shared" si="40"/>
        <v>1.9579573301266866E-6</v>
      </c>
      <c r="O386" s="13">
        <v>1</v>
      </c>
    </row>
    <row r="387" spans="4:15" x14ac:dyDescent="0.4">
      <c r="D387" s="6">
        <v>6.3600000000000101</v>
      </c>
      <c r="E387" s="7">
        <f t="shared" si="35"/>
        <v>-2.1723960371014851E-2</v>
      </c>
      <c r="G387">
        <f t="shared" si="36"/>
        <v>7.1737230361680675</v>
      </c>
      <c r="H387" s="10">
        <f t="shared" si="41"/>
        <v>-6.1921976641540741E-2</v>
      </c>
      <c r="I387">
        <f t="shared" si="37"/>
        <v>-0.49537581313232593</v>
      </c>
      <c r="K387">
        <f t="shared" si="38"/>
        <v>-6.3329306266428131E-2</v>
      </c>
      <c r="M387">
        <f t="shared" si="39"/>
        <v>-6.3329306266428131E-2</v>
      </c>
      <c r="N387" s="13">
        <f t="shared" si="40"/>
        <v>1.9805766730856839E-6</v>
      </c>
      <c r="O387" s="13">
        <v>1</v>
      </c>
    </row>
    <row r="388" spans="4:15" x14ac:dyDescent="0.4">
      <c r="D388" s="6">
        <v>6.3800000000000097</v>
      </c>
      <c r="E388" s="7">
        <f t="shared" si="35"/>
        <v>-2.1411147233687134E-2</v>
      </c>
      <c r="G388">
        <f t="shared" si="36"/>
        <v>7.1870824362378292</v>
      </c>
      <c r="H388" s="10">
        <f t="shared" si="41"/>
        <v>-6.1030334074901799E-2</v>
      </c>
      <c r="I388">
        <f t="shared" si="37"/>
        <v>-0.48824267259921439</v>
      </c>
      <c r="K388">
        <f t="shared" si="38"/>
        <v>-6.2445488854348773E-2</v>
      </c>
      <c r="M388">
        <f t="shared" si="39"/>
        <v>-6.2445488854348773E-2</v>
      </c>
      <c r="N388" s="13">
        <f t="shared" si="40"/>
        <v>2.0026630497916137E-6</v>
      </c>
      <c r="O388" s="13">
        <v>1</v>
      </c>
    </row>
    <row r="389" spans="4:15" x14ac:dyDescent="0.4">
      <c r="D389" s="6">
        <v>6.4000000000000101</v>
      </c>
      <c r="E389" s="7">
        <f t="shared" si="35"/>
        <v>-2.1102718957781218E-2</v>
      </c>
      <c r="G389">
        <f t="shared" si="36"/>
        <v>7.2004418363075917</v>
      </c>
      <c r="H389" s="10">
        <f t="shared" si="41"/>
        <v>-6.0151190117259584E-2</v>
      </c>
      <c r="I389">
        <f t="shared" si="37"/>
        <v>-0.48120952093807667</v>
      </c>
      <c r="K389">
        <f t="shared" si="38"/>
        <v>-6.1573937422259958E-2</v>
      </c>
      <c r="M389">
        <f t="shared" si="39"/>
        <v>-6.1573937422259958E-2</v>
      </c>
      <c r="N389" s="13">
        <f t="shared" si="40"/>
        <v>2.0242098938858277E-6</v>
      </c>
      <c r="O389" s="13">
        <v>1</v>
      </c>
    </row>
    <row r="390" spans="4:15" x14ac:dyDescent="0.4">
      <c r="D390" s="6">
        <v>6.4200000000000097</v>
      </c>
      <c r="E390" s="7">
        <f t="shared" si="35"/>
        <v>-2.0798615937085763E-2</v>
      </c>
      <c r="G390">
        <f t="shared" si="36"/>
        <v>7.2138012363773516</v>
      </c>
      <c r="H390" s="10">
        <f t="shared" si="41"/>
        <v>-5.9284374867069257E-2</v>
      </c>
      <c r="I390">
        <f t="shared" si="37"/>
        <v>-0.47427499893655406</v>
      </c>
      <c r="K390">
        <f t="shared" si="38"/>
        <v>-6.0714483657242552E-2</v>
      </c>
      <c r="M390">
        <f t="shared" si="39"/>
        <v>-6.0714483657242552E-2</v>
      </c>
      <c r="N390" s="13">
        <f t="shared" si="40"/>
        <v>2.0452111517309232E-6</v>
      </c>
      <c r="O390" s="13">
        <v>1</v>
      </c>
    </row>
    <row r="391" spans="4:15" x14ac:dyDescent="0.4">
      <c r="D391" s="6">
        <v>6.4400000000000102</v>
      </c>
      <c r="E391" s="7">
        <f t="shared" si="35"/>
        <v>-2.0498779345787334E-2</v>
      </c>
      <c r="G391">
        <f t="shared" si="36"/>
        <v>7.227160636447115</v>
      </c>
      <c r="H391" s="10">
        <f t="shared" si="41"/>
        <v>-5.8429720647232217E-2</v>
      </c>
      <c r="I391">
        <f t="shared" si="37"/>
        <v>-0.46743776517785773</v>
      </c>
      <c r="K391">
        <f t="shared" si="38"/>
        <v>-5.9866961501863096E-2</v>
      </c>
      <c r="M391">
        <f t="shared" si="39"/>
        <v>-5.9866961501863096E-2</v>
      </c>
      <c r="N391" s="13">
        <f t="shared" si="40"/>
        <v>2.0656612742201001E-6</v>
      </c>
      <c r="O391" s="13">
        <v>1</v>
      </c>
    </row>
    <row r="392" spans="4:15" x14ac:dyDescent="0.4">
      <c r="D392" s="6">
        <v>6.4600000000000097</v>
      </c>
      <c r="E392" s="7">
        <f t="shared" si="35"/>
        <v>-2.0203151128801139E-2</v>
      </c>
      <c r="G392">
        <f t="shared" si="36"/>
        <v>7.2405200365168758</v>
      </c>
      <c r="H392" s="10">
        <f t="shared" si="41"/>
        <v>-5.7587061977534763E-2</v>
      </c>
      <c r="I392">
        <f t="shared" si="37"/>
        <v>-0.46069649582027811</v>
      </c>
      <c r="K392">
        <f t="shared" si="38"/>
        <v>-5.9031207125492417E-2</v>
      </c>
      <c r="M392">
        <f t="shared" si="39"/>
        <v>-5.9031207125492417E-2</v>
      </c>
      <c r="N392" s="13">
        <f t="shared" si="40"/>
        <v>2.0855552083696343E-6</v>
      </c>
      <c r="O392" s="13">
        <v>1</v>
      </c>
    </row>
    <row r="393" spans="4:15" x14ac:dyDescent="0.4">
      <c r="D393" s="6">
        <v>6.4800000000000102</v>
      </c>
      <c r="E393" s="7">
        <f t="shared" si="35"/>
        <v>-1.9911673992208518E-2</v>
      </c>
      <c r="G393">
        <f t="shared" si="36"/>
        <v>7.2538794365866393</v>
      </c>
      <c r="H393" s="10">
        <f t="shared" si="41"/>
        <v>-5.6756235547391169E-2</v>
      </c>
      <c r="I393">
        <f t="shared" si="37"/>
        <v>-0.45404988437912935</v>
      </c>
      <c r="K393">
        <f t="shared" si="38"/>
        <v>-5.8207058895940571E-2</v>
      </c>
      <c r="M393">
        <f t="shared" si="39"/>
        <v>-5.8207058895940571E-2</v>
      </c>
      <c r="N393" s="13">
        <f t="shared" si="40"/>
        <v>2.1048883886960982E-6</v>
      </c>
      <c r="O393" s="13">
        <v>1</v>
      </c>
    </row>
    <row r="394" spans="4:15" x14ac:dyDescent="0.4">
      <c r="D394" s="6">
        <v>6.5000000000000098</v>
      </c>
      <c r="E394" s="7">
        <f t="shared" si="35"/>
        <v>-1.9624291393800772E-2</v>
      </c>
      <c r="G394">
        <f t="shared" si="36"/>
        <v>7.2672388366564</v>
      </c>
      <c r="H394" s="10">
        <f t="shared" si="41"/>
        <v>-5.5937080188889717E-2</v>
      </c>
      <c r="I394">
        <f t="shared" si="37"/>
        <v>-0.44749664151111773</v>
      </c>
      <c r="K394">
        <f t="shared" si="38"/>
        <v>-5.7394357351412933E-2</v>
      </c>
      <c r="M394">
        <f t="shared" si="39"/>
        <v>-5.7394357351412933E-2</v>
      </c>
      <c r="N394" s="13">
        <f t="shared" si="40"/>
        <v>2.1236567284117184E-6</v>
      </c>
      <c r="O394" s="13">
        <v>1</v>
      </c>
    </row>
    <row r="395" spans="4:15" x14ac:dyDescent="0.4">
      <c r="D395" s="6">
        <v>6.5200000000000102</v>
      </c>
      <c r="E395" s="7">
        <f t="shared" si="35"/>
        <v>-1.9340947533728097E-2</v>
      </c>
      <c r="G395">
        <f t="shared" si="36"/>
        <v>7.2805982367261617</v>
      </c>
      <c r="H395" s="10">
        <f t="shared" si="41"/>
        <v>-5.5129436850138575E-2</v>
      </c>
      <c r="I395">
        <f t="shared" si="37"/>
        <v>-0.4410354948011086</v>
      </c>
      <c r="K395">
        <f t="shared" si="38"/>
        <v>-5.6592945172778658E-2</v>
      </c>
      <c r="M395">
        <f t="shared" si="39"/>
        <v>-5.6592945172778658E-2</v>
      </c>
      <c r="N395" s="13">
        <f t="shared" si="40"/>
        <v>2.1418566104367909E-6</v>
      </c>
      <c r="O395" s="13">
        <v>1</v>
      </c>
    </row>
    <row r="396" spans="4:15" x14ac:dyDescent="0.4">
      <c r="D396" s="6">
        <v>6.5400000000000098</v>
      </c>
      <c r="E396" s="7">
        <f t="shared" si="35"/>
        <v>-1.9061587345253345E-2</v>
      </c>
      <c r="G396">
        <f t="shared" si="36"/>
        <v>7.2939576367959233</v>
      </c>
      <c r="H396" s="10">
        <f t="shared" si="41"/>
        <v>-5.4333148568910139E-2</v>
      </c>
      <c r="I396">
        <f t="shared" si="37"/>
        <v>-0.43466518855128111</v>
      </c>
      <c r="K396">
        <f t="shared" si="38"/>
        <v>-5.5802667156154021E-2</v>
      </c>
      <c r="M396">
        <f t="shared" si="39"/>
        <v>-5.5802667156154021E-2</v>
      </c>
      <c r="N396" s="13">
        <f t="shared" si="40"/>
        <v>2.1594848782552532E-6</v>
      </c>
      <c r="O396" s="13">
        <v>1</v>
      </c>
    </row>
    <row r="397" spans="4:15" x14ac:dyDescent="0.4">
      <c r="D397" s="6">
        <v>6.5600000000000103</v>
      </c>
      <c r="E397" s="7">
        <f t="shared" si="35"/>
        <v>-1.8786156485609173E-2</v>
      </c>
      <c r="G397">
        <f t="shared" si="36"/>
        <v>7.307317036865685</v>
      </c>
      <c r="H397" s="10">
        <f t="shared" si="41"/>
        <v>-5.3548060446580385E-2</v>
      </c>
      <c r="I397">
        <f t="shared" si="37"/>
        <v>-0.42838448357264308</v>
      </c>
      <c r="K397">
        <f t="shared" si="38"/>
        <v>-5.5023370185796276E-2</v>
      </c>
      <c r="M397">
        <f t="shared" si="39"/>
        <v>-5.5023370185796276E-2</v>
      </c>
      <c r="N397" s="13">
        <f t="shared" si="40"/>
        <v>2.1765388266252601E-6</v>
      </c>
      <c r="O397" s="13">
        <v>1</v>
      </c>
    </row>
    <row r="398" spans="4:15" x14ac:dyDescent="0.4">
      <c r="D398" s="6">
        <v>6.5800000000000098</v>
      </c>
      <c r="E398" s="7">
        <f t="shared" si="35"/>
        <v>-1.8514601326958393E-2</v>
      </c>
      <c r="G398">
        <f t="shared" si="36"/>
        <v>7.3206764369354476</v>
      </c>
      <c r="H398" s="10">
        <f t="shared" si="41"/>
        <v>-5.2774019622362209E-2</v>
      </c>
      <c r="I398">
        <f t="shared" si="37"/>
        <v>-0.42219215697889767</v>
      </c>
      <c r="K398">
        <f t="shared" si="38"/>
        <v>-5.4254903207305562E-2</v>
      </c>
      <c r="M398">
        <f t="shared" si="39"/>
        <v>-5.4254903207305562E-2</v>
      </c>
      <c r="N398" s="13">
        <f t="shared" si="40"/>
        <v>2.193016192154677E-6</v>
      </c>
      <c r="O398" s="13">
        <v>1</v>
      </c>
    </row>
    <row r="399" spans="4:15" x14ac:dyDescent="0.4">
      <c r="D399" s="6">
        <v>6.6000000000000103</v>
      </c>
      <c r="E399" s="7">
        <f t="shared" si="35"/>
        <v>-1.8246868947456134E-2</v>
      </c>
      <c r="G399">
        <f t="shared" si="36"/>
        <v>7.3340358370052083</v>
      </c>
      <c r="H399" s="10">
        <f t="shared" si="41"/>
        <v>-5.2010875247828957E-2</v>
      </c>
      <c r="I399">
        <f t="shared" si="37"/>
        <v>-0.41608700198263165</v>
      </c>
      <c r="K399">
        <f t="shared" si="38"/>
        <v>-5.3497117201133919E-2</v>
      </c>
      <c r="M399">
        <f t="shared" si="39"/>
        <v>-5.3497117201133919E-2</v>
      </c>
      <c r="N399" s="13">
        <f t="shared" si="40"/>
        <v>2.208915143763749E-6</v>
      </c>
      <c r="O399" s="13">
        <v>1</v>
      </c>
    </row>
    <row r="400" spans="4:15" x14ac:dyDescent="0.4">
      <c r="D400" s="6">
        <v>6.6200000000000099</v>
      </c>
      <c r="E400" s="7">
        <f t="shared" si="35"/>
        <v>-1.7982907122413412E-2</v>
      </c>
      <c r="G400">
        <f t="shared" si="36"/>
        <v>7.34739523707497</v>
      </c>
      <c r="H400" s="10">
        <f t="shared" si="41"/>
        <v>-5.1258478461727187E-2</v>
      </c>
      <c r="I400">
        <f t="shared" si="37"/>
        <v>-0.4100678276938175</v>
      </c>
      <c r="K400">
        <f t="shared" si="38"/>
        <v>-5.2749865156396729E-2</v>
      </c>
      <c r="M400">
        <f t="shared" si="39"/>
        <v>-5.2749865156396729E-2</v>
      </c>
      <c r="N400" s="13">
        <f t="shared" si="40"/>
        <v>2.2242342730373401E-6</v>
      </c>
      <c r="O400" s="13">
        <v>1</v>
      </c>
    </row>
    <row r="401" spans="4:15" x14ac:dyDescent="0.4">
      <c r="D401" s="6">
        <v>6.6400000000000103</v>
      </c>
      <c r="E401" s="7">
        <f t="shared" si="35"/>
        <v>-1.7722664315560927E-2</v>
      </c>
      <c r="G401">
        <f t="shared" si="36"/>
        <v>7.3607546371447317</v>
      </c>
      <c r="H401" s="10">
        <f t="shared" si="41"/>
        <v>-5.0516682365074873E-2</v>
      </c>
      <c r="I401">
        <f t="shared" si="37"/>
        <v>-0.40413345892059899</v>
      </c>
      <c r="K401">
        <f t="shared" si="38"/>
        <v>-5.2013002044987246E-2</v>
      </c>
      <c r="M401">
        <f t="shared" si="39"/>
        <v>-5.2013002044987246E-2</v>
      </c>
      <c r="N401" s="13">
        <f t="shared" si="40"/>
        <v>2.2389725844930644E-6</v>
      </c>
      <c r="O401" s="13">
        <v>1</v>
      </c>
    </row>
    <row r="402" spans="4:15" x14ac:dyDescent="0.4">
      <c r="D402" s="6">
        <v>6.6600000000000099</v>
      </c>
      <c r="E402" s="7">
        <f t="shared" si="35"/>
        <v>-1.7466089670412598E-2</v>
      </c>
      <c r="G402">
        <f t="shared" si="36"/>
        <v>7.3741140372144933</v>
      </c>
      <c r="H402" s="10">
        <f t="shared" si="41"/>
        <v>-4.9785341996544059E-2</v>
      </c>
      <c r="I402">
        <f t="shared" si="37"/>
        <v>-0.39828273597235248</v>
      </c>
      <c r="K402">
        <f t="shared" si="38"/>
        <v>-5.1286384795989473E-2</v>
      </c>
      <c r="M402">
        <f t="shared" si="39"/>
        <v>-5.1286384795989473E-2</v>
      </c>
      <c r="N402" s="13">
        <f t="shared" si="40"/>
        <v>2.2531294857669246E-6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-1.7213133001727551E-2</v>
      </c>
      <c r="G403">
        <f t="shared" si="36"/>
        <v>7.3874734372842559</v>
      </c>
      <c r="H403" s="10">
        <f t="shared" si="41"/>
        <v>-4.9064314308124218E-2</v>
      </c>
      <c r="I403">
        <f t="shared" si="37"/>
        <v>-0.39251451446499375</v>
      </c>
      <c r="K403">
        <f t="shared" si="38"/>
        <v>-5.0569872270387291E-2</v>
      </c>
      <c r="M403">
        <f t="shared" si="39"/>
        <v>-5.0569872270387291E-2</v>
      </c>
      <c r="N403" s="13">
        <f t="shared" si="40"/>
        <v>2.2667047777337352E-6</v>
      </c>
      <c r="O403" s="13">
        <v>1</v>
      </c>
    </row>
    <row r="404" spans="4:15" x14ac:dyDescent="0.4">
      <c r="D404" s="6">
        <v>6.7000000000000099</v>
      </c>
      <c r="E404" s="7">
        <f t="shared" si="42"/>
        <v>-1.6963744787070204E-2</v>
      </c>
      <c r="G404">
        <f t="shared" ref="G404:G469" si="43">$E$11*(D404/$E$12+1)</f>
        <v>7.4008328373540166</v>
      </c>
      <c r="H404" s="10">
        <f t="shared" si="41"/>
        <v>-4.8353458141064905E-2</v>
      </c>
      <c r="I404">
        <f t="shared" ref="I404:I467" si="44">H404*$E$6</f>
        <v>-0.38682766512851924</v>
      </c>
      <c r="K404">
        <f t="shared" ref="K404:K467" si="45">(1/2)*($L$9*$L$4*EXP(-$L$7*$O$6*(G404/$O$6-1))-($L$9*$L$6*EXP(-$L$5*$O$6*(G404/$O$6-1))))</f>
        <v>-4.9863325236068935E-2</v>
      </c>
      <c r="M404">
        <f t="shared" ref="M404:M467" si="46">(1/2)*($L$9*$O$4*EXP(-$O$8*$O$6*(G404/$O$6-1))-($L$9*$O$7*EXP(-$O$5*$O$6*(G404/$O$6-1))))</f>
        <v>-4.9863325236068935E-2</v>
      </c>
      <c r="N404" s="13">
        <f t="shared" ref="N404:N467" si="47">(M404-H404)^2*O404</f>
        <v>2.2796986445759101E-6</v>
      </c>
      <c r="O404" s="13">
        <v>1</v>
      </c>
    </row>
    <row r="405" spans="4:15" x14ac:dyDescent="0.4">
      <c r="D405" s="6">
        <v>6.7200000000000104</v>
      </c>
      <c r="E405" s="7">
        <f t="shared" si="42"/>
        <v>-1.6717876158467131E-2</v>
      </c>
      <c r="G405">
        <f t="shared" si="43"/>
        <v>7.4141922374237792</v>
      </c>
      <c r="H405" s="10">
        <f t="shared" ref="H405:H469" si="48">-(-$B$4)*(1+D405+$E$5*D405^3)*EXP(-D405)</f>
        <v>-4.7652634202094708E-2</v>
      </c>
      <c r="I405">
        <f t="shared" si="44"/>
        <v>-0.38122107361675767</v>
      </c>
      <c r="K405">
        <f t="shared" si="45"/>
        <v>-4.916660634312197E-2</v>
      </c>
      <c r="M405">
        <f t="shared" si="46"/>
        <v>-4.916660634312197E-2</v>
      </c>
      <c r="N405" s="13">
        <f t="shared" si="47"/>
        <v>2.2921116438066706E-6</v>
      </c>
      <c r="O405" s="13">
        <v>1</v>
      </c>
    </row>
    <row r="406" spans="4:15" x14ac:dyDescent="0.4">
      <c r="D406" s="6">
        <v>6.74000000000001</v>
      </c>
      <c r="E406" s="7">
        <f t="shared" si="42"/>
        <v>-1.6475478894160255E-2</v>
      </c>
      <c r="G406">
        <f t="shared" si="43"/>
        <v>7.42755163749354</v>
      </c>
      <c r="H406" s="10">
        <f t="shared" si="48"/>
        <v>-4.6961705039914391E-2</v>
      </c>
      <c r="I406">
        <f t="shared" si="44"/>
        <v>-0.37569364031931513</v>
      </c>
      <c r="K406">
        <f t="shared" si="45"/>
        <v>-4.8479580099419321E-2</v>
      </c>
      <c r="M406">
        <f t="shared" si="46"/>
        <v>-4.8479580099419321E-2</v>
      </c>
      <c r="N406" s="13">
        <f t="shared" si="47"/>
        <v>2.3039446962670966E-6</v>
      </c>
      <c r="O406" s="13">
        <v>1</v>
      </c>
    </row>
    <row r="407" spans="4:15" x14ac:dyDescent="0.4">
      <c r="D407" s="6">
        <v>6.7600000000000096</v>
      </c>
      <c r="E407" s="7">
        <f t="shared" si="42"/>
        <v>-1.6236505410455133E-2</v>
      </c>
      <c r="G407">
        <f t="shared" si="43"/>
        <v>7.4409110375633016</v>
      </c>
      <c r="H407" s="10">
        <f t="shared" si="48"/>
        <v>-4.6280535021961312E-2</v>
      </c>
      <c r="I407">
        <f t="shared" si="44"/>
        <v>-0.3702442801756905</v>
      </c>
      <c r="K407">
        <f t="shared" si="45"/>
        <v>-4.780211284649042E-2</v>
      </c>
      <c r="M407">
        <f t="shared" si="46"/>
        <v>-4.780211284649042E-2</v>
      </c>
      <c r="N407" s="13">
        <f t="shared" si="47"/>
        <v>2.3151990760987326E-6</v>
      </c>
      <c r="O407" s="13">
        <v>1</v>
      </c>
    </row>
    <row r="408" spans="4:15" x14ac:dyDescent="0.4">
      <c r="D408" s="6">
        <v>6.78000000000001</v>
      </c>
      <c r="E408" s="7">
        <f t="shared" si="42"/>
        <v>-1.6000908753663834E-2</v>
      </c>
      <c r="G408">
        <f t="shared" si="43"/>
        <v>7.4542704376330642</v>
      </c>
      <c r="H408" s="10">
        <f t="shared" si="48"/>
        <v>-4.5608990311443394E-2</v>
      </c>
      <c r="I408">
        <f t="shared" si="44"/>
        <v>-0.36487192249154715</v>
      </c>
      <c r="K408">
        <f t="shared" si="45"/>
        <v>-4.7134072735678031E-2</v>
      </c>
      <c r="M408">
        <f t="shared" si="46"/>
        <v>-4.7134072735678031E-2</v>
      </c>
      <c r="N408" s="13">
        <f t="shared" si="47"/>
        <v>2.325876400709399E-6</v>
      </c>
      <c r="O408" s="13">
        <v>1</v>
      </c>
    </row>
    <row r="409" spans="4:15" x14ac:dyDescent="0.4">
      <c r="D409" s="6">
        <v>6.8000000000000096</v>
      </c>
      <c r="E409" s="7">
        <f t="shared" si="42"/>
        <v>-1.5768642592141315E-2</v>
      </c>
      <c r="G409">
        <f t="shared" si="43"/>
        <v>7.467629837702825</v>
      </c>
      <c r="H409" s="10">
        <f t="shared" si="48"/>
        <v>-4.4946938844639607E-2</v>
      </c>
      <c r="I409">
        <f t="shared" si="44"/>
        <v>-0.35957551075711686</v>
      </c>
      <c r="K409">
        <f t="shared" si="45"/>
        <v>-4.6475329704576691E-2</v>
      </c>
      <c r="M409">
        <f t="shared" si="46"/>
        <v>-4.6475329704576691E-2</v>
      </c>
      <c r="N409" s="13">
        <f t="shared" si="47"/>
        <v>2.3359786207392202E-6</v>
      </c>
      <c r="O409" s="13">
        <v>1</v>
      </c>
    </row>
    <row r="410" spans="4:15" x14ac:dyDescent="0.4">
      <c r="D410" s="6">
        <v>6.8200000000000101</v>
      </c>
      <c r="E410" s="7">
        <f t="shared" si="42"/>
        <v>-1.5539661208414468E-2</v>
      </c>
      <c r="G410">
        <f t="shared" si="43"/>
        <v>7.4809892377725875</v>
      </c>
      <c r="H410" s="10">
        <f t="shared" si="48"/>
        <v>-4.4294250308464601E-2</v>
      </c>
      <c r="I410">
        <f t="shared" si="44"/>
        <v>-0.35435400246771681</v>
      </c>
      <c r="K410">
        <f t="shared" si="45"/>
        <v>-4.5825755453750318E-2</v>
      </c>
      <c r="M410">
        <f t="shared" si="46"/>
        <v>-4.5825755453750318E-2</v>
      </c>
      <c r="N410" s="13">
        <f t="shared" si="47"/>
        <v>2.3455080100366235E-6</v>
      </c>
      <c r="O410" s="13">
        <v>1</v>
      </c>
    </row>
    <row r="411" spans="4:15" x14ac:dyDescent="0.4">
      <c r="D411" s="6">
        <v>6.8400000000000096</v>
      </c>
      <c r="E411" s="7">
        <f t="shared" si="42"/>
        <v>-1.5313919491403118E-2</v>
      </c>
      <c r="G411">
        <f t="shared" si="43"/>
        <v>7.4943486378423483</v>
      </c>
      <c r="H411" s="10">
        <f t="shared" si="48"/>
        <v>-4.3650796118295448E-2</v>
      </c>
      <c r="I411">
        <f t="shared" si="44"/>
        <v>-0.34920636894636359</v>
      </c>
      <c r="K411">
        <f t="shared" si="45"/>
        <v>-4.5185223423727348E-2</v>
      </c>
      <c r="M411">
        <f t="shared" si="46"/>
        <v>-4.5185223423727348E-2</v>
      </c>
      <c r="N411" s="13">
        <f t="shared" si="47"/>
        <v>2.3544671556550013E-6</v>
      </c>
      <c r="O411" s="13">
        <v>1</v>
      </c>
    </row>
    <row r="412" spans="4:15" x14ac:dyDescent="0.4">
      <c r="D412" s="6">
        <v>6.8600000000000101</v>
      </c>
      <c r="E412" s="7">
        <f t="shared" si="42"/>
        <v>-1.5091372928731901E-2</v>
      </c>
      <c r="G412">
        <f t="shared" si="43"/>
        <v>7.5077080379121117</v>
      </c>
      <c r="H412" s="10">
        <f t="shared" si="48"/>
        <v>-4.3016449396057407E-2</v>
      </c>
      <c r="I412">
        <f t="shared" si="44"/>
        <v>-0.34413159516845926</v>
      </c>
      <c r="K412">
        <f t="shared" si="45"/>
        <v>-4.4553608772269548E-2</v>
      </c>
      <c r="M412">
        <f t="shared" si="46"/>
        <v>-4.4553608772269548E-2</v>
      </c>
      <c r="N412" s="13">
        <f t="shared" si="47"/>
        <v>2.3628589478768986E-6</v>
      </c>
      <c r="O412" s="13">
        <v>1</v>
      </c>
    </row>
    <row r="413" spans="4:15" x14ac:dyDescent="0.4">
      <c r="D413" s="6">
        <v>6.8800000000000097</v>
      </c>
      <c r="E413" s="7">
        <f t="shared" si="42"/>
        <v>-1.4871977599132396E-2</v>
      </c>
      <c r="G413">
        <f t="shared" si="43"/>
        <v>7.5210674379818725</v>
      </c>
      <c r="H413" s="10">
        <f t="shared" si="48"/>
        <v>-4.2391084948566984E-2</v>
      </c>
      <c r="I413">
        <f t="shared" si="44"/>
        <v>-0.33912867958853588</v>
      </c>
      <c r="K413">
        <f t="shared" si="45"/>
        <v>-4.3930788351914093E-2</v>
      </c>
      <c r="M413">
        <f t="shared" si="46"/>
        <v>-4.3930788351914093E-2</v>
      </c>
      <c r="N413" s="13">
        <f t="shared" si="47"/>
        <v>2.3706865702786707E-6</v>
      </c>
      <c r="O413" s="13">
        <v>1</v>
      </c>
    </row>
    <row r="414" spans="4:15" x14ac:dyDescent="0.4">
      <c r="D414" s="6">
        <v>6.9000000000000101</v>
      </c>
      <c r="E414" s="7">
        <f t="shared" si="42"/>
        <v>-1.4655690164934418E-2</v>
      </c>
      <c r="G414">
        <f t="shared" si="43"/>
        <v>7.5344268380516342</v>
      </c>
      <c r="H414" s="10">
        <f t="shared" si="48"/>
        <v>-4.1774579246129068E-2</v>
      </c>
      <c r="I414">
        <f t="shared" si="44"/>
        <v>-0.33419663396903254</v>
      </c>
      <c r="K414">
        <f t="shared" si="45"/>
        <v>-4.3316640687783486E-2</v>
      </c>
      <c r="M414">
        <f t="shared" si="46"/>
        <v>-4.3316640687783486E-2</v>
      </c>
      <c r="N414" s="13">
        <f t="shared" si="47"/>
        <v>2.377953489837304E-6</v>
      </c>
      <c r="O414" s="13">
        <v>1</v>
      </c>
    </row>
    <row r="415" spans="4:15" x14ac:dyDescent="0.4">
      <c r="D415" s="6">
        <v>6.9200000000000097</v>
      </c>
      <c r="E415" s="7">
        <f t="shared" si="42"/>
        <v>-1.4442467864645869E-2</v>
      </c>
      <c r="G415">
        <f t="shared" si="43"/>
        <v>7.5477862381213958</v>
      </c>
      <c r="H415" s="10">
        <f t="shared" si="48"/>
        <v>-4.1166810401386589E-2</v>
      </c>
      <c r="I415">
        <f t="shared" si="44"/>
        <v>-0.32933448321109271</v>
      </c>
      <c r="K415">
        <f t="shared" si="45"/>
        <v>-4.2711045955663558E-2</v>
      </c>
      <c r="M415">
        <f t="shared" si="46"/>
        <v>-4.2711045955663558E-2</v>
      </c>
      <c r="N415" s="13">
        <f t="shared" si="47"/>
        <v>2.3846634470930994E-6</v>
      </c>
      <c r="O415" s="13">
        <v>1</v>
      </c>
    </row>
    <row r="416" spans="4:15" x14ac:dyDescent="0.4">
      <c r="D416" s="6">
        <v>6.9400000000000102</v>
      </c>
      <c r="E416" s="7">
        <f t="shared" si="42"/>
        <v>-1.423226850562E-2</v>
      </c>
      <c r="G416">
        <f t="shared" si="43"/>
        <v>7.5611456381911584</v>
      </c>
      <c r="H416" s="10">
        <f t="shared" si="48"/>
        <v>-4.0567658148419249E-2</v>
      </c>
      <c r="I416">
        <f t="shared" si="44"/>
        <v>-0.32454126518735399</v>
      </c>
      <c r="K416">
        <f t="shared" si="45"/>
        <v>-4.2113885960345668E-2</v>
      </c>
      <c r="M416">
        <f t="shared" si="46"/>
        <v>-4.2113885960345668E-2</v>
      </c>
      <c r="N416" s="13">
        <f t="shared" si="47"/>
        <v>2.390820446374762E-6</v>
      </c>
      <c r="O416" s="13">
        <v>1</v>
      </c>
    </row>
    <row r="417" spans="4:15" x14ac:dyDescent="0.4">
      <c r="D417" s="6">
        <v>6.9600000000000097</v>
      </c>
      <c r="E417" s="7">
        <f t="shared" si="42"/>
        <v>-1.4025050456809577E-2</v>
      </c>
      <c r="G417">
        <f t="shared" si="43"/>
        <v>7.57450503826092</v>
      </c>
      <c r="H417" s="10">
        <f t="shared" si="48"/>
        <v>-3.9977003822090018E-2</v>
      </c>
      <c r="I417">
        <f t="shared" si="44"/>
        <v>-0.31981603057672015</v>
      </c>
      <c r="K417">
        <f t="shared" si="45"/>
        <v>-4.1525044114230913E-2</v>
      </c>
      <c r="M417">
        <f t="shared" si="46"/>
        <v>-4.1525044114230913E-2</v>
      </c>
      <c r="N417" s="13">
        <f t="shared" si="47"/>
        <v>2.3964287460916684E-6</v>
      </c>
      <c r="O417" s="13">
        <v>1</v>
      </c>
    </row>
    <row r="418" spans="4:15" x14ac:dyDescent="0.4">
      <c r="D418" s="6">
        <v>6.9800000000000102</v>
      </c>
      <c r="E418" s="7">
        <f t="shared" si="42"/>
        <v>-1.3820772641606752E-2</v>
      </c>
      <c r="G418">
        <f t="shared" si="43"/>
        <v>7.5878644383306808</v>
      </c>
      <c r="H418" s="10">
        <f t="shared" si="48"/>
        <v>-3.9394730337635887E-2</v>
      </c>
      <c r="I418">
        <f t="shared" si="44"/>
        <v>-0.3151578427010871</v>
      </c>
      <c r="K418">
        <f t="shared" si="45"/>
        <v>-4.0944405416193264E-2</v>
      </c>
      <c r="M418">
        <f t="shared" si="46"/>
        <v>-4.0944405416193264E-2</v>
      </c>
      <c r="N418" s="13">
        <f t="shared" si="47"/>
        <v>2.4014928491018104E-6</v>
      </c>
      <c r="O418" s="13">
        <v>1</v>
      </c>
    </row>
    <row r="419" spans="4:15" x14ac:dyDescent="0.4">
      <c r="D419" s="6">
        <v>7.0000000000000098</v>
      </c>
      <c r="E419" s="7">
        <f t="shared" si="42"/>
        <v>-1.3619394530768079E-2</v>
      </c>
      <c r="G419">
        <f t="shared" si="43"/>
        <v>7.6012238384004425</v>
      </c>
      <c r="H419" s="10">
        <f t="shared" si="48"/>
        <v>-3.8820722170501337E-2</v>
      </c>
      <c r="I419">
        <f t="shared" si="44"/>
        <v>-0.3105657773640107</v>
      </c>
      <c r="K419">
        <f t="shared" si="45"/>
        <v>-4.0371856430700154E-2</v>
      </c>
      <c r="M419">
        <f t="shared" si="46"/>
        <v>-4.0371856430700154E-2</v>
      </c>
      <c r="N419" s="13">
        <f t="shared" si="47"/>
        <v>2.4060174931625297E-6</v>
      </c>
      <c r="O419" s="13">
        <v>1</v>
      </c>
    </row>
    <row r="420" spans="4:15" x14ac:dyDescent="0.4">
      <c r="D420" s="6">
        <v>7.0200000000000102</v>
      </c>
      <c r="E420" s="7">
        <f t="shared" si="42"/>
        <v>-1.342087613542362E-2</v>
      </c>
      <c r="G420">
        <f t="shared" si="43"/>
        <v>7.6145832384702041</v>
      </c>
      <c r="H420" s="10">
        <f t="shared" si="48"/>
        <v>-3.8254865336411488E-2</v>
      </c>
      <c r="I420">
        <f t="shared" si="44"/>
        <v>-0.3060389226912919</v>
      </c>
      <c r="K420">
        <f t="shared" si="45"/>
        <v>-3.9807285267187534E-2</v>
      </c>
      <c r="M420">
        <f t="shared" si="46"/>
        <v>-3.9807285267187534E-2</v>
      </c>
      <c r="N420" s="13">
        <f t="shared" si="47"/>
        <v>2.4100076414707029E-6</v>
      </c>
      <c r="O420" s="13">
        <v>1</v>
      </c>
    </row>
    <row r="421" spans="4:15" x14ac:dyDescent="0.4">
      <c r="D421" s="6">
        <v>7.0400000000000098</v>
      </c>
      <c r="E421" s="7">
        <f t="shared" si="42"/>
        <v>-1.3225178000169478E-2</v>
      </c>
      <c r="G421">
        <f t="shared" si="43"/>
        <v>7.6279426385399667</v>
      </c>
      <c r="H421" s="10">
        <f t="shared" si="48"/>
        <v>-3.7697047371683078E-2</v>
      </c>
      <c r="I421">
        <f t="shared" si="44"/>
        <v>-0.30157637897346462</v>
      </c>
      <c r="K421">
        <f t="shared" si="45"/>
        <v>-3.9250581559686408E-2</v>
      </c>
      <c r="M421">
        <f t="shared" si="46"/>
        <v>-3.9250581559686408E-2</v>
      </c>
      <c r="N421" s="13">
        <f t="shared" si="47"/>
        <v>2.4134684732951674E-6</v>
      </c>
      <c r="O421" s="13">
        <v>1</v>
      </c>
    </row>
    <row r="422" spans="4:15" x14ac:dyDescent="0.4">
      <c r="D422" s="6">
        <v>7.0600000000000103</v>
      </c>
      <c r="E422" s="7">
        <f t="shared" si="42"/>
        <v>-1.3032261196242734E-2</v>
      </c>
      <c r="G422">
        <f t="shared" si="43"/>
        <v>7.6413020386097283</v>
      </c>
      <c r="H422" s="10">
        <f t="shared" si="48"/>
        <v>-3.7147157313770288E-2</v>
      </c>
      <c r="I422">
        <f t="shared" si="44"/>
        <v>-0.2971772585101623</v>
      </c>
      <c r="K422">
        <f t="shared" si="45"/>
        <v>-3.870163644669939E-2</v>
      </c>
      <c r="M422">
        <f t="shared" si="46"/>
        <v>-3.870163644669939E-2</v>
      </c>
      <c r="N422" s="13">
        <f t="shared" si="47"/>
        <v>2.4164053747120151E-6</v>
      </c>
      <c r="O422" s="13">
        <v>1</v>
      </c>
    </row>
    <row r="423" spans="4:15" x14ac:dyDescent="0.4">
      <c r="D423" s="6">
        <v>7.0800000000000098</v>
      </c>
      <c r="E423" s="7">
        <f t="shared" si="42"/>
        <v>-1.2842087314778155E-2</v>
      </c>
      <c r="G423">
        <f t="shared" si="43"/>
        <v>7.6546614386794891</v>
      </c>
      <c r="H423" s="10">
        <f t="shared" si="48"/>
        <v>-3.6605085682043653E-2</v>
      </c>
      <c r="I423">
        <f t="shared" si="44"/>
        <v>-0.29284068545634923</v>
      </c>
      <c r="K423">
        <f t="shared" si="45"/>
        <v>-3.816034255132375E-2</v>
      </c>
      <c r="M423">
        <f t="shared" si="46"/>
        <v>-3.816034255132375E-2</v>
      </c>
      <c r="N423" s="13">
        <f t="shared" si="47"/>
        <v>2.4188239294429295E-6</v>
      </c>
      <c r="O423" s="13">
        <v>1</v>
      </c>
    </row>
    <row r="424" spans="4:15" x14ac:dyDescent="0.4">
      <c r="D424" s="6">
        <v>7.1000000000000103</v>
      </c>
      <c r="E424" s="7">
        <f t="shared" si="42"/>
        <v>-1.2654618460145615E-2</v>
      </c>
      <c r="G424">
        <f t="shared" si="43"/>
        <v>7.6680208387492526</v>
      </c>
      <c r="H424" s="10">
        <f t="shared" si="48"/>
        <v>-3.6070724458799067E-2</v>
      </c>
      <c r="I424">
        <f t="shared" si="44"/>
        <v>-0.28856579567039253</v>
      </c>
      <c r="K424">
        <f t="shared" si="45"/>
        <v>-3.7626593961618764E-2</v>
      </c>
      <c r="M424">
        <f t="shared" si="46"/>
        <v>-3.7626593961618764E-2</v>
      </c>
      <c r="N424" s="13">
        <f t="shared" si="47"/>
        <v>2.420729909804411E-6</v>
      </c>
      <c r="O424" s="13">
        <v>1</v>
      </c>
    </row>
    <row r="425" spans="4:15" x14ac:dyDescent="0.4">
      <c r="D425" s="6">
        <v>7.1200000000000099</v>
      </c>
      <c r="E425" s="7">
        <f t="shared" si="42"/>
        <v>-1.2469817243367654E-2</v>
      </c>
      <c r="G425">
        <f t="shared" si="43"/>
        <v>7.6813802388190124</v>
      </c>
      <c r="H425" s="10">
        <f t="shared" si="48"/>
        <v>-3.5543967070495161E-2</v>
      </c>
      <c r="I425">
        <f t="shared" si="44"/>
        <v>-0.28435173656396129</v>
      </c>
      <c r="K425">
        <f t="shared" si="45"/>
        <v>-3.7100286211216367E-2</v>
      </c>
      <c r="M425">
        <f t="shared" si="46"/>
        <v>-3.7100286211216367E-2</v>
      </c>
      <c r="N425" s="13">
        <f t="shared" si="47"/>
        <v>2.4221292677751927E-6</v>
      </c>
      <c r="O425" s="13">
        <v>1</v>
      </c>
    </row>
    <row r="426" spans="4:15" x14ac:dyDescent="0.4">
      <c r="D426" s="6">
        <v>7.1400000000000103</v>
      </c>
      <c r="E426" s="7">
        <f t="shared" si="42"/>
        <v>-1.2287646775616086E-2</v>
      </c>
      <c r="G426">
        <f t="shared" si="43"/>
        <v>7.6947396388887759</v>
      </c>
      <c r="H426" s="10">
        <f t="shared" si="48"/>
        <v>-3.502470836921609E-2</v>
      </c>
      <c r="I426">
        <f t="shared" si="44"/>
        <v>-0.28019766695372872</v>
      </c>
      <c r="K426">
        <f t="shared" si="45"/>
        <v>-3.6581316260169354E-2</v>
      </c>
      <c r="M426">
        <f t="shared" si="46"/>
        <v>-3.6581316260169354E-2</v>
      </c>
      <c r="N426" s="13">
        <f t="shared" si="47"/>
        <v>2.4230281261779689E-6</v>
      </c>
      <c r="O426" s="13">
        <v>1</v>
      </c>
    </row>
    <row r="427" spans="4:15" x14ac:dyDescent="0.4">
      <c r="D427" s="6">
        <v>7.1600000000000099</v>
      </c>
      <c r="E427" s="7">
        <f t="shared" si="42"/>
        <v>-1.2108070661787096E-2</v>
      </c>
      <c r="G427">
        <f t="shared" si="43"/>
        <v>7.7080990389585367</v>
      </c>
      <c r="H427" s="10">
        <f t="shared" si="48"/>
        <v>-3.451284461435794E-2</v>
      </c>
      <c r="I427">
        <f t="shared" si="44"/>
        <v>-0.27610275691486352</v>
      </c>
      <c r="K427">
        <f t="shared" si="45"/>
        <v>-3.6069582476038531E-2</v>
      </c>
      <c r="M427">
        <f t="shared" si="46"/>
        <v>-3.6069582476038531E-2</v>
      </c>
      <c r="N427" s="13">
        <f t="shared" si="47"/>
        <v>2.4234327699898572E-6</v>
      </c>
      <c r="O427" s="13">
        <v>1</v>
      </c>
    </row>
    <row r="428" spans="4:15" x14ac:dyDescent="0.4">
      <c r="D428" s="6">
        <v>7.1800000000000104</v>
      </c>
      <c r="E428" s="7">
        <f t="shared" si="42"/>
        <v>-1.1931052994153755E-2</v>
      </c>
      <c r="G428">
        <f t="shared" si="43"/>
        <v>7.7214584390282983</v>
      </c>
      <c r="H428" s="10">
        <f t="shared" si="48"/>
        <v>-3.4008273454535866E-2</v>
      </c>
      <c r="I428">
        <f t="shared" si="44"/>
        <v>-0.27206618763628693</v>
      </c>
      <c r="K428">
        <f t="shared" si="45"/>
        <v>-3.5564984615213284E-2</v>
      </c>
      <c r="M428">
        <f t="shared" si="46"/>
        <v>-3.5564984615213284E-2</v>
      </c>
      <c r="N428" s="13">
        <f t="shared" si="47"/>
        <v>2.4233496377776344E-6</v>
      </c>
      <c r="O428" s="13">
        <v>1</v>
      </c>
    </row>
    <row r="429" spans="4:15" x14ac:dyDescent="0.4">
      <c r="D429" s="6">
        <v>7.2000000000000099</v>
      </c>
      <c r="E429" s="7">
        <f t="shared" si="42"/>
        <v>-1.1756558346095408E-2</v>
      </c>
      <c r="G429">
        <f t="shared" si="43"/>
        <v>7.7348178390980609</v>
      </c>
      <c r="H429" s="10">
        <f t="shared" si="48"/>
        <v>-3.3510893909710356E-2</v>
      </c>
      <c r="I429">
        <f t="shared" si="44"/>
        <v>-0.26808715127768284</v>
      </c>
      <c r="K429">
        <f t="shared" si="45"/>
        <v>-3.5067423804465009E-2</v>
      </c>
      <c r="M429">
        <f t="shared" si="46"/>
        <v>-3.5067423804465009E-2</v>
      </c>
      <c r="N429" s="13">
        <f t="shared" si="47"/>
        <v>2.4227853132649319E-6</v>
      </c>
      <c r="O429" s="13">
        <v>1</v>
      </c>
    </row>
    <row r="430" spans="4:15" x14ac:dyDescent="0.4">
      <c r="D430" s="6">
        <v>7.2200000000000104</v>
      </c>
      <c r="E430" s="7">
        <f t="shared" si="42"/>
        <v>-1.1584551765902845E-2</v>
      </c>
      <c r="G430">
        <f t="shared" si="43"/>
        <v>7.7481772391678225</v>
      </c>
      <c r="H430" s="10">
        <f t="shared" si="48"/>
        <v>-3.3020606353529464E-2</v>
      </c>
      <c r="I430">
        <f t="shared" si="44"/>
        <v>-0.26416485082823571</v>
      </c>
      <c r="K430">
        <f t="shared" si="45"/>
        <v>-3.4576802522730071E-2</v>
      </c>
      <c r="M430">
        <f t="shared" si="46"/>
        <v>-3.4576802522730071E-2</v>
      </c>
      <c r="N430" s="13">
        <f t="shared" si="47"/>
        <v>2.4217465170346463E-6</v>
      </c>
      <c r="O430" s="13">
        <v>1</v>
      </c>
    </row>
    <row r="431" spans="4:15" x14ac:dyDescent="0.4">
      <c r="D431" s="6">
        <v>7.24000000000001</v>
      </c>
      <c r="E431" s="7">
        <f t="shared" si="42"/>
        <v>-1.141499877065873E-2</v>
      </c>
      <c r="G431">
        <f t="shared" si="43"/>
        <v>7.7615366392375842</v>
      </c>
      <c r="H431" s="10">
        <f t="shared" si="48"/>
        <v>-3.2537312495885644E-2</v>
      </c>
      <c r="I431">
        <f t="shared" si="44"/>
        <v>-0.26029849996708515</v>
      </c>
      <c r="K431">
        <f t="shared" si="45"/>
        <v>-3.4093024583120364E-2</v>
      </c>
      <c r="M431">
        <f t="shared" si="46"/>
        <v>-3.4093024583120364E-2</v>
      </c>
      <c r="N431" s="13">
        <f t="shared" si="47"/>
        <v>2.4202400983682096E-6</v>
      </c>
      <c r="O431" s="13">
        <v>1</v>
      </c>
    </row>
    <row r="432" spans="4:15" x14ac:dyDescent="0.4">
      <c r="D432" s="6">
        <v>7.2600000000000096</v>
      </c>
      <c r="E432" s="7">
        <f t="shared" si="42"/>
        <v>-1.1247865340192254E-2</v>
      </c>
      <c r="G432">
        <f t="shared" si="43"/>
        <v>7.774896039307345</v>
      </c>
      <c r="H432" s="10">
        <f t="shared" si="48"/>
        <v>-3.2060915365683999E-2</v>
      </c>
      <c r="I432">
        <f t="shared" si="44"/>
        <v>-0.25648732292547199</v>
      </c>
      <c r="K432">
        <f t="shared" si="45"/>
        <v>-3.3615995115158441E-2</v>
      </c>
      <c r="M432">
        <f t="shared" si="46"/>
        <v>-3.3615995115158441E-2</v>
      </c>
      <c r="N432" s="13">
        <f t="shared" si="47"/>
        <v>2.4182730272254923E-6</v>
      </c>
      <c r="O432" s="13">
        <v>1</v>
      </c>
    </row>
    <row r="433" spans="4:15" x14ac:dyDescent="0.4">
      <c r="D433" s="6">
        <v>7.28000000000001</v>
      </c>
      <c r="E433" s="7">
        <f t="shared" si="42"/>
        <v>-1.108311791110737E-2</v>
      </c>
      <c r="G433">
        <f t="shared" si="43"/>
        <v>7.7882554393771066</v>
      </c>
      <c r="H433" s="10">
        <f t="shared" si="48"/>
        <v>-3.1591319293820447E-2</v>
      </c>
      <c r="I433">
        <f t="shared" si="44"/>
        <v>-0.25273055435056357</v>
      </c>
      <c r="K433">
        <f t="shared" si="45"/>
        <v>-3.3145620547235438E-2</v>
      </c>
      <c r="M433">
        <f t="shared" si="46"/>
        <v>-3.3145620547235438E-2</v>
      </c>
      <c r="N433" s="13">
        <f t="shared" si="47"/>
        <v>2.4158523863674131E-6</v>
      </c>
      <c r="O433" s="13">
        <v>1</v>
      </c>
    </row>
    <row r="434" spans="4:15" x14ac:dyDescent="0.4">
      <c r="D434" s="6">
        <v>7.3000000000000096</v>
      </c>
      <c r="E434" s="7">
        <f t="shared" si="42"/>
        <v>-1.0920723370883805E-2</v>
      </c>
      <c r="G434">
        <f t="shared" si="43"/>
        <v>7.8016148394468692</v>
      </c>
      <c r="H434" s="10">
        <f t="shared" si="48"/>
        <v>-3.1128429896367198E-2</v>
      </c>
      <c r="I434">
        <f t="shared" si="44"/>
        <v>-0.24902743917093759</v>
      </c>
      <c r="K434">
        <f t="shared" si="45"/>
        <v>-3.2681808589289575E-2</v>
      </c>
      <c r="M434">
        <f t="shared" si="46"/>
        <v>-3.2681808589289575E-2</v>
      </c>
      <c r="N434" s="13">
        <f t="shared" si="47"/>
        <v>2.4129853636252318E-6</v>
      </c>
      <c r="O434" s="13">
        <v>1</v>
      </c>
    </row>
    <row r="435" spans="4:15" x14ac:dyDescent="0.4">
      <c r="D435" s="6">
        <v>7.3200000000000101</v>
      </c>
      <c r="E435" s="7">
        <f t="shared" si="42"/>
        <v>-1.0760649052049957E-2</v>
      </c>
      <c r="G435">
        <f t="shared" si="43"/>
        <v>7.8149742395166308</v>
      </c>
      <c r="H435" s="10">
        <f t="shared" si="48"/>
        <v>-3.0672154057963197E-2</v>
      </c>
      <c r="I435">
        <f t="shared" si="44"/>
        <v>-0.24537723246370557</v>
      </c>
      <c r="K435">
        <f t="shared" si="45"/>
        <v>-3.2224468215702018E-2</v>
      </c>
      <c r="M435">
        <f t="shared" si="46"/>
        <v>-3.2224468215702018E-2</v>
      </c>
      <c r="N435" s="13">
        <f t="shared" si="47"/>
        <v>2.4096792443163855E-6</v>
      </c>
      <c r="O435" s="13">
        <v>1</v>
      </c>
    </row>
    <row r="436" spans="4:15" x14ac:dyDescent="0.4">
      <c r="D436" s="6">
        <v>7.3400000000000096</v>
      </c>
      <c r="E436" s="7">
        <f t="shared" si="42"/>
        <v>-1.0602862726427055E-2</v>
      </c>
      <c r="G436">
        <f t="shared" si="43"/>
        <v>7.8283336395863925</v>
      </c>
      <c r="H436" s="10">
        <f t="shared" si="48"/>
        <v>-3.0222399915407677E-2</v>
      </c>
      <c r="I436">
        <f t="shared" si="44"/>
        <v>-0.24177919932326142</v>
      </c>
      <c r="K436">
        <f t="shared" si="45"/>
        <v>-3.1773509648408152E-2</v>
      </c>
      <c r="M436">
        <f t="shared" si="46"/>
        <v>-3.1773509648408152E-2</v>
      </c>
      <c r="N436" s="13">
        <f t="shared" si="47"/>
        <v>2.4059414038088039E-6</v>
      </c>
      <c r="O436" s="13">
        <v>1</v>
      </c>
    </row>
    <row r="437" spans="4:15" x14ac:dyDescent="0.4">
      <c r="D437" s="6">
        <v>7.3600000000000101</v>
      </c>
      <c r="E437" s="7">
        <f t="shared" si="42"/>
        <v>-1.0447332599443675E-2</v>
      </c>
      <c r="G437">
        <f t="shared" si="43"/>
        <v>7.8416930396561533</v>
      </c>
      <c r="H437" s="10">
        <f t="shared" si="48"/>
        <v>-2.9779076841454252E-2</v>
      </c>
      <c r="I437">
        <f t="shared" si="44"/>
        <v>-0.23823261473163401</v>
      </c>
      <c r="K437">
        <f t="shared" si="45"/>
        <v>-3.1328844340222463E-2</v>
      </c>
      <c r="M437">
        <f t="shared" si="46"/>
        <v>-3.1328844340222463E-2</v>
      </c>
      <c r="N437" s="13">
        <f t="shared" si="47"/>
        <v>2.4017793002382779E-6</v>
      </c>
      <c r="O437" s="13">
        <v>1</v>
      </c>
    </row>
    <row r="438" spans="4:15" x14ac:dyDescent="0.4">
      <c r="D438" s="6">
        <v>7.3800000000000097</v>
      </c>
      <c r="E438" s="7">
        <f t="shared" si="42"/>
        <v>-1.0294027304519967E-2</v>
      </c>
      <c r="G438">
        <f t="shared" si="43"/>
        <v>7.8550524397259149</v>
      </c>
      <c r="H438" s="10">
        <f t="shared" si="48"/>
        <v>-2.9342095428803717E-2</v>
      </c>
      <c r="I438">
        <f t="shared" si="44"/>
        <v>-0.23473676343042973</v>
      </c>
      <c r="K438">
        <f t="shared" si="45"/>
        <v>-3.0890384958373797E-2</v>
      </c>
      <c r="M438">
        <f t="shared" si="46"/>
        <v>-3.0890384958373797E-2</v>
      </c>
      <c r="N438" s="13">
        <f t="shared" si="47"/>
        <v>2.3972004673763399E-6</v>
      </c>
      <c r="O438" s="13">
        <v>1</v>
      </c>
    </row>
    <row r="439" spans="4:15" x14ac:dyDescent="0.4">
      <c r="D439" s="6">
        <v>7.4000000000000101</v>
      </c>
      <c r="E439" s="7">
        <f t="shared" si="42"/>
        <v>-1.0142915897520682E-2</v>
      </c>
      <c r="G439">
        <f t="shared" si="43"/>
        <v>7.8684118397956775</v>
      </c>
      <c r="H439" s="10">
        <f t="shared" si="48"/>
        <v>-2.8911367474292949E-2</v>
      </c>
      <c r="I439">
        <f t="shared" si="44"/>
        <v>-0.23129093979434359</v>
      </c>
      <c r="K439">
        <f t="shared" si="45"/>
        <v>-3.0458045368249462E-2</v>
      </c>
      <c r="M439">
        <f t="shared" si="46"/>
        <v>-3.0458045368249462E-2</v>
      </c>
      <c r="N439" s="13">
        <f t="shared" si="47"/>
        <v>2.3922125076537539E-6</v>
      </c>
      <c r="O439" s="13">
        <v>1</v>
      </c>
    </row>
    <row r="440" spans="4:15" x14ac:dyDescent="0.4">
      <c r="D440" s="6">
        <v>7.4200000000000097</v>
      </c>
      <c r="E440" s="7">
        <f t="shared" si="42"/>
        <v>-9.9939678512764273E-3</v>
      </c>
      <c r="G440">
        <f t="shared" si="43"/>
        <v>7.8817712398654391</v>
      </c>
      <c r="H440" s="10">
        <f t="shared" si="48"/>
        <v>-2.8486805963278333E-2</v>
      </c>
      <c r="I440">
        <f t="shared" si="44"/>
        <v>-0.22789444770622666</v>
      </c>
      <c r="K440">
        <f t="shared" si="45"/>
        <v>-3.0031740617345457E-2</v>
      </c>
      <c r="M440">
        <f t="shared" si="46"/>
        <v>-3.0031740617345457E-2</v>
      </c>
      <c r="N440" s="13">
        <f t="shared" si="47"/>
        <v>2.3868230853375062E-6</v>
      </c>
      <c r="O440" s="13">
        <v>1</v>
      </c>
    </row>
    <row r="441" spans="4:15" x14ac:dyDescent="0.4">
      <c r="D441" s="6">
        <v>7.4400000000000102</v>
      </c>
      <c r="E441" s="7">
        <f t="shared" si="42"/>
        <v>-9.847153050172211E-3</v>
      </c>
      <c r="G441">
        <f t="shared" si="43"/>
        <v>7.8951306399352008</v>
      </c>
      <c r="H441" s="10">
        <f t="shared" si="48"/>
        <v>-2.8068325054210874E-2</v>
      </c>
      <c r="I441">
        <f t="shared" si="44"/>
        <v>-0.22454660043368699</v>
      </c>
      <c r="K441">
        <f t="shared" si="45"/>
        <v>-2.9611386919420273E-2</v>
      </c>
      <c r="M441">
        <f t="shared" si="46"/>
        <v>-2.9611386919420273E-2</v>
      </c>
      <c r="N441" s="13">
        <f t="shared" si="47"/>
        <v>2.3810399198635097E-6</v>
      </c>
      <c r="O441" s="13">
        <v>1</v>
      </c>
    </row>
    <row r="442" spans="4:15" x14ac:dyDescent="0.4">
      <c r="D442" s="6">
        <v>7.4600000000000097</v>
      </c>
      <c r="E442" s="7">
        <f t="shared" si="42"/>
        <v>-9.7024417848027063E-3</v>
      </c>
      <c r="G442">
        <f t="shared" si="43"/>
        <v>7.9084900400049616</v>
      </c>
      <c r="H442" s="10">
        <f t="shared" si="48"/>
        <v>-2.7655840063401632E-2</v>
      </c>
      <c r="I442">
        <f t="shared" si="44"/>
        <v>-0.22124672050721306</v>
      </c>
      <c r="K442">
        <f t="shared" si="45"/>
        <v>-2.9196901638850994E-2</v>
      </c>
      <c r="M442">
        <f t="shared" si="46"/>
        <v>-2.9196901638850994E-2</v>
      </c>
      <c r="N442" s="13">
        <f t="shared" si="47"/>
        <v>2.3748707793264684E-6</v>
      </c>
      <c r="O442" s="13">
        <v>1</v>
      </c>
    </row>
    <row r="443" spans="4:15" x14ac:dyDescent="0.4">
      <c r="D443" s="6">
        <v>7.4800000000000102</v>
      </c>
      <c r="E443" s="7">
        <f t="shared" si="42"/>
        <v>-9.559804746693306E-3</v>
      </c>
      <c r="G443">
        <f t="shared" si="43"/>
        <v>7.921849440074725</v>
      </c>
      <c r="H443" s="10">
        <f t="shared" si="48"/>
        <v>-2.7249267449974596E-2</v>
      </c>
      <c r="I443">
        <f t="shared" si="44"/>
        <v>-0.21799413959979677</v>
      </c>
      <c r="K443">
        <f t="shared" si="45"/>
        <v>-2.8788203275187954E-2</v>
      </c>
      <c r="M443">
        <f t="shared" si="46"/>
        <v>-2.8788203275187954E-2</v>
      </c>
      <c r="N443" s="13">
        <f t="shared" si="47"/>
        <v>2.3683234741251183E-6</v>
      </c>
      <c r="O443" s="13">
        <v>1</v>
      </c>
    </row>
    <row r="444" spans="4:15" x14ac:dyDescent="0.4">
      <c r="D444" s="6">
        <v>7.5000000000000098</v>
      </c>
      <c r="E444" s="7">
        <f t="shared" si="42"/>
        <v>-9.4192130230864746E-3</v>
      </c>
      <c r="G444">
        <f t="shared" si="43"/>
        <v>7.9352088401444858</v>
      </c>
      <c r="H444" s="10">
        <f t="shared" si="48"/>
        <v>-2.6848524801005687E-2</v>
      </c>
      <c r="I444">
        <f t="shared" si="44"/>
        <v>-0.2147881984080455</v>
      </c>
      <c r="K444">
        <f t="shared" si="45"/>
        <v>-2.8385211447907819E-2</v>
      </c>
      <c r="M444">
        <f t="shared" si="46"/>
        <v>-2.8385211447907819E-2</v>
      </c>
      <c r="N444" s="13">
        <f t="shared" si="47"/>
        <v>2.3614058507673159E-6</v>
      </c>
      <c r="O444" s="13">
        <v>1</v>
      </c>
    </row>
    <row r="445" spans="4:15" x14ac:dyDescent="0.4">
      <c r="D445" s="6">
        <v>7.5200000000000102</v>
      </c>
      <c r="E445" s="7">
        <f t="shared" si="42"/>
        <v>-9.2806380917923922E-3</v>
      </c>
      <c r="G445">
        <f t="shared" si="43"/>
        <v>7.9485682402142483</v>
      </c>
      <c r="H445" s="10">
        <f t="shared" si="48"/>
        <v>-2.6453530816845035E-2</v>
      </c>
      <c r="I445">
        <f t="shared" si="44"/>
        <v>-0.21162824653476028</v>
      </c>
      <c r="K445">
        <f t="shared" si="45"/>
        <v>-2.7987846881360027E-2</v>
      </c>
      <c r="M445">
        <f t="shared" si="46"/>
        <v>-2.7987846881360027E-2</v>
      </c>
      <c r="N445" s="13">
        <f t="shared" si="47"/>
        <v>2.3541257858287712E-6</v>
      </c>
      <c r="O445" s="13">
        <v>1</v>
      </c>
    </row>
    <row r="446" spans="4:15" x14ac:dyDescent="0.4">
      <c r="D446" s="6">
        <v>7.5400000000000098</v>
      </c>
      <c r="E446" s="7">
        <f t="shared" si="42"/>
        <v>-9.1440518161034403E-3</v>
      </c>
      <c r="G446">
        <f t="shared" si="43"/>
        <v>7.9619276402840091</v>
      </c>
      <c r="H446" s="10">
        <f t="shared" si="48"/>
        <v>-2.6064205296621248E-2</v>
      </c>
      <c r="I446">
        <f t="shared" si="44"/>
        <v>-0.20851364237296999</v>
      </c>
      <c r="K446">
        <f t="shared" si="45"/>
        <v>-2.7596031389907419E-2</v>
      </c>
      <c r="M446">
        <f t="shared" si="46"/>
        <v>-2.7596031389907419E-2</v>
      </c>
      <c r="N446" s="13">
        <f t="shared" si="47"/>
        <v>2.3464911800723714E-6</v>
      </c>
      <c r="O446" s="13">
        <v>1</v>
      </c>
    </row>
    <row r="447" spans="4:15" x14ac:dyDescent="0.4">
      <c r="D447" s="6">
        <v>7.5600000000000103</v>
      </c>
      <c r="E447" s="7">
        <f t="shared" si="42"/>
        <v>-9.0094264397715691E-3</v>
      </c>
      <c r="G447">
        <f t="shared" si="43"/>
        <v>7.9752870403537708</v>
      </c>
      <c r="H447" s="10">
        <f t="shared" si="48"/>
        <v>-2.5680469123924882E-2</v>
      </c>
      <c r="I447">
        <f t="shared" si="44"/>
        <v>-0.20544375299139905</v>
      </c>
      <c r="K447">
        <f t="shared" si="45"/>
        <v>-2.7209687863256442E-2</v>
      </c>
      <c r="M447">
        <f t="shared" si="46"/>
        <v>-2.7209687863256442E-2</v>
      </c>
      <c r="N447" s="13">
        <f t="shared" si="47"/>
        <v>2.3385099527228061E-6</v>
      </c>
      <c r="O447" s="13">
        <v>1</v>
      </c>
    </row>
    <row r="448" spans="4:15" x14ac:dyDescent="0.4">
      <c r="D448" s="6">
        <v>7.5800000000000098</v>
      </c>
      <c r="E448" s="7">
        <f t="shared" si="42"/>
        <v>-8.8767345820480546E-3</v>
      </c>
      <c r="G448">
        <f t="shared" si="43"/>
        <v>7.9886464404235333</v>
      </c>
      <c r="H448" s="10">
        <f t="shared" si="48"/>
        <v>-2.5302244252669776E-2</v>
      </c>
      <c r="I448">
        <f t="shared" si="44"/>
        <v>-0.2024179540213582</v>
      </c>
      <c r="K448">
        <f t="shared" si="45"/>
        <v>-2.6828740251976239E-2</v>
      </c>
      <c r="M448">
        <f t="shared" si="46"/>
        <v>-2.6828740251976239E-2</v>
      </c>
      <c r="N448" s="13">
        <f t="shared" si="47"/>
        <v>2.3301900358986377E-6</v>
      </c>
      <c r="O448" s="13">
        <v>1</v>
      </c>
    </row>
    <row r="449" spans="4:15" x14ac:dyDescent="0.4">
      <c r="D449" s="6">
        <v>7.6000000000000103</v>
      </c>
      <c r="E449" s="7">
        <f t="shared" si="42"/>
        <v>-8.7459492327847492E-3</v>
      </c>
      <c r="G449">
        <f t="shared" si="43"/>
        <v>8.002005840493295</v>
      </c>
      <c r="H449" s="10">
        <f t="shared" si="48"/>
        <v>-2.4929453693129648E-2</v>
      </c>
      <c r="I449">
        <f t="shared" si="44"/>
        <v>-0.19943562954503719</v>
      </c>
      <c r="K449">
        <f t="shared" si="45"/>
        <v>-2.6453113553203848E-2</v>
      </c>
      <c r="M449">
        <f t="shared" si="46"/>
        <v>-2.6453113553203848E-2</v>
      </c>
      <c r="N449" s="13">
        <f t="shared" si="47"/>
        <v>2.3215393692013293E-6</v>
      </c>
      <c r="O449" s="13">
        <v>1</v>
      </c>
    </row>
    <row r="450" spans="4:15" x14ac:dyDescent="0.4">
      <c r="D450" s="6">
        <v>7.6200000000000099</v>
      </c>
      <c r="E450" s="7">
        <f t="shared" si="42"/>
        <v>-8.6170437475962952E-3</v>
      </c>
      <c r="G450">
        <f t="shared" si="43"/>
        <v>8.0153652405630567</v>
      </c>
      <c r="H450" s="10">
        <f t="shared" si="48"/>
        <v>-2.4562021498148481E-2</v>
      </c>
      <c r="I450">
        <f t="shared" si="44"/>
        <v>-0.19649617198518785</v>
      </c>
      <c r="K450">
        <f t="shared" si="45"/>
        <v>-2.6082733796533291E-2</v>
      </c>
      <c r="M450">
        <f t="shared" si="46"/>
        <v>-2.6082733796533291E-2</v>
      </c>
      <c r="N450" s="13">
        <f t="shared" si="47"/>
        <v>2.3125658944588126E-6</v>
      </c>
      <c r="O450" s="13">
        <v>1</v>
      </c>
    </row>
    <row r="451" spans="4:15" x14ac:dyDescent="0.4">
      <c r="D451" s="6">
        <v>7.6400000000000103</v>
      </c>
      <c r="E451" s="7">
        <f t="shared" si="42"/>
        <v>-8.4899918430824568E-3</v>
      </c>
      <c r="G451">
        <f t="shared" si="43"/>
        <v>8.0287246406328183</v>
      </c>
      <c r="H451" s="10">
        <f t="shared" si="48"/>
        <v>-2.4199872749522233E-2</v>
      </c>
      <c r="I451">
        <f t="shared" si="44"/>
        <v>-0.19359898199617787</v>
      </c>
      <c r="K451">
        <f t="shared" si="45"/>
        <v>-2.5717528030087044E-2</v>
      </c>
      <c r="M451">
        <f t="shared" si="46"/>
        <v>-2.5717528030087044E-2</v>
      </c>
      <c r="N451" s="13">
        <f t="shared" si="47"/>
        <v>2.3032775506262544E-6</v>
      </c>
      <c r="O451" s="13">
        <v>1</v>
      </c>
    </row>
    <row r="452" spans="4:15" x14ac:dyDescent="0.4">
      <c r="D452" s="6">
        <v>7.6600000000000099</v>
      </c>
      <c r="E452" s="7">
        <f t="shared" si="42"/>
        <v>-8.3647675921100367E-3</v>
      </c>
      <c r="G452">
        <f t="shared" si="43"/>
        <v>8.04208404070258</v>
      </c>
      <c r="H452" s="10">
        <f t="shared" si="48"/>
        <v>-2.3842933544550447E-2</v>
      </c>
      <c r="I452">
        <f t="shared" si="44"/>
        <v>-0.19074346835640357</v>
      </c>
      <c r="K452">
        <f t="shared" si="45"/>
        <v>-2.5357424306766817E-2</v>
      </c>
      <c r="M452">
        <f t="shared" si="46"/>
        <v>-2.5357424306766817E-2</v>
      </c>
      <c r="N452" s="13">
        <f t="shared" si="47"/>
        <v>2.2936822688387221E-6</v>
      </c>
      <c r="O452" s="13">
        <v>1</v>
      </c>
    </row>
    <row r="453" spans="4:15" x14ac:dyDescent="0.4">
      <c r="D453" s="6">
        <v>7.6800000000000104</v>
      </c>
      <c r="E453" s="7">
        <f t="shared" si="42"/>
        <v>-8.2413454191535302E-3</v>
      </c>
      <c r="G453">
        <f t="shared" si="43"/>
        <v>8.0554434407723416</v>
      </c>
      <c r="H453" s="10">
        <f t="shared" si="48"/>
        <v>-2.349113098275522E-2</v>
      </c>
      <c r="I453">
        <f t="shared" si="44"/>
        <v>-0.18792904786204176</v>
      </c>
      <c r="K453">
        <f t="shared" si="45"/>
        <v>-2.500235167068247E-2</v>
      </c>
      <c r="M453">
        <f t="shared" si="46"/>
        <v>-2.500235167068247E-2</v>
      </c>
      <c r="N453" s="13">
        <f t="shared" si="47"/>
        <v>2.2837879676193121E-6</v>
      </c>
      <c r="O453" s="13">
        <v>1</v>
      </c>
    </row>
    <row r="454" spans="4:15" x14ac:dyDescent="0.4">
      <c r="D454" s="6">
        <v>7.7000000000000099</v>
      </c>
      <c r="E454" s="7">
        <f t="shared" si="42"/>
        <v>-8.1197000956940227E-3</v>
      </c>
      <c r="G454">
        <f t="shared" si="43"/>
        <v>8.0688028408421033</v>
      </c>
      <c r="H454" s="10">
        <f t="shared" si="48"/>
        <v>-2.3144393152766247E-2</v>
      </c>
      <c r="I454">
        <f t="shared" si="44"/>
        <v>-0.18515514522212997</v>
      </c>
      <c r="K454">
        <f t="shared" si="45"/>
        <v>-2.4652240143756773E-2</v>
      </c>
      <c r="M454">
        <f t="shared" si="46"/>
        <v>-2.4652240143756773E-2</v>
      </c>
      <c r="N454" s="13">
        <f t="shared" si="47"/>
        <v>2.2736025482391831E-6</v>
      </c>
      <c r="O454" s="13">
        <v>1</v>
      </c>
    </row>
    <row r="455" spans="4:15" x14ac:dyDescent="0.4">
      <c r="D455" s="6">
        <v>7.7200000000000104</v>
      </c>
      <c r="E455" s="7">
        <f t="shared" si="42"/>
        <v>-7.9998067356754909E-3</v>
      </c>
      <c r="G455">
        <f t="shared" si="43"/>
        <v>8.082162240911865</v>
      </c>
      <c r="H455" s="10">
        <f t="shared" si="48"/>
        <v>-2.2802649119369418E-2</v>
      </c>
      <c r="I455">
        <f t="shared" si="44"/>
        <v>-0.18242119295495535</v>
      </c>
      <c r="K455">
        <f t="shared" si="45"/>
        <v>-2.4307020712503222E-2</v>
      </c>
      <c r="M455">
        <f t="shared" si="46"/>
        <v>-2.4307020712503222E-2</v>
      </c>
      <c r="N455" s="13">
        <f t="shared" si="47"/>
        <v>2.2631338902279377E-6</v>
      </c>
      <c r="O455" s="13">
        <v>1</v>
      </c>
    </row>
    <row r="456" spans="4:15" x14ac:dyDescent="0.4">
      <c r="D456" s="6">
        <v>7.74000000000001</v>
      </c>
      <c r="E456" s="7">
        <f t="shared" si="42"/>
        <v>-7.8816407910179843E-3</v>
      </c>
      <c r="G456">
        <f t="shared" si="43"/>
        <v>8.0955216409816266</v>
      </c>
      <c r="H456" s="10">
        <f t="shared" si="48"/>
        <v>-2.2465828910717661E-2</v>
      </c>
      <c r="I456">
        <f t="shared" si="44"/>
        <v>-0.17972663128574129</v>
      </c>
      <c r="K456">
        <f t="shared" si="45"/>
        <v>-2.3966625314976057E-2</v>
      </c>
      <c r="M456">
        <f t="shared" si="46"/>
        <v>-2.3966625314976057E-2</v>
      </c>
      <c r="N456" s="13">
        <f t="shared" si="47"/>
        <v>2.2523898470349316E-6</v>
      </c>
      <c r="O456" s="13">
        <v>1</v>
      </c>
    </row>
    <row r="457" spans="4:15" x14ac:dyDescent="0.4">
      <c r="D457" s="6">
        <v>7.7600000000000096</v>
      </c>
      <c r="E457" s="7">
        <f t="shared" si="42"/>
        <v>-7.7651780471869368E-3</v>
      </c>
      <c r="G457">
        <f t="shared" si="43"/>
        <v>8.1088810410513883</v>
      </c>
      <c r="H457" s="10">
        <f t="shared" si="48"/>
        <v>-2.2133863505701644E-2</v>
      </c>
      <c r="I457">
        <f t="shared" si="44"/>
        <v>-0.17707090804561315</v>
      </c>
      <c r="K457">
        <f t="shared" si="45"/>
        <v>-2.3630986827889413E-2</v>
      </c>
      <c r="M457">
        <f t="shared" si="46"/>
        <v>-2.3630986827889413E-2</v>
      </c>
      <c r="N457" s="13">
        <f t="shared" si="47"/>
        <v>2.2413782418385423E-6</v>
      </c>
      <c r="O457" s="13">
        <v>1</v>
      </c>
    </row>
    <row r="458" spans="4:15" x14ac:dyDescent="0.4">
      <c r="D458" s="6">
        <v>7.78000000000001</v>
      </c>
      <c r="E458" s="7">
        <f t="shared" si="42"/>
        <v>-7.650394618817999E-3</v>
      </c>
      <c r="G458">
        <f t="shared" si="43"/>
        <v>8.12224044112115</v>
      </c>
      <c r="H458" s="10">
        <f t="shared" si="48"/>
        <v>-2.1806684821478822E-2</v>
      </c>
      <c r="I458">
        <f t="shared" si="44"/>
        <v>-0.17445347857183058</v>
      </c>
      <c r="K458">
        <f t="shared" si="45"/>
        <v>-2.3300039053904553E-2</v>
      </c>
      <c r="M458">
        <f t="shared" si="46"/>
        <v>-2.3300039053904553E-2</v>
      </c>
      <c r="N458" s="13">
        <f t="shared" si="47"/>
        <v>2.2301068635038419E-6</v>
      </c>
      <c r="O458" s="13">
        <v>1</v>
      </c>
    </row>
    <row r="459" spans="4:15" x14ac:dyDescent="0.4">
      <c r="D459" s="6">
        <v>7.8000000000000096</v>
      </c>
      <c r="E459" s="7">
        <f t="shared" si="42"/>
        <v>-7.5372669453967764E-3</v>
      </c>
      <c r="G459">
        <f t="shared" si="43"/>
        <v>8.1355998411909116</v>
      </c>
      <c r="H459" s="10">
        <f t="shared" si="48"/>
        <v>-2.148422570115897E-2</v>
      </c>
      <c r="I459">
        <f t="shared" si="44"/>
        <v>-0.17187380560927176</v>
      </c>
      <c r="K459">
        <f t="shared" si="45"/>
        <v>-2.2973716709082083E-2</v>
      </c>
      <c r="M459">
        <f t="shared" si="46"/>
        <v>-2.2973716709082083E-2</v>
      </c>
      <c r="N459" s="13">
        <f t="shared" si="47"/>
        <v>2.2185834626838099E-6</v>
      </c>
      <c r="O459" s="13">
        <v>1</v>
      </c>
    </row>
    <row r="460" spans="4:15" x14ac:dyDescent="0.4">
      <c r="D460" s="6">
        <v>7.8200000000000101</v>
      </c>
      <c r="E460" s="7">
        <f t="shared" si="42"/>
        <v>-7.4257717869927412E-3</v>
      </c>
      <c r="G460">
        <f t="shared" si="43"/>
        <v>8.1489592412606733</v>
      </c>
      <c r="H460" s="10">
        <f t="shared" si="48"/>
        <v>-2.1166419901644109E-2</v>
      </c>
      <c r="I460">
        <f t="shared" si="44"/>
        <v>-0.16933135921315287</v>
      </c>
      <c r="K460">
        <f t="shared" si="45"/>
        <v>-2.2651955410498303E-2</v>
      </c>
      <c r="M460">
        <f t="shared" si="46"/>
        <v>-2.2651955410498303E-2</v>
      </c>
      <c r="N460" s="13">
        <f t="shared" si="47"/>
        <v>2.2068157480666909E-6</v>
      </c>
      <c r="O460" s="13">
        <v>1</v>
      </c>
    </row>
    <row r="461" spans="4:15" x14ac:dyDescent="0.4">
      <c r="D461" s="6">
        <v>7.8400000000000096</v>
      </c>
      <c r="E461" s="7">
        <f t="shared" si="42"/>
        <v>-7.3158862200468086E-3</v>
      </c>
      <c r="G461">
        <f t="shared" si="43"/>
        <v>8.1623186413304349</v>
      </c>
      <c r="H461" s="10">
        <f t="shared" si="48"/>
        <v>-2.0853202081621423E-2</v>
      </c>
      <c r="I461">
        <f t="shared" si="44"/>
        <v>-0.16682561665297138</v>
      </c>
      <c r="K461">
        <f t="shared" si="45"/>
        <v>-2.2334691664022962E-2</v>
      </c>
      <c r="M461">
        <f t="shared" si="46"/>
        <v>-2.2334691664022962E-2</v>
      </c>
      <c r="N461" s="13">
        <f t="shared" si="47"/>
        <v>2.1948113827642869E-6</v>
      </c>
      <c r="O461" s="13">
        <v>1</v>
      </c>
    </row>
    <row r="462" spans="4:15" x14ac:dyDescent="0.4">
      <c r="D462" s="6">
        <v>7.8600000000000101</v>
      </c>
      <c r="E462" s="7">
        <f t="shared" si="42"/>
        <v>-7.2075876332118273E-3</v>
      </c>
      <c r="G462">
        <f t="shared" si="43"/>
        <v>8.1756780414001966</v>
      </c>
      <c r="H462" s="10">
        <f t="shared" si="48"/>
        <v>-2.0544507789706991E-2</v>
      </c>
      <c r="I462">
        <f t="shared" si="44"/>
        <v>-0.16435606231765593</v>
      </c>
      <c r="K462">
        <f t="shared" si="45"/>
        <v>-2.202186285225697E-2</v>
      </c>
      <c r="M462">
        <f t="shared" si="46"/>
        <v>-2.202186285225697E-2</v>
      </c>
      <c r="N462" s="13">
        <f t="shared" si="47"/>
        <v>2.1825779808420514E-6</v>
      </c>
      <c r="O462" s="13">
        <v>1</v>
      </c>
    </row>
    <row r="463" spans="4:15" x14ac:dyDescent="0.4">
      <c r="D463" s="6">
        <v>7.8800000000000097</v>
      </c>
      <c r="E463" s="7">
        <f t="shared" si="42"/>
        <v>-7.1008537232454981E-3</v>
      </c>
      <c r="G463">
        <f t="shared" si="43"/>
        <v>8.1890374414699583</v>
      </c>
      <c r="H463" s="10">
        <f t="shared" si="48"/>
        <v>-2.0240273452738967E-2</v>
      </c>
      <c r="I463">
        <f t="shared" si="44"/>
        <v>-0.16192218762191174</v>
      </c>
      <c r="K463">
        <f t="shared" si="45"/>
        <v>-2.1713407222627688E-2</v>
      </c>
      <c r="M463">
        <f t="shared" si="46"/>
        <v>-2.1713407222627688E-2</v>
      </c>
      <c r="N463" s="13">
        <f t="shared" si="47"/>
        <v>2.1701231039865531E-6</v>
      </c>
      <c r="O463" s="13">
        <v>1</v>
      </c>
    </row>
    <row r="464" spans="4:15" x14ac:dyDescent="0.4">
      <c r="D464" s="6">
        <v>7.9000000000000101</v>
      </c>
      <c r="E464" s="7">
        <f t="shared" si="42"/>
        <v>-6.9956624909549518E-3</v>
      </c>
      <c r="G464">
        <f t="shared" si="43"/>
        <v>8.2023968415397217</v>
      </c>
      <c r="H464" s="10">
        <f t="shared" si="48"/>
        <v>-1.9940436364217995E-2</v>
      </c>
      <c r="I464">
        <f t="shared" si="44"/>
        <v>-0.15952349091374396</v>
      </c>
      <c r="K464">
        <f t="shared" si="45"/>
        <v>-2.1409263875640325E-2</v>
      </c>
      <c r="M464">
        <f t="shared" si="46"/>
        <v>-2.1409263875640325E-2</v>
      </c>
      <c r="N464" s="13">
        <f t="shared" si="47"/>
        <v>2.1574542583111164E-6</v>
      </c>
      <c r="O464" s="13">
        <v>1</v>
      </c>
    </row>
    <row r="465" spans="4:15" x14ac:dyDescent="0.4">
      <c r="D465" s="6">
        <v>7.9200000000000097</v>
      </c>
      <c r="E465" s="7">
        <f t="shared" si="42"/>
        <v>-6.8919922371925429E-3</v>
      </c>
      <c r="G465">
        <f t="shared" si="43"/>
        <v>8.2157562416094816</v>
      </c>
      <c r="H465" s="10">
        <f t="shared" si="48"/>
        <v>-1.9644934672893626E-2</v>
      </c>
      <c r="I465">
        <f t="shared" si="44"/>
        <v>-0.157159477383149</v>
      </c>
      <c r="K465">
        <f t="shared" si="45"/>
        <v>-2.1109372753283621E-2</v>
      </c>
      <c r="M465">
        <f t="shared" si="46"/>
        <v>-2.1109372753283621E-2</v>
      </c>
      <c r="N465" s="13">
        <f t="shared" si="47"/>
        <v>2.144578891296334E-6</v>
      </c>
      <c r="O465" s="13">
        <v>1</v>
      </c>
    </row>
    <row r="466" spans="4:15" x14ac:dyDescent="0.4">
      <c r="D466" s="6">
        <v>7.9400000000000102</v>
      </c>
      <c r="E466" s="7">
        <f t="shared" si="42"/>
        <v>-6.7898215589021083E-3</v>
      </c>
      <c r="G466">
        <f t="shared" si="43"/>
        <v>8.2291156416792433</v>
      </c>
      <c r="H466" s="10">
        <f t="shared" si="48"/>
        <v>-1.9353707371494569E-2</v>
      </c>
      <c r="I466">
        <f t="shared" si="44"/>
        <v>-0.15482965897195655</v>
      </c>
      <c r="K466">
        <f t="shared" si="45"/>
        <v>-2.0813674627586973E-2</v>
      </c>
      <c r="M466">
        <f t="shared" si="46"/>
        <v>-2.0813674627586973E-2</v>
      </c>
      <c r="N466" s="13">
        <f t="shared" si="47"/>
        <v>2.1315043888619823E-6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-6.6891293452152178E-3</v>
      </c>
      <c r="G467">
        <f t="shared" si="43"/>
        <v>8.2424750417490049</v>
      </c>
      <c r="H467" s="10">
        <f t="shared" si="48"/>
        <v>-1.9066694285601458E-2</v>
      </c>
      <c r="I467">
        <f t="shared" si="44"/>
        <v>-0.15253355428481166</v>
      </c>
      <c r="K467">
        <f t="shared" si="45"/>
        <v>-2.0522111089328911E-2</v>
      </c>
      <c r="M467">
        <f t="shared" si="46"/>
        <v>-2.0522111089328911E-2</v>
      </c>
      <c r="N467" s="13">
        <f t="shared" si="47"/>
        <v>2.1182380725722376E-6</v>
      </c>
      <c r="O467" s="13">
        <v>1</v>
      </c>
    </row>
    <row r="468" spans="4:15" x14ac:dyDescent="0.4">
      <c r="D468" s="6">
        <v>7.9800000000000102</v>
      </c>
      <c r="E468" s="7">
        <f t="shared" si="49"/>
        <v>-6.5898947735967229E-3</v>
      </c>
      <c r="G468">
        <f t="shared" si="43"/>
        <v>8.2558344418187684</v>
      </c>
      <c r="H468" s="10">
        <f t="shared" si="48"/>
        <v>-1.8783836062660101E-2</v>
      </c>
      <c r="I468">
        <f t="shared" ref="I468:I469" si="50">H468*$E$6</f>
        <v>-0.15027068850128081</v>
      </c>
      <c r="K468">
        <f t="shared" ref="K468:K469" si="51">(1/2)*($L$9*$L$4*EXP(-$L$7*$O$6*(G468/$O$6-1))-($L$9*$L$6*EXP(-$L$5*$O$6*(G468/$O$6-1))))</f>
        <v>-2.0234624536893325E-2</v>
      </c>
      <c r="M468">
        <f t="shared" ref="M468:M469" si="52">(1/2)*($L$9*$O$4*EXP(-$O$8*$O$6*(G468/$O$6-1))-($L$9*$O$7*EXP(-$O$5*$O$6*(G468/$O$6-1))))</f>
        <v>-2.0234624536893325E-2</v>
      </c>
      <c r="N468" s="13">
        <f t="shared" ref="N468:N469" si="53">(M468-H468)^2*O468</f>
        <v>2.104787196967965E-6</v>
      </c>
      <c r="O468" s="13">
        <v>1</v>
      </c>
    </row>
    <row r="469" spans="4:15" x14ac:dyDescent="0.4">
      <c r="D469" s="6">
        <v>8.0000000000000107</v>
      </c>
      <c r="E469" s="7">
        <f t="shared" si="49"/>
        <v>-6.4920973060391077E-3</v>
      </c>
      <c r="G469">
        <f t="shared" si="43"/>
        <v>8.26919384188853</v>
      </c>
      <c r="H469" s="10">
        <f t="shared" si="48"/>
        <v>-1.8505074161133873E-2</v>
      </c>
      <c r="I469">
        <f t="shared" si="50"/>
        <v>-0.14804059328907099</v>
      </c>
      <c r="K469">
        <f t="shared" si="51"/>
        <v>-1.9951158165272997E-2</v>
      </c>
      <c r="M469">
        <f t="shared" si="52"/>
        <v>-1.9951158165272997E-2</v>
      </c>
      <c r="N469" s="13">
        <f t="shared" si="53"/>
        <v>2.0911589470270401E-6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workbookViewId="0">
      <selection activeCell="B9" sqref="B9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182</v>
      </c>
      <c r="B2" s="1" t="s">
        <v>6</v>
      </c>
      <c r="D2" s="1" t="s">
        <v>4</v>
      </c>
      <c r="E2" s="1" t="s">
        <v>6</v>
      </c>
      <c r="G2" s="1" t="s">
        <v>252</v>
      </c>
      <c r="H2" s="1" t="s">
        <v>251</v>
      </c>
      <c r="K2" s="1" t="s">
        <v>261</v>
      </c>
      <c r="L2" s="1" t="s">
        <v>56</v>
      </c>
      <c r="N2" s="1" t="s">
        <v>261</v>
      </c>
      <c r="O2" s="1" t="s">
        <v>35</v>
      </c>
    </row>
    <row r="3" spans="1:27" x14ac:dyDescent="0.4">
      <c r="A3" s="2" t="s">
        <v>168</v>
      </c>
      <c r="B3" s="66" t="s">
        <v>340</v>
      </c>
      <c r="D3" s="15" t="str">
        <f>A3</f>
        <v>HCP</v>
      </c>
      <c r="E3" s="1" t="str">
        <f>B3</f>
        <v>Ac [2]</v>
      </c>
      <c r="G3" s="15" t="str">
        <f>D3</f>
        <v>HCP</v>
      </c>
      <c r="H3" s="1" t="str">
        <f>E3</f>
        <v>Ac [2]</v>
      </c>
      <c r="K3" s="15" t="str">
        <f>A3</f>
        <v>HCP</v>
      </c>
      <c r="L3" s="1" t="str">
        <f>B3</f>
        <v>Ac [2]</v>
      </c>
      <c r="N3" s="15" t="str">
        <f>A3</f>
        <v>HCP</v>
      </c>
      <c r="O3" s="1" t="str">
        <f>L3</f>
        <v>Ac [2]</v>
      </c>
      <c r="Q3" s="32" t="s">
        <v>25</v>
      </c>
      <c r="R3" s="24"/>
      <c r="S3" s="24"/>
      <c r="T3" s="24"/>
      <c r="U3" s="24"/>
      <c r="V3" s="24"/>
      <c r="W3" s="24"/>
      <c r="X3" s="25"/>
    </row>
    <row r="4" spans="1:27" x14ac:dyDescent="0.4">
      <c r="A4" s="2" t="s">
        <v>11</v>
      </c>
      <c r="B4" s="50">
        <v>-4.0557999999999996</v>
      </c>
      <c r="D4" s="18" t="s">
        <v>8</v>
      </c>
      <c r="E4" s="4">
        <f>MIN(H13,H4)</f>
        <v>3.9972020922970084</v>
      </c>
      <c r="G4" s="2" t="s">
        <v>248</v>
      </c>
      <c r="H4" s="1">
        <v>4.0069999999999997</v>
      </c>
      <c r="K4" s="2" t="s">
        <v>263</v>
      </c>
      <c r="L4" s="4">
        <f>O4</f>
        <v>0.67597279188618342</v>
      </c>
      <c r="N4" s="12" t="s">
        <v>263</v>
      </c>
      <c r="O4" s="4">
        <v>0.67597279188618342</v>
      </c>
      <c r="P4" t="s">
        <v>46</v>
      </c>
      <c r="Q4" s="26" t="s">
        <v>268</v>
      </c>
      <c r="R4">
        <f>$O$6*(SQRT(4/3+$H$11^2/4)*($H$4/$E$4))</f>
        <v>5.6665362329875899</v>
      </c>
      <c r="S4" t="s">
        <v>275</v>
      </c>
      <c r="X4" s="27"/>
    </row>
    <row r="5" spans="1:27" x14ac:dyDescent="0.4">
      <c r="A5" s="2" t="s">
        <v>20</v>
      </c>
      <c r="B5" s="1">
        <v>45.325877036908921</v>
      </c>
      <c r="D5" s="2" t="s">
        <v>3</v>
      </c>
      <c r="E5" s="5">
        <f>O10</f>
        <v>2.0220057259940472E-2</v>
      </c>
      <c r="G5" s="2" t="s">
        <v>249</v>
      </c>
      <c r="H5" s="67">
        <v>6.5193889999999994</v>
      </c>
      <c r="K5" s="2" t="s">
        <v>2</v>
      </c>
      <c r="L5" s="4">
        <f>O5</f>
        <v>0.6881314245841601</v>
      </c>
      <c r="N5" s="12" t="s">
        <v>2</v>
      </c>
      <c r="O5" s="4">
        <v>0.6881314245841601</v>
      </c>
      <c r="P5" t="s">
        <v>46</v>
      </c>
      <c r="Q5" s="28" t="s">
        <v>24</v>
      </c>
      <c r="R5" s="29">
        <f>O4</f>
        <v>0.67597279188618342</v>
      </c>
      <c r="S5" s="29">
        <f>O5</f>
        <v>0.6881314245841601</v>
      </c>
      <c r="T5" s="29">
        <f>O6</f>
        <v>4.0019384355458198</v>
      </c>
      <c r="U5" s="29">
        <f>($O$6*($H$4/$E$4)+$O$6*(SQRT(4/3+$H$11^2/4)*($H$4/$E$4)))/2</f>
        <v>4.8391420929603033</v>
      </c>
      <c r="V5" s="30" t="s">
        <v>110</v>
      </c>
      <c r="W5" s="30" t="str">
        <f>B3</f>
        <v>Ac [2]</v>
      </c>
      <c r="X5" s="31" t="str">
        <f>B3</f>
        <v>Ac [2]</v>
      </c>
    </row>
    <row r="6" spans="1:27" x14ac:dyDescent="0.4">
      <c r="A6" s="2" t="s">
        <v>0</v>
      </c>
      <c r="B6" s="67">
        <v>0.151</v>
      </c>
      <c r="D6" s="2" t="s">
        <v>13</v>
      </c>
      <c r="E6" s="1">
        <v>12</v>
      </c>
      <c r="F6" t="s">
        <v>14</v>
      </c>
      <c r="K6" s="18" t="s">
        <v>264</v>
      </c>
      <c r="L6" s="4">
        <f>2*L4</f>
        <v>1.3519455837723668</v>
      </c>
      <c r="N6" s="12" t="s">
        <v>23</v>
      </c>
      <c r="O6" s="4">
        <v>4.0019384355458198</v>
      </c>
      <c r="P6" t="s">
        <v>46</v>
      </c>
    </row>
    <row r="7" spans="1:27" x14ac:dyDescent="0.4">
      <c r="A7" s="63" t="s">
        <v>1</v>
      </c>
      <c r="B7" s="1">
        <v>2.0489999999999999</v>
      </c>
      <c r="C7" t="s">
        <v>259</v>
      </c>
      <c r="D7" s="2" t="s">
        <v>26</v>
      </c>
      <c r="E7" s="1">
        <v>2</v>
      </c>
      <c r="F7" t="s">
        <v>27</v>
      </c>
      <c r="K7" s="18" t="s">
        <v>262</v>
      </c>
      <c r="L7" s="4">
        <f>2*L5</f>
        <v>1.3762628491683202</v>
      </c>
      <c r="N7" s="18" t="s">
        <v>264</v>
      </c>
      <c r="O7" s="4">
        <f>2*O4</f>
        <v>1.3519455837723668</v>
      </c>
      <c r="Q7" s="23" t="s">
        <v>36</v>
      </c>
      <c r="R7" s="24"/>
      <c r="S7" s="24"/>
      <c r="T7" s="24"/>
      <c r="U7" s="24"/>
      <c r="V7" s="24"/>
      <c r="W7" s="24"/>
      <c r="X7" s="25"/>
    </row>
    <row r="8" spans="1:27" x14ac:dyDescent="0.4">
      <c r="C8" t="s">
        <v>246</v>
      </c>
      <c r="N8" s="18" t="s">
        <v>262</v>
      </c>
      <c r="O8" s="4">
        <f>2*O5</f>
        <v>1.3762628491683202</v>
      </c>
      <c r="Q8" s="26" t="s">
        <v>268</v>
      </c>
      <c r="R8">
        <f>$O$6*(SQRT(4/3+$H$11^2/4)*($H$4/$E$4))</f>
        <v>5.6665362329875899</v>
      </c>
      <c r="S8" t="s">
        <v>275</v>
      </c>
      <c r="X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256</v>
      </c>
      <c r="O9" s="1">
        <f>O8/O5</f>
        <v>2</v>
      </c>
      <c r="Q9" s="28" t="s">
        <v>24</v>
      </c>
      <c r="R9" s="29">
        <f>O4</f>
        <v>0.67597279188618342</v>
      </c>
      <c r="S9" s="29">
        <f>O5</f>
        <v>0.6881314245841601</v>
      </c>
      <c r="T9" s="29">
        <f>O6</f>
        <v>4.0019384355458198</v>
      </c>
      <c r="U9" s="29">
        <f>($O$6*($H$4/$E$4)+$O$6*(SQRT(4/3+$H$11^2/4)*($H$4/$E$4)))/2</f>
        <v>4.8391420929603033</v>
      </c>
      <c r="V9" s="30" t="s">
        <v>110</v>
      </c>
      <c r="W9" s="30" t="str">
        <f>B3</f>
        <v>Ac [2]</v>
      </c>
      <c r="X9" s="31" t="str">
        <f>B3</f>
        <v>Ac [2]</v>
      </c>
    </row>
    <row r="10" spans="1:27" x14ac:dyDescent="0.4">
      <c r="A10" s="1" t="s">
        <v>30</v>
      </c>
      <c r="B10" s="1" t="s">
        <v>7</v>
      </c>
      <c r="D10" s="1" t="s">
        <v>5</v>
      </c>
      <c r="E10" s="1" t="s">
        <v>7</v>
      </c>
      <c r="G10" s="1" t="s">
        <v>255</v>
      </c>
      <c r="H10" s="1" t="s">
        <v>254</v>
      </c>
      <c r="M10" t="s">
        <v>28</v>
      </c>
      <c r="N10" s="3" t="s">
        <v>257</v>
      </c>
      <c r="O10" s="1">
        <f>((SQRT(O9))^3/(O9-1)+(SQRT(1/O9)^3/(1/O9-1))-2)/6</f>
        <v>2.0220057259940472E-2</v>
      </c>
    </row>
    <row r="11" spans="1:27" x14ac:dyDescent="0.4">
      <c r="A11" s="3" t="s">
        <v>31</v>
      </c>
      <c r="B11" s="4">
        <f>($B$5*$E$7)^(1/3)</f>
        <v>4.4921964190073007</v>
      </c>
      <c r="D11" s="3" t="s">
        <v>8</v>
      </c>
      <c r="E11" s="4">
        <f>E4</f>
        <v>3.9972020922970084</v>
      </c>
      <c r="G11" s="22" t="s">
        <v>245</v>
      </c>
      <c r="H11" s="1">
        <f>H5/H4</f>
        <v>1.627</v>
      </c>
      <c r="Q11" s="33" t="s">
        <v>40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32</v>
      </c>
      <c r="B12" s="4">
        <f>(B5*E7/H11/(SQRT(3)/2))^(1/3)</f>
        <v>4.0069999999999997</v>
      </c>
      <c r="C12" t="s">
        <v>247</v>
      </c>
      <c r="D12" s="3" t="s">
        <v>2</v>
      </c>
      <c r="E12" s="4">
        <f>(9*$B$6*$B$5/(-$B$4))^(1/2)</f>
        <v>3.897127109470766</v>
      </c>
      <c r="G12" s="22" t="s">
        <v>250</v>
      </c>
      <c r="H12" s="1">
        <f>H4^3*H11*SQRT(3)/2</f>
        <v>90.651754073817841</v>
      </c>
      <c r="N12" s="22" t="s">
        <v>267</v>
      </c>
      <c r="O12" s="20">
        <f>(O6-E4)/E4*100</f>
        <v>0.11849146326473799</v>
      </c>
      <c r="Q12" s="26" t="s">
        <v>38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253</v>
      </c>
      <c r="H13" s="1">
        <f>H4/2*SQRT(4/3+(H11)^2)</f>
        <v>3.9972020922970084</v>
      </c>
      <c r="I13" s="1">
        <f>MAX(H13,H4)</f>
        <v>4.0069999999999997</v>
      </c>
      <c r="Q13" s="26" t="s">
        <v>39</v>
      </c>
      <c r="AA13" s="27"/>
    </row>
    <row r="14" spans="1:27" x14ac:dyDescent="0.4">
      <c r="A14" s="3" t="s">
        <v>98</v>
      </c>
      <c r="B14" s="1">
        <f>(B7-1)/(2*E12)-1/3</f>
        <v>-0.19874701236746992</v>
      </c>
      <c r="D14" s="3" t="s">
        <v>15</v>
      </c>
      <c r="E14" s="4">
        <f>-(1+$E$13+$E$5*$E$13^3)*EXP(-$E$13)</f>
        <v>-1</v>
      </c>
      <c r="G14" s="22" t="s">
        <v>258</v>
      </c>
      <c r="H14" s="1">
        <f>SQRT((H4*3/2)^2+(H4/2/SQRT(3))^2+(H5/2)^2)</f>
        <v>6.9346753757233346</v>
      </c>
      <c r="Q14" s="28" t="s">
        <v>42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-4.0557999999999996</v>
      </c>
    </row>
    <row r="16" spans="1:27" x14ac:dyDescent="0.4">
      <c r="D16" s="3" t="s">
        <v>9</v>
      </c>
      <c r="E16" s="4">
        <f>$E$15*$E$6</f>
        <v>-48.669599999999996</v>
      </c>
      <c r="Q16" s="1" t="s">
        <v>51</v>
      </c>
      <c r="R16" s="1"/>
      <c r="S16" s="1"/>
      <c r="T16" s="1" t="s">
        <v>62</v>
      </c>
    </row>
    <row r="17" spans="1:25" x14ac:dyDescent="0.4">
      <c r="A17" t="s">
        <v>19</v>
      </c>
      <c r="Q17" s="1" t="s">
        <v>47</v>
      </c>
      <c r="R17" s="19">
        <f>B4/L9+O7/SQRT(L9)</f>
        <v>5.2289740027017584E-2</v>
      </c>
      <c r="S17" s="1" t="s">
        <v>48</v>
      </c>
      <c r="T17" s="1" t="s">
        <v>63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265</v>
      </c>
      <c r="M18" t="s">
        <v>33</v>
      </c>
      <c r="N18" t="s">
        <v>34</v>
      </c>
      <c r="O18" t="s">
        <v>41</v>
      </c>
      <c r="P18" t="s">
        <v>37</v>
      </c>
      <c r="Q18" s="2" t="s">
        <v>52</v>
      </c>
      <c r="R18" s="1">
        <v>2.95</v>
      </c>
      <c r="S18" s="1" t="s">
        <v>50</v>
      </c>
      <c r="T18" s="1" t="s">
        <v>64</v>
      </c>
    </row>
    <row r="19" spans="1:25" x14ac:dyDescent="0.4">
      <c r="D19" s="6">
        <v>-1</v>
      </c>
      <c r="E19" s="7">
        <f t="shared" ref="E19:E82" si="0">-(1+D19+$E$5*D19^3)*EXP(-D19)</f>
        <v>5.4963814220097572E-2</v>
      </c>
      <c r="G19">
        <f t="shared" ref="G19:G82" si="1">$E$11*(D19/$E$12+1)</f>
        <v>2.9715229240237844</v>
      </c>
      <c r="H19" s="10">
        <f>-(-$B$4)*(1+D19+$E$5*D19^3)*EXP(-D19)</f>
        <v>0.22292223771387171</v>
      </c>
      <c r="I19">
        <f>H19*$E$6</f>
        <v>2.6750668525664603</v>
      </c>
      <c r="K19">
        <f>(1/2)*(($L$9/2)*$L$4*EXP(-$L$7*$O$6*(G19/$O$6-1))+($L$9/2)*$L$4*EXP(-$L$7*$O$6*(($H$4/$E$4)*G19/$O$6-1))-(($L$9/2)*$L$6*EXP(-$L$5*$O$6*(G19/$O$6-1))+($L$9/2)*$L$6*EXP(-$L$5*$O$6*(($H$4/$E$4)*G19/$O$6-1))))</f>
        <v>0.2221013823914646</v>
      </c>
      <c r="M19">
        <f>(1/2)*(($L$9/2)*$O$4*EXP(-$O$8*$O$6*(G19/$O$6-1))+($L$9/2)*$O$4*EXP(-$O$8*$O$6*(($H$4/$E$4)*G19/$O$6-1))-(($L$9/2)*$O$7*EXP(-$O$5*$O$6*(G19/$O$6-1))+($L$9/2)*$O$7*EXP(-$O$5*$O$6*(($H$4/$E$4)*G19/$O$6-1))))</f>
        <v>0.2221013823914646</v>
      </c>
      <c r="N19" s="13">
        <f>(M19-H19)^2*O19</f>
        <v>6.7380346032408091E-7</v>
      </c>
      <c r="O19" s="13">
        <v>1</v>
      </c>
      <c r="P19" s="14">
        <f>SUMSQ(N19:N295)</f>
        <v>4.6259173348011713E-9</v>
      </c>
      <c r="Q19" s="1" t="s">
        <v>61</v>
      </c>
      <c r="R19" s="19">
        <f>O8/(O8-O5)*-B4/SQRT(L9)</f>
        <v>2.3416172217792841</v>
      </c>
      <c r="S19" s="1" t="s">
        <v>60</v>
      </c>
      <c r="T19" s="1" t="s">
        <v>63</v>
      </c>
    </row>
    <row r="20" spans="1:25" x14ac:dyDescent="0.4">
      <c r="D20" s="6">
        <v>-0.98</v>
      </c>
      <c r="E20" s="7">
        <f t="shared" si="0"/>
        <v>-2.5819749812030237E-3</v>
      </c>
      <c r="G20">
        <f t="shared" si="1"/>
        <v>2.992036507389249</v>
      </c>
      <c r="H20" s="10">
        <f>-(-$B$4)*(1+D20+$E$5*D20^3)*EXP(-D20)</f>
        <v>-1.0471974128763223E-2</v>
      </c>
      <c r="I20">
        <f t="shared" ref="I20:I83" si="2">H20*$E$6</f>
        <v>-0.12566368954515866</v>
      </c>
      <c r="K20">
        <f t="shared" ref="K20:K83" si="3">(1/2)*(($L$9/2)*$L$4*EXP(-$L$7*$O$6*(G20/$O$6-1))+($L$9/2)*$L$4*EXP(-$L$7*$O$6*(($H$4/$E$4)*G20/$O$6-1))-(($L$9/2)*$L$6*EXP(-$L$5*$O$6*(G20/$O$6-1))+($L$9/2)*$L$6*EXP(-$L$5*$O$6*(($H$4/$E$4)*G20/$O$6-1))))</f>
        <v>-1.1599706514637376E-2</v>
      </c>
      <c r="M20">
        <f t="shared" ref="M20:M83" si="4">(1/2)*(($L$9/2)*$O$4*EXP(-$O$8*$O$6*(G20/$O$6-1))+($L$9/2)*$O$4*EXP(-$O$8*$O$6*(($H$4/$E$4)*G20/$O$6-1))-(($L$9/2)*$O$7*EXP(-$O$5*$O$6*(G20/$O$6-1))+($L$9/2)*$O$7*EXP(-$O$5*$O$6*(($H$4/$E$4)*G20/$O$6-1))))</f>
        <v>-1.1599706514637376E-2</v>
      </c>
      <c r="N20" s="13">
        <f t="shared" ref="N20:N83" si="5">(M20-H20)^2*O20</f>
        <v>1.2717803341494099E-6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-5.7746143190308664E-2</v>
      </c>
      <c r="G21">
        <f t="shared" si="1"/>
        <v>3.0125500907547136</v>
      </c>
      <c r="H21" s="10">
        <f t="shared" ref="H21:H84" si="6">-(-$B$4)*(1+D21+$E$5*D21^3)*EXP(-D21)</f>
        <v>-0.23420680755125386</v>
      </c>
      <c r="I21">
        <f t="shared" si="2"/>
        <v>-2.8104816906150463</v>
      </c>
      <c r="K21">
        <f t="shared" si="3"/>
        <v>-0.23559449255800224</v>
      </c>
      <c r="M21">
        <f t="shared" si="4"/>
        <v>-0.23559449255800224</v>
      </c>
      <c r="N21" s="13">
        <f t="shared" si="5"/>
        <v>1.9256696779542492E-6</v>
      </c>
      <c r="O21" s="13">
        <v>1</v>
      </c>
      <c r="Q21" s="16" t="s">
        <v>53</v>
      </c>
      <c r="R21" s="19">
        <f>(O7/O4)/(O8/O5)</f>
        <v>1</v>
      </c>
      <c r="S21" s="1" t="s">
        <v>54</v>
      </c>
      <c r="T21" s="1">
        <f>SQRT(L9)</f>
        <v>3.4641016151377544</v>
      </c>
      <c r="U21" s="1" t="s">
        <v>55</v>
      </c>
      <c r="V21" s="1">
        <f>R21-T21</f>
        <v>-2.4641016151377544</v>
      </c>
    </row>
    <row r="22" spans="1:25" x14ac:dyDescent="0.4">
      <c r="D22" s="6">
        <v>-0.94</v>
      </c>
      <c r="E22" s="7">
        <f t="shared" si="0"/>
        <v>-0.11060538970848119</v>
      </c>
      <c r="G22">
        <f t="shared" si="1"/>
        <v>3.0330636741201782</v>
      </c>
      <c r="H22" s="10">
        <f t="shared" si="6"/>
        <v>-0.44859333957965797</v>
      </c>
      <c r="I22">
        <f t="shared" si="2"/>
        <v>-5.3831200749558956</v>
      </c>
      <c r="K22">
        <f t="shared" si="3"/>
        <v>-0.45019830697155783</v>
      </c>
      <c r="M22">
        <f t="shared" si="4"/>
        <v>-0.45019830697155783</v>
      </c>
      <c r="N22" s="13">
        <f t="shared" si="5"/>
        <v>2.5759203290618344E-6</v>
      </c>
      <c r="O22" s="13">
        <v>1</v>
      </c>
    </row>
    <row r="23" spans="1:25" x14ac:dyDescent="0.4">
      <c r="D23" s="6">
        <v>-0.92</v>
      </c>
      <c r="E23" s="7">
        <f t="shared" si="0"/>
        <v>-0.16123416305908669</v>
      </c>
      <c r="G23">
        <f t="shared" si="1"/>
        <v>3.0535772574856423</v>
      </c>
      <c r="H23" s="10">
        <f t="shared" si="6"/>
        <v>-0.65393351853504378</v>
      </c>
      <c r="I23">
        <f t="shared" si="2"/>
        <v>-7.8472022224205258</v>
      </c>
      <c r="K23">
        <f t="shared" si="3"/>
        <v>-0.65571706359142823</v>
      </c>
      <c r="M23">
        <f t="shared" si="4"/>
        <v>-0.65571706359142823</v>
      </c>
      <c r="N23" s="13">
        <f t="shared" si="5"/>
        <v>3.1810329681534115E-6</v>
      </c>
      <c r="O23" s="13">
        <v>1</v>
      </c>
      <c r="Q23" s="1" t="s">
        <v>59</v>
      </c>
      <c r="R23" s="1"/>
      <c r="V23" s="1" t="s">
        <v>106</v>
      </c>
      <c r="W23" s="1" t="s">
        <v>6</v>
      </c>
    </row>
    <row r="24" spans="1:25" x14ac:dyDescent="0.4">
      <c r="D24" s="6">
        <v>-0.9</v>
      </c>
      <c r="E24" s="7">
        <f t="shared" si="0"/>
        <v>-0.20970472393808473</v>
      </c>
      <c r="G24">
        <f t="shared" si="1"/>
        <v>3.074090840851107</v>
      </c>
      <c r="H24" s="10">
        <f t="shared" si="6"/>
        <v>-0.85052041934808398</v>
      </c>
      <c r="I24">
        <f t="shared" si="2"/>
        <v>-10.206245032177009</v>
      </c>
      <c r="K24">
        <f t="shared" si="3"/>
        <v>-0.85244753015354391</v>
      </c>
      <c r="M24">
        <f t="shared" si="4"/>
        <v>-0.85244753015354391</v>
      </c>
      <c r="N24" s="13">
        <f t="shared" si="5"/>
        <v>3.7137560565204227E-6</v>
      </c>
      <c r="O24" s="13">
        <v>1</v>
      </c>
      <c r="Q24" s="17" t="s">
        <v>57</v>
      </c>
      <c r="R24" s="19">
        <f>O5/(O8-O5)*-B4/L9</f>
        <v>0.3379833333333333</v>
      </c>
      <c r="V24" s="15" t="str">
        <f>D3</f>
        <v>HCP</v>
      </c>
      <c r="W24" s="1" t="str">
        <f>E3</f>
        <v>Ac [2]</v>
      </c>
      <c r="X24" t="s">
        <v>99</v>
      </c>
    </row>
    <row r="25" spans="1:25" x14ac:dyDescent="0.4">
      <c r="D25" s="6">
        <v>-0.88</v>
      </c>
      <c r="E25" s="7">
        <f t="shared" si="0"/>
        <v>-0.25608720645776456</v>
      </c>
      <c r="G25">
        <f t="shared" si="1"/>
        <v>3.0946044242165716</v>
      </c>
      <c r="H25" s="10">
        <f t="shared" si="6"/>
        <v>-1.0386384919514013</v>
      </c>
      <c r="I25">
        <f t="shared" si="2"/>
        <v>-12.463661903416817</v>
      </c>
      <c r="K25">
        <f t="shared" si="3"/>
        <v>-1.0406775919050215</v>
      </c>
      <c r="M25">
        <f t="shared" si="4"/>
        <v>-1.0406775919050215</v>
      </c>
      <c r="N25" s="13">
        <f t="shared" si="5"/>
        <v>4.1579286208537852E-6</v>
      </c>
      <c r="O25" s="13">
        <v>1</v>
      </c>
      <c r="Q25" s="17" t="s">
        <v>58</v>
      </c>
      <c r="R25" s="19">
        <f>O8/(O8-O5)*-B4/SQRT(L9)</f>
        <v>2.3416172217792841</v>
      </c>
      <c r="V25" s="2" t="s">
        <v>102</v>
      </c>
      <c r="W25" s="1">
        <f>(-B4/(12*PI()*B6*W26))^(1/2)</f>
        <v>0.71084461225689377</v>
      </c>
      <c r="X25" t="s">
        <v>100</v>
      </c>
    </row>
    <row r="26" spans="1:25" x14ac:dyDescent="0.4">
      <c r="D26" s="6">
        <v>-0.86</v>
      </c>
      <c r="E26" s="7">
        <f t="shared" si="0"/>
        <v>-0.30044967772893172</v>
      </c>
      <c r="G26">
        <f t="shared" si="1"/>
        <v>3.1151180075820357</v>
      </c>
      <c r="H26" s="10">
        <f t="shared" si="6"/>
        <v>-1.2185638029330013</v>
      </c>
      <c r="I26">
        <f t="shared" si="2"/>
        <v>-14.622765635196014</v>
      </c>
      <c r="K26">
        <f t="shared" si="3"/>
        <v>-1.2206865077463878</v>
      </c>
      <c r="M26">
        <f t="shared" si="4"/>
        <v>-1.2206865077463878</v>
      </c>
      <c r="N26" s="13">
        <f t="shared" si="5"/>
        <v>4.505875724774216E-6</v>
      </c>
      <c r="O26" s="13">
        <v>1</v>
      </c>
      <c r="V26" s="2" t="s">
        <v>103</v>
      </c>
      <c r="W26" s="1">
        <v>1.41</v>
      </c>
      <c r="X26" t="s">
        <v>101</v>
      </c>
    </row>
    <row r="27" spans="1:25" x14ac:dyDescent="0.4">
      <c r="D27" s="6">
        <v>-0.84</v>
      </c>
      <c r="E27" s="7">
        <f t="shared" si="0"/>
        <v>-0.34285819582556426</v>
      </c>
      <c r="G27">
        <f t="shared" si="1"/>
        <v>3.1356315909475003</v>
      </c>
      <c r="H27" s="10">
        <f t="shared" si="6"/>
        <v>-1.3905642706293235</v>
      </c>
      <c r="I27">
        <f t="shared" si="2"/>
        <v>-16.686771247551881</v>
      </c>
      <c r="K27">
        <f t="shared" si="3"/>
        <v>-1.3927451591145061</v>
      </c>
      <c r="M27">
        <f t="shared" si="4"/>
        <v>-1.3927451591145061</v>
      </c>
      <c r="N27" s="13">
        <f t="shared" si="5"/>
        <v>4.7562745848020917E-6</v>
      </c>
      <c r="O27" s="13">
        <v>1</v>
      </c>
      <c r="Q27" s="2" t="s">
        <v>66</v>
      </c>
      <c r="R27" s="1">
        <v>2.9511489195477254</v>
      </c>
      <c r="V27" s="2" t="s">
        <v>108</v>
      </c>
      <c r="W27" s="1">
        <v>1</v>
      </c>
      <c r="X27" s="3" t="s">
        <v>109</v>
      </c>
      <c r="Y27" s="1">
        <f>W27*B7</f>
        <v>2.0489999999999999</v>
      </c>
    </row>
    <row r="28" spans="1:25" x14ac:dyDescent="0.4">
      <c r="D28" s="6">
        <v>-0.82</v>
      </c>
      <c r="E28" s="7">
        <f t="shared" si="0"/>
        <v>-0.38337686617482036</v>
      </c>
      <c r="G28">
        <f t="shared" si="1"/>
        <v>3.1561451743129649</v>
      </c>
      <c r="H28" s="10">
        <f t="shared" si="6"/>
        <v>-1.5548998938318364</v>
      </c>
      <c r="I28">
        <f t="shared" si="2"/>
        <v>-18.658798725982038</v>
      </c>
      <c r="K28">
        <f t="shared" si="3"/>
        <v>-1.5571162918100665</v>
      </c>
      <c r="M28">
        <f t="shared" si="4"/>
        <v>-1.5571162918100665</v>
      </c>
      <c r="N28" s="13">
        <f t="shared" si="5"/>
        <v>4.9124199979026722E-6</v>
      </c>
      <c r="O28" s="13">
        <v>1</v>
      </c>
      <c r="Q28" s="2" t="s">
        <v>3</v>
      </c>
      <c r="R28" s="1">
        <v>0.05</v>
      </c>
      <c r="V28" s="22" t="s">
        <v>104</v>
      </c>
      <c r="W28" s="1">
        <f>3*W25*(B7*W27-1)/W26</f>
        <v>1.5865446771435776</v>
      </c>
      <c r="X28" t="s">
        <v>107</v>
      </c>
    </row>
    <row r="29" spans="1:25" x14ac:dyDescent="0.4">
      <c r="D29" s="6">
        <v>-0.8</v>
      </c>
      <c r="E29" s="7">
        <f t="shared" si="0"/>
        <v>-0.42206789641416254</v>
      </c>
      <c r="G29">
        <f t="shared" si="1"/>
        <v>3.1766587576784291</v>
      </c>
      <c r="H29" s="10">
        <f t="shared" si="6"/>
        <v>-1.7118229742765603</v>
      </c>
      <c r="I29">
        <f t="shared" si="2"/>
        <v>-20.541875691318722</v>
      </c>
      <c r="K29">
        <f t="shared" si="3"/>
        <v>-1.7140547509682023</v>
      </c>
      <c r="M29">
        <f t="shared" si="4"/>
        <v>-1.7140547509682023</v>
      </c>
      <c r="N29" s="13">
        <f t="shared" si="5"/>
        <v>4.9808272013564422E-6</v>
      </c>
      <c r="O29" s="13">
        <v>1</v>
      </c>
      <c r="Q29" s="17" t="s">
        <v>65</v>
      </c>
      <c r="R29" s="1">
        <f>ABS( -(SQRT(R27))^3/(R27-1)-(SQRT(1/R27)^3/(1/R27-1)) + (2+6*R28))</f>
        <v>2.6290081223123707E-12</v>
      </c>
      <c r="S29" t="s">
        <v>68</v>
      </c>
      <c r="V29" s="22" t="s">
        <v>66</v>
      </c>
      <c r="W29" s="1" t="e">
        <f>((W28+SQRT(W28^2-4))/2)^2</f>
        <v>#NUM!</v>
      </c>
      <c r="X29" t="s">
        <v>111</v>
      </c>
    </row>
    <row r="30" spans="1:25" x14ac:dyDescent="0.4">
      <c r="A30" t="s">
        <v>49</v>
      </c>
      <c r="D30" s="6">
        <v>-0.78</v>
      </c>
      <c r="E30" s="7">
        <f t="shared" si="0"/>
        <v>-0.45899164975628043</v>
      </c>
      <c r="G30">
        <f t="shared" si="1"/>
        <v>3.1971723410438937</v>
      </c>
      <c r="H30" s="10">
        <f t="shared" si="6"/>
        <v>-1.8615783330815221</v>
      </c>
      <c r="I30">
        <f t="shared" si="2"/>
        <v>-22.338939996978265</v>
      </c>
      <c r="K30">
        <f t="shared" si="3"/>
        <v>-1.8638077093648029</v>
      </c>
      <c r="M30">
        <f t="shared" si="4"/>
        <v>-1.8638077093648029</v>
      </c>
      <c r="N30" s="13">
        <f t="shared" si="5"/>
        <v>4.9701186124548815E-6</v>
      </c>
      <c r="O30" s="13">
        <v>1</v>
      </c>
      <c r="V30" s="22" t="s">
        <v>22</v>
      </c>
      <c r="W30" s="1">
        <f>1/(O5*W25^2)</f>
        <v>2.8759362621607889</v>
      </c>
    </row>
    <row r="31" spans="1:25" x14ac:dyDescent="0.4">
      <c r="D31" s="6">
        <v>-0.76</v>
      </c>
      <c r="E31" s="7">
        <f t="shared" si="0"/>
        <v>-0.49420669690142871</v>
      </c>
      <c r="G31">
        <f t="shared" si="1"/>
        <v>3.2176859244093583</v>
      </c>
      <c r="H31" s="10">
        <f t="shared" si="6"/>
        <v>-2.0044035212928142</v>
      </c>
      <c r="I31">
        <f t="shared" si="2"/>
        <v>-24.05284225551377</v>
      </c>
      <c r="K31">
        <f t="shared" si="3"/>
        <v>-2.0066148892458866</v>
      </c>
      <c r="M31">
        <f t="shared" si="4"/>
        <v>-2.0066148892458866</v>
      </c>
      <c r="N31" s="13">
        <f t="shared" si="5"/>
        <v>4.8901482238756975E-6</v>
      </c>
      <c r="O31" s="13">
        <v>1</v>
      </c>
      <c r="Q31" t="s">
        <v>67</v>
      </c>
    </row>
    <row r="32" spans="1:25" x14ac:dyDescent="0.4">
      <c r="D32" s="6">
        <v>-0.74</v>
      </c>
      <c r="E32" s="7">
        <f t="shared" si="0"/>
        <v>-0.52776986653577607</v>
      </c>
      <c r="G32">
        <f t="shared" si="1"/>
        <v>3.2381995077748229</v>
      </c>
      <c r="H32" s="10">
        <f t="shared" si="6"/>
        <v>-2.1405290246958004</v>
      </c>
      <c r="I32">
        <f t="shared" si="2"/>
        <v>-25.686348296349607</v>
      </c>
      <c r="K32">
        <f t="shared" si="3"/>
        <v>-2.1427087778622642</v>
      </c>
      <c r="M32">
        <f t="shared" si="4"/>
        <v>-2.1427087778622642</v>
      </c>
      <c r="N32" s="13">
        <f t="shared" si="5"/>
        <v>4.7513238667089349E-6</v>
      </c>
      <c r="O32" s="13">
        <v>1</v>
      </c>
      <c r="Q32" s="21" t="s">
        <v>3</v>
      </c>
      <c r="R32" s="21" t="s">
        <v>66</v>
      </c>
      <c r="S32" t="s">
        <v>73</v>
      </c>
      <c r="T32" t="s">
        <v>74</v>
      </c>
      <c r="U32" t="s">
        <v>85</v>
      </c>
      <c r="V32" t="s">
        <v>83</v>
      </c>
    </row>
    <row r="33" spans="4:22" x14ac:dyDescent="0.4">
      <c r="D33" s="6">
        <v>-0.72</v>
      </c>
      <c r="E33" s="7">
        <f>-(1+D33+$E$5*D33^3)*EXP(-D33)</f>
        <v>-0.55973629445334727</v>
      </c>
      <c r="G33">
        <f t="shared" si="1"/>
        <v>3.2587130911402871</v>
      </c>
      <c r="H33" s="10">
        <f t="shared" si="6"/>
        <v>-2.2701784630438859</v>
      </c>
      <c r="I33">
        <f t="shared" si="2"/>
        <v>-27.242141556526633</v>
      </c>
      <c r="K33">
        <f t="shared" si="3"/>
        <v>-2.2723148368863981</v>
      </c>
      <c r="M33">
        <f t="shared" si="4"/>
        <v>-2.2723148368863981</v>
      </c>
      <c r="N33" s="13">
        <f t="shared" si="5"/>
        <v>4.5640931949703242E-6</v>
      </c>
      <c r="O33" s="13">
        <v>1</v>
      </c>
      <c r="Q33" s="20">
        <v>0.2</v>
      </c>
      <c r="R33" s="5">
        <v>8.1167990000000003</v>
      </c>
      <c r="T33" t="s">
        <v>78</v>
      </c>
      <c r="U33" t="s">
        <v>88</v>
      </c>
    </row>
    <row r="34" spans="4:22" x14ac:dyDescent="0.4">
      <c r="D34" s="6">
        <v>-0.7</v>
      </c>
      <c r="E34" s="7">
        <f t="shared" si="0"/>
        <v>-0.59015947133816538</v>
      </c>
      <c r="G34">
        <f t="shared" si="1"/>
        <v>3.2792266745057517</v>
      </c>
      <c r="H34" s="10">
        <f t="shared" si="6"/>
        <v>-2.3935687838533308</v>
      </c>
      <c r="I34">
        <f t="shared" si="2"/>
        <v>-28.72282540623997</v>
      </c>
      <c r="K34">
        <f t="shared" si="3"/>
        <v>-2.3956517058835765</v>
      </c>
      <c r="M34">
        <f t="shared" si="4"/>
        <v>-2.3956517058835765</v>
      </c>
      <c r="N34" s="13">
        <f t="shared" si="5"/>
        <v>4.3385641840825619E-6</v>
      </c>
      <c r="O34" s="13">
        <v>1</v>
      </c>
      <c r="Q34" s="1">
        <v>0.15</v>
      </c>
      <c r="R34" s="5">
        <v>6.25</v>
      </c>
      <c r="T34" t="s">
        <v>78</v>
      </c>
      <c r="U34" t="s">
        <v>89</v>
      </c>
    </row>
    <row r="35" spans="4:22" x14ac:dyDescent="0.4">
      <c r="D35" s="6">
        <v>-0.68</v>
      </c>
      <c r="E35" s="7">
        <f t="shared" si="0"/>
        <v>-0.61909128924224677</v>
      </c>
      <c r="G35">
        <f t="shared" si="1"/>
        <v>3.2997402578712158</v>
      </c>
      <c r="H35" s="10">
        <f t="shared" si="6"/>
        <v>-2.5109104509087046</v>
      </c>
      <c r="I35">
        <f t="shared" si="2"/>
        <v>-30.130925410904453</v>
      </c>
      <c r="K35">
        <f t="shared" si="3"/>
        <v>-2.5129314000045966</v>
      </c>
      <c r="M35">
        <f t="shared" si="4"/>
        <v>-2.5129314000045966</v>
      </c>
      <c r="N35" s="13">
        <f t="shared" si="5"/>
        <v>4.0842352481867349E-6</v>
      </c>
      <c r="O35" s="13">
        <v>1</v>
      </c>
      <c r="Q35" s="20">
        <v>0.1</v>
      </c>
      <c r="R35" s="5">
        <v>4.5397220000000003</v>
      </c>
      <c r="U35" t="s">
        <v>97</v>
      </c>
    </row>
    <row r="36" spans="4:22" x14ac:dyDescent="0.4">
      <c r="D36" s="6">
        <v>-0.66</v>
      </c>
      <c r="E36" s="7">
        <f t="shared" si="0"/>
        <v>-0.64658208679417328</v>
      </c>
      <c r="G36">
        <f t="shared" si="1"/>
        <v>3.3202538412366804</v>
      </c>
      <c r="H36" s="10">
        <f t="shared" si="6"/>
        <v>-2.6224076276198081</v>
      </c>
      <c r="I36">
        <f t="shared" si="2"/>
        <v>-31.468891531437698</v>
      </c>
      <c r="K36">
        <f t="shared" si="3"/>
        <v>-2.6243595020625925</v>
      </c>
      <c r="M36">
        <f t="shared" si="4"/>
        <v>-2.6243595020625925</v>
      </c>
      <c r="N36" s="13">
        <f t="shared" si="5"/>
        <v>3.8098138403950695E-6</v>
      </c>
      <c r="O36" s="13">
        <v>1</v>
      </c>
      <c r="Q36" s="1">
        <v>9.5000000000000001E-2</v>
      </c>
      <c r="R36" s="5">
        <v>4.3764019999999997</v>
      </c>
      <c r="U36" t="s">
        <v>94</v>
      </c>
    </row>
    <row r="37" spans="4:22" x14ac:dyDescent="0.4">
      <c r="D37" s="6">
        <v>-0.64</v>
      </c>
      <c r="E37" s="7">
        <f t="shared" si="0"/>
        <v>-0.67268069317205326</v>
      </c>
      <c r="G37">
        <f t="shared" si="1"/>
        <v>3.340767424602145</v>
      </c>
      <c r="H37" s="10">
        <f t="shared" si="6"/>
        <v>-2.7282583553672137</v>
      </c>
      <c r="I37">
        <f t="shared" si="2"/>
        <v>-32.739100264406567</v>
      </c>
      <c r="K37">
        <f t="shared" si="3"/>
        <v>-2.7301353491519134</v>
      </c>
      <c r="M37">
        <f t="shared" si="4"/>
        <v>-2.7301353491519134</v>
      </c>
      <c r="N37" s="13">
        <f t="shared" si="5"/>
        <v>3.5231056678010489E-6</v>
      </c>
      <c r="O37" s="13">
        <v>1</v>
      </c>
      <c r="Q37" s="1">
        <v>0.09</v>
      </c>
      <c r="R37" s="5">
        <v>4.21</v>
      </c>
      <c r="U37" t="s">
        <v>90</v>
      </c>
    </row>
    <row r="38" spans="4:22" x14ac:dyDescent="0.4">
      <c r="D38" s="6">
        <v>-0.62</v>
      </c>
      <c r="E38" s="7">
        <f t="shared" si="0"/>
        <v>-0.69743447087381338</v>
      </c>
      <c r="G38">
        <f t="shared" si="1"/>
        <v>3.3612810079676096</v>
      </c>
      <c r="H38" s="10">
        <f t="shared" si="6"/>
        <v>-2.828654726970012</v>
      </c>
      <c r="I38">
        <f t="shared" si="2"/>
        <v>-33.943856723640145</v>
      </c>
      <c r="K38">
        <f t="shared" si="3"/>
        <v>-2.830452213962765</v>
      </c>
      <c r="M38">
        <f t="shared" si="4"/>
        <v>-2.830452213962765</v>
      </c>
      <c r="N38" s="13">
        <f t="shared" si="5"/>
        <v>3.2309594891164437E-6</v>
      </c>
      <c r="O38" s="13">
        <v>1</v>
      </c>
      <c r="Q38" s="1">
        <v>8.5000000000000006E-2</v>
      </c>
      <c r="R38" s="5">
        <v>4.0533929999999998</v>
      </c>
      <c r="U38" t="s">
        <v>93</v>
      </c>
    </row>
    <row r="39" spans="4:22" x14ac:dyDescent="0.4">
      <c r="D39" s="6">
        <v>-0.6</v>
      </c>
      <c r="E39" s="7">
        <f t="shared" si="0"/>
        <v>-0.72088935731688863</v>
      </c>
      <c r="G39">
        <f t="shared" si="1"/>
        <v>3.3817945913330743</v>
      </c>
      <c r="H39" s="10">
        <f t="shared" si="6"/>
        <v>-2.9237830554058366</v>
      </c>
      <c r="I39">
        <f t="shared" si="2"/>
        <v>-35.085396664870039</v>
      </c>
      <c r="K39">
        <f t="shared" si="3"/>
        <v>-2.9254974809407592</v>
      </c>
      <c r="M39">
        <f t="shared" si="4"/>
        <v>-2.9254974809407592</v>
      </c>
      <c r="N39" s="13">
        <f t="shared" si="5"/>
        <v>2.9392549147947309E-6</v>
      </c>
      <c r="O39" s="13">
        <v>1</v>
      </c>
      <c r="Q39" s="1">
        <v>0.08</v>
      </c>
      <c r="R39" s="5">
        <v>3.89</v>
      </c>
      <c r="U39" t="s">
        <v>71</v>
      </c>
    </row>
    <row r="40" spans="4:22" x14ac:dyDescent="0.4">
      <c r="D40" s="6">
        <v>-0.57999999999999996</v>
      </c>
      <c r="E40" s="7">
        <f t="shared" si="0"/>
        <v>-0.7430899052985519</v>
      </c>
      <c r="G40">
        <f t="shared" si="1"/>
        <v>3.4023081746985384</v>
      </c>
      <c r="H40" s="10">
        <f t="shared" si="6"/>
        <v>-3.0138240379098664</v>
      </c>
      <c r="I40">
        <f t="shared" si="2"/>
        <v>-36.165888454918395</v>
      </c>
      <c r="K40">
        <f t="shared" si="3"/>
        <v>-3.015452817436584</v>
      </c>
      <c r="M40">
        <f t="shared" si="4"/>
        <v>-3.015452817436584</v>
      </c>
      <c r="N40" s="13">
        <f t="shared" si="5"/>
        <v>2.6529227466543539E-6</v>
      </c>
      <c r="O40" s="13">
        <v>1</v>
      </c>
      <c r="Q40" s="1">
        <v>7.4999999999999997E-2</v>
      </c>
      <c r="R40" s="5">
        <v>3.7347440000000001</v>
      </c>
      <c r="T40" t="s">
        <v>79</v>
      </c>
      <c r="U40" t="s">
        <v>96</v>
      </c>
    </row>
    <row r="41" spans="4:22" x14ac:dyDescent="0.4">
      <c r="D41" s="6">
        <v>-0.56000000000000005</v>
      </c>
      <c r="E41" s="7">
        <f t="shared" si="0"/>
        <v>-0.76407932234730025</v>
      </c>
      <c r="G41">
        <f t="shared" si="1"/>
        <v>3.422821758064003</v>
      </c>
      <c r="H41" s="10">
        <f t="shared" si="6"/>
        <v>-3.0989529155761799</v>
      </c>
      <c r="I41">
        <f t="shared" si="2"/>
        <v>-37.187434986914155</v>
      </c>
      <c r="K41">
        <f t="shared" si="3"/>
        <v>-3.1004943399867582</v>
      </c>
      <c r="M41">
        <f t="shared" si="4"/>
        <v>-3.1004943399867582</v>
      </c>
      <c r="N41" s="13">
        <f t="shared" si="5"/>
        <v>2.3759892135265101E-6</v>
      </c>
      <c r="O41" s="13">
        <v>1</v>
      </c>
      <c r="Q41" s="1">
        <v>7.0000000000000007E-2</v>
      </c>
      <c r="R41" s="5">
        <v>3.58</v>
      </c>
      <c r="S41" t="s">
        <v>70</v>
      </c>
      <c r="T41" t="s">
        <v>79</v>
      </c>
    </row>
    <row r="42" spans="4:22" x14ac:dyDescent="0.4">
      <c r="D42" s="6">
        <v>-0.54</v>
      </c>
      <c r="E42" s="7">
        <f t="shared" si="0"/>
        <v>-0.78389950899492433</v>
      </c>
      <c r="G42">
        <f t="shared" si="1"/>
        <v>3.4433353414294672</v>
      </c>
      <c r="H42" s="10">
        <f t="shared" si="6"/>
        <v>-3.1793396285816136</v>
      </c>
      <c r="I42">
        <f t="shared" si="2"/>
        <v>-38.152075542979361</v>
      </c>
      <c r="K42">
        <f t="shared" si="3"/>
        <v>-3.1807927758626136</v>
      </c>
      <c r="M42">
        <f t="shared" si="4"/>
        <v>-3.1807927758626136</v>
      </c>
      <c r="N42" s="13">
        <f t="shared" si="5"/>
        <v>2.1116370202776611E-6</v>
      </c>
      <c r="O42" s="13">
        <v>1</v>
      </c>
      <c r="Q42" s="1">
        <v>6.5000000000000002E-2</v>
      </c>
      <c r="R42" s="5">
        <v>3.4196749999999998</v>
      </c>
      <c r="U42" t="s">
        <v>95</v>
      </c>
    </row>
    <row r="43" spans="4:22" x14ac:dyDescent="0.4">
      <c r="D43" s="6">
        <v>-0.52</v>
      </c>
      <c r="E43" s="7">
        <f t="shared" si="0"/>
        <v>-0.80259109599810841</v>
      </c>
      <c r="G43">
        <f t="shared" si="1"/>
        <v>3.4638489247949322</v>
      </c>
      <c r="H43" s="10">
        <f t="shared" si="6"/>
        <v>-3.255148967149128</v>
      </c>
      <c r="I43">
        <f t="shared" si="2"/>
        <v>-39.061787605789533</v>
      </c>
      <c r="K43">
        <f t="shared" si="3"/>
        <v>-3.2565136200206979</v>
      </c>
      <c r="M43">
        <f t="shared" si="4"/>
        <v>-3.2565136200206979</v>
      </c>
      <c r="N43" s="13">
        <f t="shared" si="5"/>
        <v>1.862277459883805E-6</v>
      </c>
      <c r="O43" s="13">
        <v>1</v>
      </c>
      <c r="Q43" s="1">
        <v>0.06</v>
      </c>
      <c r="R43" s="5">
        <v>3.26</v>
      </c>
      <c r="T43" t="s">
        <v>80</v>
      </c>
    </row>
    <row r="44" spans="4:22" x14ac:dyDescent="0.4">
      <c r="D44" s="6">
        <v>-0.5</v>
      </c>
      <c r="E44" s="7">
        <f t="shared" si="0"/>
        <v>-0.82019348053765928</v>
      </c>
      <c r="G44">
        <f t="shared" si="1"/>
        <v>3.4843625081603964</v>
      </c>
      <c r="H44" s="10">
        <f t="shared" si="6"/>
        <v>-3.326540718364638</v>
      </c>
      <c r="I44">
        <f t="shared" si="2"/>
        <v>-39.918488620375655</v>
      </c>
      <c r="K44">
        <f t="shared" si="3"/>
        <v>-3.3278172875841552</v>
      </c>
      <c r="M44">
        <f t="shared" si="4"/>
        <v>-3.3278172875841552</v>
      </c>
      <c r="N44" s="13">
        <f t="shared" si="5"/>
        <v>1.6296289722185793E-6</v>
      </c>
      <c r="O44" s="13">
        <v>1</v>
      </c>
      <c r="Q44" s="1">
        <v>5.5E-2</v>
      </c>
      <c r="R44" s="5">
        <v>3.1070509999999998</v>
      </c>
      <c r="T44" t="s">
        <v>71</v>
      </c>
    </row>
    <row r="45" spans="4:22" x14ac:dyDescent="0.4">
      <c r="D45" s="6">
        <v>-0.48</v>
      </c>
      <c r="E45" s="7">
        <f t="shared" si="0"/>
        <v>-0.83674486142271798</v>
      </c>
      <c r="G45">
        <f t="shared" si="1"/>
        <v>3.504876091525861</v>
      </c>
      <c r="H45" s="10">
        <f t="shared" si="6"/>
        <v>-3.3936698089582595</v>
      </c>
      <c r="I45">
        <f t="shared" si="2"/>
        <v>-40.724037707499114</v>
      </c>
      <c r="K45">
        <f t="shared" si="3"/>
        <v>-3.3948592619809634</v>
      </c>
      <c r="M45">
        <f t="shared" si="4"/>
        <v>-3.3948592619809634</v>
      </c>
      <c r="N45" s="13">
        <f t="shared" si="5"/>
        <v>1.4147984932194475E-6</v>
      </c>
      <c r="O45" s="13">
        <v>1</v>
      </c>
      <c r="Q45" s="1">
        <v>0.05</v>
      </c>
      <c r="R45" s="5">
        <v>2.95</v>
      </c>
      <c r="S45" t="s">
        <v>72</v>
      </c>
      <c r="U45" t="s">
        <v>91</v>
      </c>
      <c r="V45" t="s">
        <v>84</v>
      </c>
    </row>
    <row r="46" spans="4:22" x14ac:dyDescent="0.4">
      <c r="D46" s="6">
        <v>-0.46</v>
      </c>
      <c r="E46" s="7">
        <f t="shared" si="0"/>
        <v>-0.85228227332660023</v>
      </c>
      <c r="G46">
        <f t="shared" si="1"/>
        <v>3.5253896748913256</v>
      </c>
      <c r="H46" s="10">
        <f t="shared" si="6"/>
        <v>-3.456686444158025</v>
      </c>
      <c r="I46">
        <f t="shared" si="2"/>
        <v>-41.480237329896298</v>
      </c>
      <c r="K46">
        <f t="shared" si="3"/>
        <v>-3.4577902388613424</v>
      </c>
      <c r="M46">
        <f t="shared" si="4"/>
        <v>-3.4577902388613424</v>
      </c>
      <c r="N46" s="13">
        <f t="shared" si="5"/>
        <v>1.21836274707166E-6</v>
      </c>
      <c r="O46" s="13">
        <v>1</v>
      </c>
      <c r="Q46" s="1">
        <v>4.4999999999999998E-2</v>
      </c>
      <c r="R46" s="5">
        <v>2.7951359999999998</v>
      </c>
      <c r="T46" t="s">
        <v>81</v>
      </c>
    </row>
    <row r="47" spans="4:22" x14ac:dyDescent="0.4">
      <c r="D47" s="6">
        <v>-0.44</v>
      </c>
      <c r="E47" s="7">
        <f t="shared" si="0"/>
        <v>-0.86684162008020793</v>
      </c>
      <c r="G47">
        <f t="shared" si="1"/>
        <v>3.5459032582567898</v>
      </c>
      <c r="H47" s="10">
        <f t="shared" si="6"/>
        <v>-3.5157362427213075</v>
      </c>
      <c r="I47">
        <f t="shared" si="2"/>
        <v>-42.188834912655693</v>
      </c>
      <c r="K47">
        <f t="shared" si="3"/>
        <v>-3.5167562659133287</v>
      </c>
      <c r="M47">
        <f t="shared" si="4"/>
        <v>-3.5167562659133287</v>
      </c>
      <c r="N47" s="13">
        <f t="shared" si="5"/>
        <v>1.0404473122611448E-6</v>
      </c>
      <c r="O47" s="13">
        <v>1</v>
      </c>
      <c r="Q47" s="1">
        <v>0.04</v>
      </c>
      <c r="R47" s="5">
        <v>2.64</v>
      </c>
      <c r="T47" t="s">
        <v>81</v>
      </c>
      <c r="U47" t="s">
        <v>92</v>
      </c>
    </row>
    <row r="48" spans="4:22" x14ac:dyDescent="0.4">
      <c r="D48" s="6">
        <v>-0.41999999999999899</v>
      </c>
      <c r="E48" s="7">
        <f t="shared" si="0"/>
        <v>-0.88045770704827497</v>
      </c>
      <c r="G48">
        <f t="shared" si="1"/>
        <v>3.5664168416222553</v>
      </c>
      <c r="H48" s="10">
        <f t="shared" si="6"/>
        <v>-3.5709603682463933</v>
      </c>
      <c r="I48">
        <f t="shared" si="2"/>
        <v>-42.851524418956721</v>
      </c>
      <c r="K48">
        <f t="shared" si="3"/>
        <v>-3.5718988786920676</v>
      </c>
      <c r="M48">
        <f t="shared" si="4"/>
        <v>-3.5718988786920676</v>
      </c>
      <c r="N48" s="13">
        <f t="shared" si="5"/>
        <v>8.8080185663973334E-7</v>
      </c>
      <c r="O48" s="13">
        <v>1</v>
      </c>
      <c r="Q48" s="1">
        <v>3.5000000000000003E-2</v>
      </c>
      <c r="R48" s="5">
        <v>2.4810439999999998</v>
      </c>
      <c r="U48" t="s">
        <v>87</v>
      </c>
    </row>
    <row r="49" spans="4:21" x14ac:dyDescent="0.4">
      <c r="D49" s="6">
        <v>-0.39999999999999902</v>
      </c>
      <c r="E49" s="7">
        <f t="shared" si="0"/>
        <v>-0.89316427261304443</v>
      </c>
      <c r="G49">
        <f t="shared" si="1"/>
        <v>3.5869304249877199</v>
      </c>
      <c r="H49" s="10">
        <f t="shared" si="6"/>
        <v>-3.6224956568639852</v>
      </c>
      <c r="I49">
        <f t="shared" si="2"/>
        <v>-43.469947882367819</v>
      </c>
      <c r="K49">
        <f t="shared" si="3"/>
        <v>-3.6233552325751894</v>
      </c>
      <c r="M49">
        <f t="shared" si="4"/>
        <v>-3.6233552325751894</v>
      </c>
      <c r="N49" s="13">
        <f t="shared" si="5"/>
        <v>7.3887040329221994E-7</v>
      </c>
      <c r="O49" s="13">
        <v>1</v>
      </c>
      <c r="Q49" s="1">
        <v>0.03</v>
      </c>
      <c r="R49" s="5">
        <v>2.3199999999999998</v>
      </c>
      <c r="T49" t="s">
        <v>82</v>
      </c>
    </row>
    <row r="50" spans="4:21" x14ac:dyDescent="0.4">
      <c r="D50" s="6">
        <v>-0.37999999999999901</v>
      </c>
      <c r="E50" s="7">
        <f t="shared" si="0"/>
        <v>-0.90499401878934238</v>
      </c>
      <c r="G50">
        <f t="shared" si="1"/>
        <v>3.6074440083531845</v>
      </c>
      <c r="H50" s="10">
        <f t="shared" si="6"/>
        <v>-3.670474741405815</v>
      </c>
      <c r="I50">
        <f t="shared" si="2"/>
        <v>-44.045696896869778</v>
      </c>
      <c r="K50">
        <f t="shared" si="3"/>
        <v>-3.6712582309534927</v>
      </c>
      <c r="M50">
        <f t="shared" si="4"/>
        <v>-3.6712582309534927</v>
      </c>
      <c r="N50" s="13">
        <f t="shared" si="5"/>
        <v>6.1385587132021802E-7</v>
      </c>
      <c r="O50" s="13">
        <v>1</v>
      </c>
      <c r="Q50" s="1">
        <v>2.5000000000000001E-2</v>
      </c>
      <c r="R50" s="5">
        <v>2.159411</v>
      </c>
      <c r="U50" t="s">
        <v>86</v>
      </c>
    </row>
    <row r="51" spans="4:21" x14ac:dyDescent="0.4">
      <c r="D51" s="6">
        <v>-0.35999999999999899</v>
      </c>
      <c r="E51" s="7">
        <f t="shared" si="0"/>
        <v>-0.91597864099435944</v>
      </c>
      <c r="G51">
        <f t="shared" si="1"/>
        <v>3.6279575917186486</v>
      </c>
      <c r="H51" s="10">
        <f t="shared" si="6"/>
        <v>-3.7150261721449227</v>
      </c>
      <c r="I51">
        <f t="shared" si="2"/>
        <v>-44.580314065739074</v>
      </c>
      <c r="K51">
        <f t="shared" si="3"/>
        <v>-3.7157366497630573</v>
      </c>
      <c r="M51">
        <f t="shared" si="4"/>
        <v>-3.7157366497630573</v>
      </c>
      <c r="N51" s="13">
        <f t="shared" si="5"/>
        <v>5.0477844587019493E-7</v>
      </c>
      <c r="O51" s="13">
        <v>1</v>
      </c>
      <c r="Q51" s="1">
        <v>0.02</v>
      </c>
      <c r="R51" s="5">
        <v>1.99</v>
      </c>
      <c r="T51" t="s">
        <v>76</v>
      </c>
    </row>
    <row r="52" spans="4:21" x14ac:dyDescent="0.4">
      <c r="D52" s="6">
        <v>-0.33999999999999903</v>
      </c>
      <c r="E52" s="7">
        <f t="shared" si="0"/>
        <v>-0.92614885699486305</v>
      </c>
      <c r="G52">
        <f t="shared" si="1"/>
        <v>3.6484711750841132</v>
      </c>
      <c r="H52" s="10">
        <f t="shared" si="6"/>
        <v>-3.7562745341997648</v>
      </c>
      <c r="I52">
        <f t="shared" si="2"/>
        <v>-45.075294410397177</v>
      </c>
      <c r="K52">
        <f t="shared" si="3"/>
        <v>-3.7569152584619783</v>
      </c>
      <c r="M52">
        <f t="shared" si="4"/>
        <v>-3.7569152584619783</v>
      </c>
      <c r="N52" s="13">
        <f t="shared" si="5"/>
        <v>4.1052758018904682E-7</v>
      </c>
      <c r="O52" s="13">
        <v>1</v>
      </c>
      <c r="Q52" s="1">
        <v>1.4999999999999999E-2</v>
      </c>
      <c r="R52" s="5">
        <v>1.818065</v>
      </c>
      <c r="T52" t="s">
        <v>70</v>
      </c>
    </row>
    <row r="53" spans="4:21" x14ac:dyDescent="0.4">
      <c r="D53" s="6">
        <v>-0.31999999999999901</v>
      </c>
      <c r="E53" s="7">
        <f t="shared" si="0"/>
        <v>-0.93553443505395184</v>
      </c>
      <c r="G53">
        <f t="shared" si="1"/>
        <v>3.6689847584495778</v>
      </c>
      <c r="H53" s="10">
        <f t="shared" si="6"/>
        <v>-3.7943405616918175</v>
      </c>
      <c r="I53">
        <f t="shared" si="2"/>
        <v>-45.532086740301807</v>
      </c>
      <c r="K53">
        <f t="shared" si="3"/>
        <v>-3.7949149375519928</v>
      </c>
      <c r="M53">
        <f t="shared" si="4"/>
        <v>-3.7949149375519928</v>
      </c>
      <c r="N53" s="13">
        <f t="shared" si="5"/>
        <v>3.2990762875209304E-7</v>
      </c>
      <c r="O53" s="13">
        <v>1</v>
      </c>
      <c r="Q53" s="1">
        <v>0.01</v>
      </c>
      <c r="R53" s="5">
        <v>1.63</v>
      </c>
      <c r="T53" t="s">
        <v>77</v>
      </c>
      <c r="U53" t="s">
        <v>88</v>
      </c>
    </row>
    <row r="54" spans="4:21" x14ac:dyDescent="0.4">
      <c r="D54" s="6">
        <v>-0.29999999999999899</v>
      </c>
      <c r="E54" s="7">
        <f t="shared" si="0"/>
        <v>-0.94416422129888811</v>
      </c>
      <c r="G54">
        <f t="shared" si="1"/>
        <v>3.6894983418150424</v>
      </c>
      <c r="H54" s="10">
        <f t="shared" si="6"/>
        <v>-3.8293412487440306</v>
      </c>
      <c r="I54">
        <f t="shared" si="2"/>
        <v>-45.952094984928365</v>
      </c>
      <c r="K54">
        <f t="shared" si="3"/>
        <v>-3.8298527927424564</v>
      </c>
      <c r="M54">
        <f t="shared" si="4"/>
        <v>-3.8298527927424564</v>
      </c>
      <c r="N54" s="13">
        <f t="shared" si="5"/>
        <v>2.6167726232544432E-7</v>
      </c>
      <c r="O54" s="13">
        <v>1</v>
      </c>
      <c r="Q54" s="1">
        <v>5.0000000000000001E-3</v>
      </c>
      <c r="R54" s="5">
        <v>1.41</v>
      </c>
      <c r="T54" t="s">
        <v>75</v>
      </c>
    </row>
    <row r="55" spans="4:21" x14ac:dyDescent="0.4">
      <c r="D55" s="6">
        <v>-0.27999999999999903</v>
      </c>
      <c r="E55" s="7">
        <f t="shared" si="0"/>
        <v>-0.95206616633097063</v>
      </c>
      <c r="G55">
        <f t="shared" si="1"/>
        <v>3.7100119251805066</v>
      </c>
      <c r="H55" s="10">
        <f t="shared" si="6"/>
        <v>-3.8613899574051502</v>
      </c>
      <c r="I55">
        <f t="shared" si="2"/>
        <v>-46.336679488861805</v>
      </c>
      <c r="K55">
        <f t="shared" si="3"/>
        <v>-3.8618422658514291</v>
      </c>
      <c r="M55">
        <f t="shared" si="4"/>
        <v>-3.8618422658514291</v>
      </c>
      <c r="N55" s="13">
        <f t="shared" si="5"/>
        <v>2.04582930575196E-7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-0.95926735109787054</v>
      </c>
      <c r="G56">
        <f t="shared" si="1"/>
        <v>3.7305255085459712</v>
      </c>
      <c r="H56" s="10">
        <f t="shared" si="6"/>
        <v>-3.8905965225827432</v>
      </c>
      <c r="I56">
        <f t="shared" si="2"/>
        <v>-46.687158270992917</v>
      </c>
      <c r="K56">
        <f t="shared" si="3"/>
        <v>-3.8909932425359131</v>
      </c>
      <c r="M56">
        <f t="shared" si="4"/>
        <v>-3.8909932425359131</v>
      </c>
      <c r="N56" s="13">
        <f t="shared" si="5"/>
        <v>1.5738672124305679E-7</v>
      </c>
      <c r="O56" s="13">
        <v>1</v>
      </c>
      <c r="Q56" t="s">
        <v>69</v>
      </c>
    </row>
    <row r="57" spans="4:21" x14ac:dyDescent="0.4">
      <c r="D57" s="6">
        <v>-0.23999999999999899</v>
      </c>
      <c r="E57" s="7">
        <f t="shared" si="0"/>
        <v>-0.96579401204829929</v>
      </c>
      <c r="G57">
        <f t="shared" si="1"/>
        <v>3.7510390919114358</v>
      </c>
      <c r="H57" s="10">
        <f t="shared" si="6"/>
        <v>-3.9170673540654919</v>
      </c>
      <c r="I57">
        <f t="shared" si="2"/>
        <v>-47.004808248785906</v>
      </c>
      <c r="K57">
        <f t="shared" si="3"/>
        <v>-3.9174121569407792</v>
      </c>
      <c r="M57">
        <f t="shared" si="4"/>
        <v>-3.9174121569407792</v>
      </c>
      <c r="N57" s="13">
        <f t="shared" si="5"/>
        <v>1.1888902280636487E-7</v>
      </c>
      <c r="O57" s="13">
        <v>1</v>
      </c>
    </row>
    <row r="58" spans="4:21" x14ac:dyDescent="0.4">
      <c r="D58" s="6">
        <v>-0.219999999999999</v>
      </c>
      <c r="E58" s="7">
        <f t="shared" si="0"/>
        <v>-0.97167156558836776</v>
      </c>
      <c r="G58">
        <f t="shared" si="1"/>
        <v>3.7715526752769004</v>
      </c>
      <c r="H58" s="10">
        <f t="shared" si="6"/>
        <v>-3.9409055357133016</v>
      </c>
      <c r="I58">
        <f t="shared" si="2"/>
        <v>-47.290866428559617</v>
      </c>
      <c r="K58">
        <f t="shared" si="3"/>
        <v>-3.9412020933533309</v>
      </c>
      <c r="M58">
        <f t="shared" si="4"/>
        <v>-3.9412020933533309</v>
      </c>
      <c r="N58" s="13">
        <f t="shared" si="5"/>
        <v>8.7946433859770372E-8</v>
      </c>
      <c r="O58" s="13">
        <v>1</v>
      </c>
    </row>
    <row r="59" spans="4:21" x14ac:dyDescent="0.4">
      <c r="D59" s="6">
        <v>-0.19999999999999901</v>
      </c>
      <c r="E59" s="7">
        <f t="shared" si="0"/>
        <v>-0.97692463185847644</v>
      </c>
      <c r="G59">
        <f t="shared" si="1"/>
        <v>3.7920662586423646</v>
      </c>
      <c r="H59" s="10">
        <f t="shared" si="6"/>
        <v>-3.9622109218916082</v>
      </c>
      <c r="I59">
        <f t="shared" si="2"/>
        <v>-47.546531062699302</v>
      </c>
      <c r="K59">
        <f t="shared" si="3"/>
        <v>-3.9624628849480645</v>
      </c>
      <c r="M59">
        <f t="shared" si="4"/>
        <v>-3.9624628849480645</v>
      </c>
      <c r="N59" s="13">
        <f t="shared" si="5"/>
        <v>6.3485381818831509E-8</v>
      </c>
      <c r="O59" s="13">
        <v>1</v>
      </c>
    </row>
    <row r="60" spans="4:21" x14ac:dyDescent="0.4">
      <c r="D60" s="6">
        <v>-0.17999999999999899</v>
      </c>
      <c r="E60" s="7">
        <f t="shared" si="0"/>
        <v>-0.98157705784908567</v>
      </c>
      <c r="G60">
        <f t="shared" si="1"/>
        <v>3.8125798420078287</v>
      </c>
      <c r="H60" s="10">
        <f t="shared" si="6"/>
        <v>-3.9810802312243214</v>
      </c>
      <c r="I60">
        <f t="shared" si="2"/>
        <v>-47.772962774691855</v>
      </c>
      <c r="K60">
        <f t="shared" si="3"/>
        <v>-3.9812912097038193</v>
      </c>
      <c r="M60">
        <f t="shared" si="4"/>
        <v>-3.9812912097038193</v>
      </c>
      <c r="N60" s="13">
        <f t="shared" si="5"/>
        <v>4.4511918811251783E-8</v>
      </c>
      <c r="O60" s="13">
        <v>1</v>
      </c>
    </row>
    <row r="61" spans="4:21" x14ac:dyDescent="0.4">
      <c r="D61" s="6">
        <v>-0.159999999999999</v>
      </c>
      <c r="E61" s="7">
        <f t="shared" si="0"/>
        <v>-0.98565193987322175</v>
      </c>
      <c r="G61">
        <f t="shared" si="1"/>
        <v>3.8330934253732938</v>
      </c>
      <c r="H61" s="10">
        <f t="shared" si="6"/>
        <v>-3.9976071377378122</v>
      </c>
      <c r="I61">
        <f t="shared" si="2"/>
        <v>-47.971285652853744</v>
      </c>
      <c r="K61">
        <f t="shared" si="3"/>
        <v>-3.9977806835731506</v>
      </c>
      <c r="M61">
        <f t="shared" si="4"/>
        <v>-3.9977806835731506</v>
      </c>
      <c r="N61" s="13">
        <f t="shared" si="5"/>
        <v>3.011815696332465E-8</v>
      </c>
      <c r="O61" s="13">
        <v>1</v>
      </c>
    </row>
    <row r="62" spans="4:21" x14ac:dyDescent="0.4">
      <c r="D62" s="6">
        <v>-0.13999999999999899</v>
      </c>
      <c r="E62" s="7">
        <f t="shared" si="0"/>
        <v>-0.98917164541311486</v>
      </c>
      <c r="G62">
        <f t="shared" si="1"/>
        <v>3.8536070087387579</v>
      </c>
      <c r="H62" s="10">
        <f t="shared" si="6"/>
        <v>-4.0118823594665107</v>
      </c>
      <c r="I62">
        <f t="shared" si="2"/>
        <v>-48.142588313598125</v>
      </c>
      <c r="K62">
        <f t="shared" si="3"/>
        <v>-4.012021950981568</v>
      </c>
      <c r="M62">
        <f t="shared" si="4"/>
        <v>-4.012021950981568</v>
      </c>
      <c r="N62" s="13">
        <f t="shared" si="5"/>
        <v>1.9485791075983778E-8</v>
      </c>
      <c r="O62" s="13">
        <v>1</v>
      </c>
    </row>
    <row r="63" spans="4:21" x14ac:dyDescent="0.4">
      <c r="D63" s="6">
        <v>-0.119999999999999</v>
      </c>
      <c r="E63" s="7">
        <f t="shared" si="0"/>
        <v>-0.99215783435789684</v>
      </c>
      <c r="G63">
        <f t="shared" si="1"/>
        <v>3.8741205921042225</v>
      </c>
      <c r="H63" s="10">
        <f t="shared" si="6"/>
        <v>-4.0239937445887577</v>
      </c>
      <c r="I63">
        <f t="shared" si="2"/>
        <v>-48.287924935065092</v>
      </c>
      <c r="K63">
        <f t="shared" si="3"/>
        <v>-4.0241027727321157</v>
      </c>
      <c r="M63">
        <f t="shared" si="4"/>
        <v>-4.0241027727321157</v>
      </c>
      <c r="N63" s="13">
        <f t="shared" si="5"/>
        <v>1.1887136044093286E-8</v>
      </c>
      <c r="O63" s="13">
        <v>1</v>
      </c>
    </row>
    <row r="64" spans="4:21" x14ac:dyDescent="0.4">
      <c r="D64" s="6">
        <v>-9.9999999999999006E-2</v>
      </c>
      <c r="E64" s="7">
        <f t="shared" si="0"/>
        <v>-0.99463147964883747</v>
      </c>
      <c r="G64">
        <f t="shared" si="1"/>
        <v>3.8946341754696872</v>
      </c>
      <c r="H64" s="10">
        <f t="shared" si="6"/>
        <v>-4.0340263551597548</v>
      </c>
      <c r="I64">
        <f t="shared" si="2"/>
        <v>-48.408316261917058</v>
      </c>
      <c r="K64">
        <f t="shared" si="3"/>
        <v>-4.0341081113885746</v>
      </c>
      <c r="M64">
        <f t="shared" si="4"/>
        <v>-4.0341081113885746</v>
      </c>
      <c r="N64" s="13">
        <f t="shared" si="5"/>
        <v>6.684080950833017E-9</v>
      </c>
      <c r="O64" s="13">
        <v>1</v>
      </c>
    </row>
    <row r="65" spans="3:16" x14ac:dyDescent="0.4">
      <c r="D65" s="6">
        <v>-7.9999999999999002E-2</v>
      </c>
      <c r="E65" s="7">
        <f t="shared" si="0"/>
        <v>-0.99661288734817499</v>
      </c>
      <c r="G65">
        <f t="shared" si="1"/>
        <v>3.9151477588351518</v>
      </c>
      <c r="H65" s="10">
        <f t="shared" si="6"/>
        <v>-4.0420625485067276</v>
      </c>
      <c r="I65">
        <f t="shared" si="2"/>
        <v>-48.504750582080732</v>
      </c>
      <c r="K65">
        <f t="shared" si="3"/>
        <v>-4.0421202142086088</v>
      </c>
      <c r="M65">
        <f t="shared" si="4"/>
        <v>-4.0421202142086088</v>
      </c>
      <c r="N65" s="13">
        <f t="shared" si="5"/>
        <v>3.3253331734455323E-9</v>
      </c>
      <c r="O65" s="13">
        <v>1</v>
      </c>
    </row>
    <row r="66" spans="3:16" x14ac:dyDescent="0.4">
      <c r="D66" s="6">
        <v>-5.9999999999999103E-2</v>
      </c>
      <c r="E66" s="7">
        <f t="shared" si="0"/>
        <v>-0.99812171614715162</v>
      </c>
      <c r="G66">
        <f t="shared" si="1"/>
        <v>3.9356613422006159</v>
      </c>
      <c r="H66" s="10">
        <f t="shared" si="6"/>
        <v>-4.0481820563496171</v>
      </c>
      <c r="I66">
        <f t="shared" si="2"/>
        <v>-48.578184676195406</v>
      </c>
      <c r="K66">
        <f t="shared" si="3"/>
        <v>-4.0482186936960973</v>
      </c>
      <c r="M66">
        <f t="shared" si="4"/>
        <v>-4.0482186936960973</v>
      </c>
      <c r="N66" s="13">
        <f t="shared" si="5"/>
        <v>1.3422951571090442E-9</v>
      </c>
      <c r="O66" s="13">
        <v>1</v>
      </c>
    </row>
    <row r="67" spans="3:16" x14ac:dyDescent="0.4">
      <c r="D67" s="6">
        <v>-3.9999999999999002E-2</v>
      </c>
      <c r="E67" s="7">
        <f t="shared" si="0"/>
        <v>-0.99917699632847168</v>
      </c>
      <c r="G67">
        <f t="shared" si="1"/>
        <v>3.9561749255660801</v>
      </c>
      <c r="H67" s="10">
        <f t="shared" si="6"/>
        <v>-4.052462061709015</v>
      </c>
      <c r="I67">
        <f t="shared" si="2"/>
        <v>-48.62954474050818</v>
      </c>
      <c r="K67">
        <f t="shared" si="3"/>
        <v>-4.052480605839996</v>
      </c>
      <c r="M67">
        <f t="shared" si="4"/>
        <v>-4.052480605839996</v>
      </c>
      <c r="N67" s="13">
        <f t="shared" si="5"/>
        <v>3.4388479384096767E-10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-0.99979714819798471</v>
      </c>
      <c r="G68">
        <f t="shared" si="1"/>
        <v>3.9766885089315451</v>
      </c>
      <c r="H68" s="10">
        <f t="shared" si="6"/>
        <v>-4.0549772736613861</v>
      </c>
      <c r="I68">
        <f t="shared" si="2"/>
        <v>-48.659727283936633</v>
      </c>
      <c r="K68">
        <f t="shared" si="3"/>
        <v>-4.0549805261051617</v>
      </c>
      <c r="M68">
        <f t="shared" si="4"/>
        <v>-4.0549805261051617</v>
      </c>
      <c r="N68" s="13">
        <f t="shared" si="5"/>
        <v>1.0578390513676567E-7</v>
      </c>
      <c r="O68" s="13">
        <v>10000</v>
      </c>
    </row>
    <row r="69" spans="3:16" x14ac:dyDescent="0.4">
      <c r="C69" s="56" t="s">
        <v>43</v>
      </c>
      <c r="D69" s="57">
        <v>0</v>
      </c>
      <c r="E69" s="58">
        <f t="shared" si="0"/>
        <v>-1</v>
      </c>
      <c r="F69" s="59"/>
      <c r="G69" s="59">
        <f t="shared" si="1"/>
        <v>3.9972020922970084</v>
      </c>
      <c r="H69" s="60">
        <f t="shared" si="6"/>
        <v>-4.0557999999999996</v>
      </c>
      <c r="I69" s="59">
        <f t="shared" si="2"/>
        <v>-48.669599999999996</v>
      </c>
      <c r="J69" s="59"/>
      <c r="K69">
        <f t="shared" si="3"/>
        <v>-4.0557906232387522</v>
      </c>
      <c r="M69">
        <f t="shared" si="4"/>
        <v>-4.0557906232387522</v>
      </c>
      <c r="N69" s="61">
        <f t="shared" si="5"/>
        <v>8.7923651491855279E-7</v>
      </c>
      <c r="O69" s="61">
        <v>10000</v>
      </c>
      <c r="P69" s="62" t="s">
        <v>44</v>
      </c>
    </row>
    <row r="70" spans="3:16" x14ac:dyDescent="0.4">
      <c r="D70" s="6">
        <v>0.02</v>
      </c>
      <c r="E70" s="7">
        <f t="shared" si="0"/>
        <v>-0.99980280533027688</v>
      </c>
      <c r="G70">
        <f t="shared" si="1"/>
        <v>4.0177156756624735</v>
      </c>
      <c r="H70" s="10">
        <f t="shared" si="6"/>
        <v>-4.0550002178585363</v>
      </c>
      <c r="I70">
        <f t="shared" si="2"/>
        <v>-48.660002614302435</v>
      </c>
      <c r="K70">
        <f t="shared" si="3"/>
        <v>-4.0549807309539938</v>
      </c>
      <c r="M70">
        <f t="shared" si="4"/>
        <v>-4.0549807309539938</v>
      </c>
      <c r="N70" s="13">
        <f t="shared" si="5"/>
        <v>3.7973944864671208E-6</v>
      </c>
      <c r="O70" s="13">
        <v>10000</v>
      </c>
    </row>
    <row r="71" spans="3:16" x14ac:dyDescent="0.4">
      <c r="D71" s="6">
        <v>0.04</v>
      </c>
      <c r="E71" s="7">
        <f t="shared" si="0"/>
        <v>-0.99922226006033454</v>
      </c>
      <c r="G71">
        <f t="shared" si="1"/>
        <v>4.0382292590279372</v>
      </c>
      <c r="H71" s="10">
        <f t="shared" si="6"/>
        <v>-4.0526456423527044</v>
      </c>
      <c r="I71">
        <f t="shared" si="2"/>
        <v>-48.631747708232453</v>
      </c>
      <c r="K71">
        <f t="shared" si="3"/>
        <v>-4.0526184175514226</v>
      </c>
      <c r="M71">
        <f t="shared" si="4"/>
        <v>-4.0526184175514226</v>
      </c>
      <c r="N71" s="13">
        <f t="shared" si="5"/>
        <v>7.411898048341E-10</v>
      </c>
      <c r="O71" s="13">
        <v>1</v>
      </c>
    </row>
    <row r="72" spans="3:16" x14ac:dyDescent="0.4">
      <c r="D72" s="6">
        <v>6.0000000000000102E-2</v>
      </c>
      <c r="E72" s="7">
        <f t="shared" si="0"/>
        <v>-0.99827451878638729</v>
      </c>
      <c r="G72">
        <f t="shared" si="1"/>
        <v>4.0587428423934018</v>
      </c>
      <c r="H72" s="10">
        <f t="shared" si="6"/>
        <v>-4.0488017932938289</v>
      </c>
      <c r="I72">
        <f t="shared" si="2"/>
        <v>-48.585621519525944</v>
      </c>
      <c r="K72">
        <f t="shared" si="3"/>
        <v>-4.0487690535359722</v>
      </c>
      <c r="M72">
        <f t="shared" si="4"/>
        <v>-4.0487690535359722</v>
      </c>
      <c r="N72" s="13">
        <f t="shared" si="5"/>
        <v>1.0718917445206651E-9</v>
      </c>
      <c r="O72" s="13">
        <v>1</v>
      </c>
    </row>
    <row r="73" spans="3:16" x14ac:dyDescent="0.4">
      <c r="D73" s="6">
        <v>8.0000000000000099E-2</v>
      </c>
      <c r="E73" s="7">
        <f t="shared" si="0"/>
        <v>-0.99697521081584195</v>
      </c>
      <c r="G73">
        <f t="shared" si="1"/>
        <v>4.0792564257588664</v>
      </c>
      <c r="H73" s="10">
        <f t="shared" si="6"/>
        <v>-4.0435320600268918</v>
      </c>
      <c r="I73">
        <f t="shared" si="2"/>
        <v>-48.522384720322705</v>
      </c>
      <c r="K73">
        <f t="shared" si="3"/>
        <v>-4.0434958772866683</v>
      </c>
      <c r="M73">
        <f t="shared" si="4"/>
        <v>-4.0434958772866683</v>
      </c>
      <c r="N73" s="13">
        <f t="shared" si="5"/>
        <v>1.3091906900845297E-9</v>
      </c>
      <c r="O73" s="13">
        <v>1</v>
      </c>
    </row>
    <row r="74" spans="3:16" x14ac:dyDescent="0.4">
      <c r="D74" s="6">
        <v>0.1</v>
      </c>
      <c r="E74" s="7">
        <f t="shared" si="0"/>
        <v>-0.9953394557039591</v>
      </c>
      <c r="G74">
        <f t="shared" si="1"/>
        <v>4.099770009124331</v>
      </c>
      <c r="H74" s="10">
        <f t="shared" si="6"/>
        <v>-4.0368977644441166</v>
      </c>
      <c r="I74">
        <f t="shared" si="2"/>
        <v>-48.4427731733294</v>
      </c>
      <c r="K74">
        <f t="shared" si="3"/>
        <v>-4.0368600588340895</v>
      </c>
      <c r="M74">
        <f t="shared" si="4"/>
        <v>-4.0368600588340895</v>
      </c>
      <c r="N74" s="13">
        <f t="shared" si="5"/>
        <v>1.4217130275186777E-9</v>
      </c>
      <c r="O74" s="13">
        <v>1</v>
      </c>
    </row>
    <row r="75" spans="3:16" x14ac:dyDescent="0.4">
      <c r="D75" s="6">
        <v>0.12</v>
      </c>
      <c r="E75" s="7">
        <f t="shared" si="0"/>
        <v>-0.99338187835293923</v>
      </c>
      <c r="G75">
        <f t="shared" si="1"/>
        <v>4.1202835924897947</v>
      </c>
      <c r="H75" s="10">
        <f t="shared" si="6"/>
        <v>-4.0289582222238502</v>
      </c>
      <c r="I75">
        <f t="shared" si="2"/>
        <v>-48.347498666686207</v>
      </c>
      <c r="K75">
        <f t="shared" si="3"/>
        <v>-4.0289207617991973</v>
      </c>
      <c r="M75">
        <f t="shared" si="4"/>
        <v>-4.0289207617991973</v>
      </c>
      <c r="N75" s="13">
        <f t="shared" si="5"/>
        <v>1.4032834151765798E-9</v>
      </c>
      <c r="O75" s="13">
        <v>1</v>
      </c>
    </row>
    <row r="76" spans="3:16" x14ac:dyDescent="0.4">
      <c r="D76" s="6">
        <v>0.14000000000000001</v>
      </c>
      <c r="E76" s="7">
        <f t="shared" si="0"/>
        <v>-0.99111662368537157</v>
      </c>
      <c r="G76">
        <f t="shared" si="1"/>
        <v>4.1407971758552593</v>
      </c>
      <c r="H76" s="10">
        <f t="shared" si="6"/>
        <v>-4.01977080234313</v>
      </c>
      <c r="I76">
        <f t="shared" si="2"/>
        <v>-48.23724962811756</v>
      </c>
      <c r="K76">
        <f t="shared" si="3"/>
        <v>-4.0197352035456344</v>
      </c>
      <c r="M76">
        <f t="shared" si="4"/>
        <v>-4.0197352035456344</v>
      </c>
      <c r="N76" s="13">
        <f t="shared" si="5"/>
        <v>1.2672743831323905E-9</v>
      </c>
      <c r="O76" s="13">
        <v>1</v>
      </c>
    </row>
    <row r="77" spans="3:16" x14ac:dyDescent="0.4">
      <c r="D77" s="6">
        <v>0.16</v>
      </c>
      <c r="E77" s="7">
        <f t="shared" si="0"/>
        <v>-0.98855737090366735</v>
      </c>
      <c r="G77">
        <f t="shared" si="1"/>
        <v>4.1613107592207248</v>
      </c>
      <c r="H77" s="10">
        <f t="shared" si="6"/>
        <v>-4.0093909849110938</v>
      </c>
      <c r="I77">
        <f t="shared" si="2"/>
        <v>-48.112691818933129</v>
      </c>
      <c r="K77">
        <f t="shared" si="3"/>
        <v>-4.0093587135961428</v>
      </c>
      <c r="M77">
        <f t="shared" si="4"/>
        <v>-4.0093587135961428</v>
      </c>
      <c r="N77" s="13">
        <f t="shared" si="5"/>
        <v>1.0414377686654966E-9</v>
      </c>
      <c r="O77" s="13">
        <v>1</v>
      </c>
    </row>
    <row r="78" spans="3:16" x14ac:dyDescent="0.4">
      <c r="D78" s="6">
        <v>0.18</v>
      </c>
      <c r="E78" s="7">
        <f t="shared" si="0"/>
        <v>-0.98571734734678207</v>
      </c>
      <c r="G78">
        <f t="shared" si="1"/>
        <v>4.1818243425861885</v>
      </c>
      <c r="H78" s="10">
        <f t="shared" si="6"/>
        <v>-3.9978724173690781</v>
      </c>
      <c r="I78">
        <f t="shared" si="2"/>
        <v>-47.97446900842894</v>
      </c>
      <c r="K78">
        <f t="shared" si="3"/>
        <v>-3.9978447903622998</v>
      </c>
      <c r="M78">
        <f t="shared" si="4"/>
        <v>-3.9978447903622998</v>
      </c>
      <c r="N78" s="13">
        <f t="shared" si="5"/>
        <v>7.6325150352683487E-10</v>
      </c>
      <c r="O78" s="13">
        <v>1</v>
      </c>
    </row>
    <row r="79" spans="3:16" x14ac:dyDescent="0.4">
      <c r="D79" s="6">
        <v>0.2</v>
      </c>
      <c r="E79" s="7">
        <f t="shared" si="0"/>
        <v>-0.98260934195523975</v>
      </c>
      <c r="G79">
        <f t="shared" si="1"/>
        <v>4.2023379259516531</v>
      </c>
      <c r="H79" s="10">
        <f t="shared" si="6"/>
        <v>-3.9852669691020615</v>
      </c>
      <c r="I79">
        <f t="shared" si="2"/>
        <v>-47.823203629224736</v>
      </c>
      <c r="K79">
        <f t="shared" si="3"/>
        <v>-3.985245156235413</v>
      </c>
      <c r="M79">
        <f t="shared" si="4"/>
        <v>-3.985245156235413</v>
      </c>
      <c r="N79" s="13">
        <f t="shared" si="5"/>
        <v>4.7580115142459538E-10</v>
      </c>
      <c r="O79" s="13">
        <v>1</v>
      </c>
    </row>
    <row r="80" spans="3:16" x14ac:dyDescent="0.4">
      <c r="D80" s="6">
        <v>0.22</v>
      </c>
      <c r="E80" s="7">
        <f t="shared" si="0"/>
        <v>-0.97924571835517205</v>
      </c>
      <c r="G80">
        <f t="shared" si="1"/>
        <v>4.2228515093171177</v>
      </c>
      <c r="H80" s="10">
        <f t="shared" si="6"/>
        <v>-3.9716247845049062</v>
      </c>
      <c r="I80">
        <f t="shared" si="2"/>
        <v>-47.659497414058876</v>
      </c>
      <c r="K80">
        <f t="shared" si="3"/>
        <v>-3.9716098110850524</v>
      </c>
      <c r="M80">
        <f t="shared" si="4"/>
        <v>-3.9716098110850524</v>
      </c>
      <c r="N80" s="13">
        <f t="shared" si="5"/>
        <v>2.2420330211793485E-10</v>
      </c>
      <c r="O80" s="13">
        <v>1</v>
      </c>
    </row>
    <row r="81" spans="4:15" x14ac:dyDescent="0.4">
      <c r="D81" s="6">
        <v>0.24</v>
      </c>
      <c r="E81" s="7">
        <f t="shared" si="0"/>
        <v>-0.97563842757179953</v>
      </c>
      <c r="G81">
        <f t="shared" si="1"/>
        <v>4.2433650926825823</v>
      </c>
      <c r="H81" s="10">
        <f t="shared" si="6"/>
        <v>-3.9569943345457044</v>
      </c>
      <c r="I81">
        <f t="shared" si="2"/>
        <v>-47.483932014548451</v>
      </c>
      <c r="K81">
        <f t="shared" si="3"/>
        <v>-3.9569870842104109</v>
      </c>
      <c r="M81">
        <f t="shared" si="4"/>
        <v>-3.9569870842104109</v>
      </c>
      <c r="N81" s="13">
        <f t="shared" si="5"/>
        <v>5.2567361867792584E-11</v>
      </c>
      <c r="O81" s="13">
        <v>1</v>
      </c>
    </row>
    <row r="82" spans="4:15" x14ac:dyDescent="0.4">
      <c r="D82" s="6">
        <v>0.26</v>
      </c>
      <c r="E82" s="7">
        <f t="shared" si="0"/>
        <v>-0.97179902038250987</v>
      </c>
      <c r="G82">
        <f t="shared" si="1"/>
        <v>4.263878676048046</v>
      </c>
      <c r="H82" s="10">
        <f t="shared" si="6"/>
        <v>-3.9414224668673832</v>
      </c>
      <c r="I82">
        <f t="shared" si="2"/>
        <v>-47.297069602408598</v>
      </c>
      <c r="K82">
        <f t="shared" si="3"/>
        <v>-3.941423684788397</v>
      </c>
      <c r="M82">
        <f t="shared" si="4"/>
        <v>-3.941423684788397</v>
      </c>
      <c r="N82" s="13">
        <f t="shared" si="5"/>
        <v>1.4833315959008487E-12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-0.96773865931940739</v>
      </c>
      <c r="G83">
        <f t="shared" ref="G83:G146" si="8">$E$11*(D83/$E$12+1)</f>
        <v>4.2843922594135107</v>
      </c>
      <c r="H83" s="10">
        <f t="shared" si="6"/>
        <v>-3.9249544544676516</v>
      </c>
      <c r="I83">
        <f t="shared" si="2"/>
        <v>-47.099453453611815</v>
      </c>
      <c r="K83">
        <f t="shared" si="3"/>
        <v>-3.9249647508611143</v>
      </c>
      <c r="M83">
        <f t="shared" si="4"/>
        <v>-3.9249647508611143</v>
      </c>
      <c r="N83" s="13">
        <f t="shared" si="5"/>
        <v>1.0601571833929952E-10</v>
      </c>
      <c r="O83" s="13">
        <v>1</v>
      </c>
    </row>
    <row r="84" spans="4:15" x14ac:dyDescent="0.4">
      <c r="D84" s="6">
        <v>0.3</v>
      </c>
      <c r="E84" s="7">
        <f t="shared" si="7"/>
        <v>-0.96346813033095091</v>
      </c>
      <c r="G84">
        <f t="shared" si="8"/>
        <v>4.3049058427789761</v>
      </c>
      <c r="H84" s="10">
        <f t="shared" si="6"/>
        <v>-3.9076340429962704</v>
      </c>
      <c r="I84">
        <f t="shared" ref="I84:I147" si="9">H84*$E$6</f>
        <v>-46.891608515955241</v>
      </c>
      <c r="K84">
        <f t="shared" ref="K84:K147" si="10">(1/2)*(($L$9/2)*$L$4*EXP(-$L$7*$O$6*(G84/$O$6-1))+($L$9/2)*$L$4*EXP(-$L$7*$O$6*(($H$4/$E$4)*G84/$O$6-1))-(($L$9/2)*$L$6*EXP(-$L$5*$O$6*(G84/$O$6-1))+($L$9/2)*$L$6*EXP(-$L$5*$O$6*(($H$4/$E$4)*G84/$O$6-1))))</f>
        <v>-3.9076538969042476</v>
      </c>
      <c r="M84">
        <f t="shared" ref="M84:M147" si="11">(1/2)*(($L$9/2)*$O$4*EXP(-$O$8*$O$6*(G84/$O$6-1))+($L$9/2)*$O$4*EXP(-$O$8*$O$6*(($H$4/$E$4)*G84/$O$6-1))-(($L$9/2)*$O$7*EXP(-$O$5*$O$6*(G84/$O$6-1))+($L$9/2)*$O$7*EXP(-$O$5*$O$6*(($H$4/$E$4)*G84/$O$6-1))))</f>
        <v>-3.9076538969042476</v>
      </c>
      <c r="N84" s="13">
        <f t="shared" ref="N84:N147" si="12">(M84-H84)^2*O84</f>
        <v>3.9417766196742525E-10</v>
      </c>
      <c r="O84" s="13">
        <v>1</v>
      </c>
    </row>
    <row r="85" spans="4:15" x14ac:dyDescent="0.4">
      <c r="D85" s="6">
        <v>0.32</v>
      </c>
      <c r="E85" s="7">
        <f t="shared" si="7"/>
        <v>-0.95899785411203986</v>
      </c>
      <c r="G85">
        <f t="shared" si="8"/>
        <v>4.3254194261444407</v>
      </c>
      <c r="H85" s="10">
        <f t="shared" ref="H85:H148" si="13">-(-$B$4)*(1+D85+$E$5*D85^3)*EXP(-D85)</f>
        <v>-3.889503496707611</v>
      </c>
      <c r="I85">
        <f t="shared" si="9"/>
        <v>-46.67404196049133</v>
      </c>
      <c r="K85">
        <f t="shared" si="10"/>
        <v>-3.8895332600166119</v>
      </c>
      <c r="M85">
        <f t="shared" si="11"/>
        <v>-3.8895332600166119</v>
      </c>
      <c r="N85" s="13">
        <f t="shared" si="12"/>
        <v>8.8585456268614563E-10</v>
      </c>
      <c r="O85" s="13">
        <v>1</v>
      </c>
    </row>
    <row r="86" spans="4:15" x14ac:dyDescent="0.4">
      <c r="D86" s="6">
        <v>0.34</v>
      </c>
      <c r="E86" s="7">
        <f t="shared" si="7"/>
        <v>-0.95433789711165373</v>
      </c>
      <c r="G86">
        <f t="shared" si="8"/>
        <v>4.3459330095099045</v>
      </c>
      <c r="H86" s="10">
        <f t="shared" si="13"/>
        <v>-3.8706036431054449</v>
      </c>
      <c r="I86">
        <f t="shared" si="9"/>
        <v>-46.447243717265337</v>
      </c>
      <c r="K86">
        <f t="shared" si="10"/>
        <v>-3.8706435447700711</v>
      </c>
      <c r="M86">
        <f t="shared" si="11"/>
        <v>-3.8706435447700711</v>
      </c>
      <c r="N86" s="13">
        <f t="shared" si="12"/>
        <v>1.5921428399414423E-9</v>
      </c>
      <c r="O86" s="13">
        <v>1</v>
      </c>
    </row>
    <row r="87" spans="4:15" x14ac:dyDescent="0.4">
      <c r="D87" s="6">
        <v>0.36</v>
      </c>
      <c r="E87" s="7">
        <f t="shared" si="7"/>
        <v>-0.94949798222690884</v>
      </c>
      <c r="G87">
        <f t="shared" si="8"/>
        <v>4.3664465928753691</v>
      </c>
      <c r="H87" s="10">
        <f t="shared" si="13"/>
        <v>-3.8509739163158967</v>
      </c>
      <c r="I87">
        <f t="shared" si="9"/>
        <v>-46.211686995790757</v>
      </c>
      <c r="K87">
        <f t="shared" si="10"/>
        <v>-3.8510240667578781</v>
      </c>
      <c r="M87">
        <f t="shared" si="11"/>
        <v>-3.8510240667578781</v>
      </c>
      <c r="N87" s="13">
        <f t="shared" si="12"/>
        <v>2.5150668309320231E-9</v>
      </c>
      <c r="O87" s="13">
        <v>1</v>
      </c>
    </row>
    <row r="88" spans="4:15" x14ac:dyDescent="0.4">
      <c r="D88" s="6">
        <v>0.38</v>
      </c>
      <c r="E88" s="7">
        <f t="shared" si="7"/>
        <v>-0.94448749919216157</v>
      </c>
      <c r="G88">
        <f t="shared" si="8"/>
        <v>4.3869601762408337</v>
      </c>
      <c r="H88" s="10">
        <f t="shared" si="13"/>
        <v>-3.8306523992235686</v>
      </c>
      <c r="I88">
        <f t="shared" si="9"/>
        <v>-45.967828790682823</v>
      </c>
      <c r="K88">
        <f t="shared" si="10"/>
        <v>-3.8307127948784641</v>
      </c>
      <c r="M88">
        <f t="shared" si="11"/>
        <v>-3.8307127948784641</v>
      </c>
      <c r="N88" s="13">
        <f t="shared" si="12"/>
        <v>3.64763513025175E-9</v>
      </c>
      <c r="O88" s="13">
        <v>1</v>
      </c>
    </row>
    <row r="89" spans="4:15" x14ac:dyDescent="0.4">
      <c r="D89" s="6">
        <v>0.4</v>
      </c>
      <c r="E89" s="7">
        <f t="shared" si="7"/>
        <v>-0.93931551467154795</v>
      </c>
      <c r="G89">
        <f t="shared" si="8"/>
        <v>4.4074737596062974</v>
      </c>
      <c r="H89" s="10">
        <f t="shared" si="13"/>
        <v>-3.8096758644048636</v>
      </c>
      <c r="I89">
        <f t="shared" si="9"/>
        <v>-45.716110372858367</v>
      </c>
      <c r="K89">
        <f t="shared" si="10"/>
        <v>-3.8097463923905854</v>
      </c>
      <c r="M89">
        <f t="shared" si="11"/>
        <v>-3.8097463923905854</v>
      </c>
      <c r="N89" s="13">
        <f t="shared" si="12"/>
        <v>4.9741967699778654E-9</v>
      </c>
      <c r="O89" s="13">
        <v>1</v>
      </c>
    </row>
    <row r="90" spans="4:15" x14ac:dyDescent="0.4">
      <c r="D90" s="6">
        <v>0.42</v>
      </c>
      <c r="E90" s="7">
        <f t="shared" si="7"/>
        <v>-0.93399078206313568</v>
      </c>
      <c r="G90">
        <f t="shared" si="8"/>
        <v>4.427987342971762</v>
      </c>
      <c r="H90" s="10">
        <f t="shared" si="13"/>
        <v>-3.7880798138916654</v>
      </c>
      <c r="I90">
        <f t="shared" si="9"/>
        <v>-45.456957766699986</v>
      </c>
      <c r="K90">
        <f t="shared" si="10"/>
        <v>-3.7881602567748334</v>
      </c>
      <c r="M90">
        <f t="shared" si="11"/>
        <v>-3.7881602567748334</v>
      </c>
      <c r="N90" s="13">
        <f t="shared" si="12"/>
        <v>6.4710574523800284E-9</v>
      </c>
      <c r="O90" s="13">
        <v>1</v>
      </c>
    </row>
    <row r="91" spans="4:15" x14ac:dyDescent="0.4">
      <c r="D91" s="6">
        <v>0.44</v>
      </c>
      <c r="E91" s="7">
        <f t="shared" si="7"/>
        <v>-0.9285217510226349</v>
      </c>
      <c r="G91">
        <f t="shared" si="8"/>
        <v>4.4485009263372275</v>
      </c>
      <c r="H91" s="10">
        <f t="shared" si="13"/>
        <v>-3.7658985177976021</v>
      </c>
      <c r="I91">
        <f t="shared" si="9"/>
        <v>-45.190782213571225</v>
      </c>
      <c r="K91">
        <f t="shared" si="10"/>
        <v>-3.7659885584354171</v>
      </c>
      <c r="M91">
        <f t="shared" si="11"/>
        <v>-3.7659885584354171</v>
      </c>
      <c r="N91" s="13">
        <f t="shared" si="12"/>
        <v>8.107316458138574E-9</v>
      </c>
      <c r="O91" s="13">
        <v>1</v>
      </c>
    </row>
    <row r="92" spans="4:15" x14ac:dyDescent="0.4">
      <c r="D92" s="6">
        <v>0.46</v>
      </c>
      <c r="E92" s="7">
        <f t="shared" si="7"/>
        <v>-0.92291657671440541</v>
      </c>
      <c r="G92">
        <f t="shared" si="8"/>
        <v>4.4690145097026912</v>
      </c>
      <c r="H92" s="10">
        <f t="shared" si="13"/>
        <v>-3.7431650518382851</v>
      </c>
      <c r="I92">
        <f t="shared" si="9"/>
        <v>-44.917980622059417</v>
      </c>
      <c r="K92">
        <f t="shared" si="10"/>
        <v>-3.7432642782752765</v>
      </c>
      <c r="M92">
        <f t="shared" si="11"/>
        <v>-3.7432642782752765</v>
      </c>
      <c r="N92" s="13">
        <f t="shared" si="12"/>
        <v>9.8458857980183641E-9</v>
      </c>
      <c r="O92" s="13">
        <v>1</v>
      </c>
    </row>
    <row r="93" spans="4:15" x14ac:dyDescent="0.4">
      <c r="D93" s="6">
        <v>0.48</v>
      </c>
      <c r="E93" s="7">
        <f t="shared" si="7"/>
        <v>-0.91718312879729214</v>
      </c>
      <c r="G93">
        <f t="shared" si="8"/>
        <v>4.4895280930681558</v>
      </c>
      <c r="H93" s="10">
        <f t="shared" si="13"/>
        <v>-3.7199113337760568</v>
      </c>
      <c r="I93">
        <f t="shared" si="9"/>
        <v>-44.638936005312679</v>
      </c>
      <c r="K93">
        <f t="shared" si="10"/>
        <v>-3.7200192441765303</v>
      </c>
      <c r="M93">
        <f t="shared" si="11"/>
        <v>-3.7200192441765303</v>
      </c>
      <c r="N93" s="13">
        <f t="shared" si="12"/>
        <v>1.164465453035807E-8</v>
      </c>
      <c r="O93" s="13">
        <v>1</v>
      </c>
    </row>
    <row r="94" spans="4:15" x14ac:dyDescent="0.4">
      <c r="D94" s="6">
        <v>0.5</v>
      </c>
      <c r="E94" s="7">
        <f t="shared" si="7"/>
        <v>-0.91132900015261253</v>
      </c>
      <c r="G94">
        <f t="shared" si="8"/>
        <v>4.5100416764336204</v>
      </c>
      <c r="H94" s="10">
        <f t="shared" si="13"/>
        <v>-3.6961681588189657</v>
      </c>
      <c r="I94">
        <f t="shared" si="9"/>
        <v>-44.35401790582759</v>
      </c>
      <c r="K94">
        <f t="shared" si="10"/>
        <v>-3.6962841664175201</v>
      </c>
      <c r="M94">
        <f t="shared" si="11"/>
        <v>-3.6962841664175201</v>
      </c>
      <c r="N94" s="13">
        <f t="shared" si="12"/>
        <v>1.3457762922372125E-8</v>
      </c>
      <c r="O94" s="13">
        <v>1</v>
      </c>
    </row>
    <row r="95" spans="4:15" x14ac:dyDescent="0.4">
      <c r="D95" s="6">
        <v>0.52</v>
      </c>
      <c r="E95" s="7">
        <f t="shared" si="7"/>
        <v>-0.9053615153614285</v>
      </c>
      <c r="G95">
        <f t="shared" si="8"/>
        <v>4.530555259799085</v>
      </c>
      <c r="H95" s="10">
        <f t="shared" si="13"/>
        <v>-3.6719652340028812</v>
      </c>
      <c r="I95">
        <f t="shared" si="9"/>
        <v>-44.063582808034575</v>
      </c>
      <c r="K95">
        <f t="shared" si="10"/>
        <v>-3.6720886720566721</v>
      </c>
      <c r="M95">
        <f t="shared" si="11"/>
        <v>-3.6720886720566721</v>
      </c>
      <c r="N95" s="13">
        <f t="shared" si="12"/>
        <v>1.5236953123683123E-8</v>
      </c>
      <c r="O95" s="13">
        <v>1</v>
      </c>
    </row>
    <row r="96" spans="4:15" x14ac:dyDescent="0.4">
      <c r="D96" s="6">
        <v>0.54</v>
      </c>
      <c r="E96" s="7">
        <f t="shared" si="7"/>
        <v>-0.89928773893803826</v>
      </c>
      <c r="G96">
        <f t="shared" si="8"/>
        <v>4.5510688431645487</v>
      </c>
      <c r="H96" s="10">
        <f t="shared" si="13"/>
        <v>-3.6473312115848953</v>
      </c>
      <c r="I96">
        <f t="shared" si="9"/>
        <v>-43.767974539018745</v>
      </c>
      <c r="K96">
        <f t="shared" si="10"/>
        <v>-3.6474613383126586</v>
      </c>
      <c r="M96">
        <f t="shared" si="11"/>
        <v>-3.6474613383126586</v>
      </c>
      <c r="N96" s="13">
        <f t="shared" si="12"/>
        <v>1.6932965278399023E-8</v>
      </c>
      <c r="O96" s="13">
        <v>1</v>
      </c>
    </row>
    <row r="97" spans="4:15" x14ac:dyDescent="0.4">
      <c r="D97" s="6">
        <v>0.56000000000000005</v>
      </c>
      <c r="E97" s="7">
        <f t="shared" si="7"/>
        <v>-0.8931144833264415</v>
      </c>
      <c r="G97">
        <f t="shared" si="8"/>
        <v>4.5715824265300133</v>
      </c>
      <c r="H97" s="10">
        <f t="shared" si="13"/>
        <v>-3.6222937214753808</v>
      </c>
      <c r="I97">
        <f t="shared" si="9"/>
        <v>-43.467524657704573</v>
      </c>
      <c r="K97">
        <f t="shared" si="10"/>
        <v>-3.622429724969451</v>
      </c>
      <c r="M97">
        <f t="shared" si="11"/>
        <v>-3.622429724969451</v>
      </c>
      <c r="N97" s="13">
        <f t="shared" si="12"/>
        <v>1.849695039932478E-8</v>
      </c>
      <c r="O97" s="13">
        <v>1</v>
      </c>
    </row>
    <row r="98" spans="4:15" x14ac:dyDescent="0.4">
      <c r="D98" s="6">
        <v>0.57999999999999996</v>
      </c>
      <c r="E98" s="7">
        <f t="shared" si="7"/>
        <v>-0.88684831666634423</v>
      </c>
      <c r="G98">
        <f t="shared" si="8"/>
        <v>4.5920960098954788</v>
      </c>
      <c r="H98" s="10">
        <f t="shared" si="13"/>
        <v>-3.5968794027353583</v>
      </c>
      <c r="I98">
        <f t="shared" si="9"/>
        <v>-43.162552832824304</v>
      </c>
      <c r="K98">
        <f t="shared" si="10"/>
        <v>-3.5970204058340793</v>
      </c>
      <c r="M98">
        <f t="shared" si="11"/>
        <v>-3.5970204058340793</v>
      </c>
      <c r="N98" s="13">
        <f t="shared" si="12"/>
        <v>1.988187384892527E-8</v>
      </c>
      <c r="O98" s="13">
        <v>1</v>
      </c>
    </row>
    <row r="99" spans="4:15" x14ac:dyDescent="0.4">
      <c r="D99" s="6">
        <v>0.6</v>
      </c>
      <c r="E99" s="7">
        <f t="shared" si="7"/>
        <v>-0.88049557033509873</v>
      </c>
      <c r="G99">
        <f t="shared" si="8"/>
        <v>4.6126095932609434</v>
      </c>
      <c r="H99" s="10">
        <f t="shared" si="13"/>
        <v>-3.5711139341650933</v>
      </c>
      <c r="I99">
        <f t="shared" si="9"/>
        <v>-42.853367209981116</v>
      </c>
      <c r="K99">
        <f t="shared" si="10"/>
        <v>-3.571258999274125</v>
      </c>
      <c r="M99">
        <f t="shared" si="11"/>
        <v>-3.571258999274125</v>
      </c>
      <c r="N99" s="13">
        <f t="shared" si="12"/>
        <v>2.1043885858403199E-8</v>
      </c>
      <c r="O99" s="13">
        <v>1</v>
      </c>
    </row>
    <row r="100" spans="4:15" x14ac:dyDescent="0.4">
      <c r="D100" s="6">
        <v>0.62</v>
      </c>
      <c r="E100" s="7">
        <f t="shared" si="7"/>
        <v>-0.87406234627179491</v>
      </c>
      <c r="G100">
        <f t="shared" si="8"/>
        <v>4.6331231766264072</v>
      </c>
      <c r="H100" s="10">
        <f t="shared" si="13"/>
        <v>-3.5450220640091454</v>
      </c>
      <c r="I100">
        <f t="shared" si="9"/>
        <v>-42.540264768109743</v>
      </c>
      <c r="K100">
        <f t="shared" si="10"/>
        <v>-3.5451701978611858</v>
      </c>
      <c r="M100">
        <f t="shared" si="11"/>
        <v>-3.5451701978611858</v>
      </c>
      <c r="N100" s="13">
        <f t="shared" si="12"/>
        <v>2.1943638120320433E-8</v>
      </c>
      <c r="O100" s="13">
        <v>1</v>
      </c>
    </row>
    <row r="101" spans="4:15" x14ac:dyDescent="0.4">
      <c r="D101" s="6">
        <v>0.64</v>
      </c>
      <c r="E101" s="7">
        <f t="shared" si="7"/>
        <v>-0.86755452408955613</v>
      </c>
      <c r="G101">
        <f t="shared" si="8"/>
        <v>4.6536367599918718</v>
      </c>
      <c r="H101" s="10">
        <f t="shared" si="13"/>
        <v>-3.5186276388024211</v>
      </c>
      <c r="I101">
        <f t="shared" si="9"/>
        <v>-42.223531665629054</v>
      </c>
      <c r="K101">
        <f t="shared" si="10"/>
        <v>-3.5187777971458436</v>
      </c>
      <c r="M101">
        <f t="shared" si="11"/>
        <v>-3.5187777971458436</v>
      </c>
      <c r="N101" s="13">
        <f t="shared" si="12"/>
        <v>2.2547528099379983E-8</v>
      </c>
      <c r="O101" s="13">
        <v>1</v>
      </c>
    </row>
    <row r="102" spans="4:15" x14ac:dyDescent="0.4">
      <c r="D102" s="6">
        <v>0.66</v>
      </c>
      <c r="E102" s="7">
        <f t="shared" si="7"/>
        <v>-0.86097776798192727</v>
      </c>
      <c r="G102">
        <f t="shared" si="8"/>
        <v>4.6741503433573364</v>
      </c>
      <c r="H102" s="10">
        <f t="shared" si="13"/>
        <v>-3.4919536313811004</v>
      </c>
      <c r="I102">
        <f t="shared" si="9"/>
        <v>-41.903443576573203</v>
      </c>
      <c r="K102">
        <f t="shared" si="10"/>
        <v>-3.4921047235889571</v>
      </c>
      <c r="M102">
        <f t="shared" si="11"/>
        <v>-3.4921047235889571</v>
      </c>
      <c r="N102" s="13">
        <f t="shared" si="12"/>
        <v>2.2828855275010917E-8</v>
      </c>
      <c r="O102" s="13">
        <v>1</v>
      </c>
    </row>
    <row r="103" spans="4:15" x14ac:dyDescent="0.4">
      <c r="D103" s="6">
        <v>0.68</v>
      </c>
      <c r="E103" s="7">
        <f t="shared" si="7"/>
        <v>-0.85433753342908558</v>
      </c>
      <c r="G103">
        <f t="shared" si="8"/>
        <v>4.6946639267228001</v>
      </c>
      <c r="H103" s="10">
        <f t="shared" si="13"/>
        <v>-3.4650221680816848</v>
      </c>
      <c r="I103">
        <f t="shared" si="9"/>
        <v>-41.580266016980218</v>
      </c>
      <c r="K103">
        <f t="shared" si="10"/>
        <v>-3.4651730616733398</v>
      </c>
      <c r="M103">
        <f t="shared" si="11"/>
        <v>-3.4651730616733398</v>
      </c>
      <c r="N103" s="13">
        <f t="shared" si="12"/>
        <v>2.276887600254228E-8</v>
      </c>
      <c r="O103" s="13">
        <v>1</v>
      </c>
    </row>
    <row r="104" spans="4:15" x14ac:dyDescent="0.4">
      <c r="D104" s="6">
        <v>0.7</v>
      </c>
      <c r="E104" s="7">
        <f t="shared" si="7"/>
        <v>-0.84763907370944391</v>
      </c>
      <c r="G104">
        <f t="shared" si="8"/>
        <v>4.7151775100882647</v>
      </c>
      <c r="H104" s="10">
        <f t="shared" si="13"/>
        <v>-3.437854555150762</v>
      </c>
      <c r="I104">
        <f t="shared" si="9"/>
        <v>-41.254254661809142</v>
      </c>
      <c r="K104">
        <f t="shared" si="10"/>
        <v>-3.4380040802192573</v>
      </c>
      <c r="M104">
        <f t="shared" si="11"/>
        <v>-3.4380040802192573</v>
      </c>
      <c r="N104" s="13">
        <f t="shared" si="12"/>
        <v>2.2357746108525421E-8</v>
      </c>
      <c r="O104" s="13">
        <v>1</v>
      </c>
    </row>
    <row r="105" spans="4:15" x14ac:dyDescent="0.4">
      <c r="D105" s="6">
        <v>0.72</v>
      </c>
      <c r="E105" s="7">
        <f t="shared" si="7"/>
        <v>-0.84088744622207556</v>
      </c>
      <c r="G105">
        <f t="shared" si="8"/>
        <v>4.7356910934537302</v>
      </c>
      <c r="H105" s="10">
        <f t="shared" si="13"/>
        <v>-3.4104713043874941</v>
      </c>
      <c r="I105">
        <f t="shared" si="9"/>
        <v>-40.92565565264993</v>
      </c>
      <c r="K105">
        <f t="shared" si="10"/>
        <v>-3.4106182579265236</v>
      </c>
      <c r="M105">
        <f t="shared" si="11"/>
        <v>-3.4106182579265236</v>
      </c>
      <c r="N105" s="13">
        <f t="shared" si="12"/>
        <v>2.1595342633292702E-8</v>
      </c>
      <c r="O105" s="13">
        <v>1</v>
      </c>
    </row>
    <row r="106" spans="4:15" x14ac:dyDescent="0.4">
      <c r="D106" s="6">
        <v>0.74</v>
      </c>
      <c r="E106" s="7">
        <f t="shared" si="7"/>
        <v>-0.83408751862523134</v>
      </c>
      <c r="G106">
        <f t="shared" si="8"/>
        <v>4.7562046768191939</v>
      </c>
      <c r="H106" s="10">
        <f t="shared" si="13"/>
        <v>-3.3828921580402129</v>
      </c>
      <c r="I106">
        <f t="shared" si="9"/>
        <v>-40.594705896482552</v>
      </c>
      <c r="K106">
        <f t="shared" si="10"/>
        <v>-3.3830353081653008</v>
      </c>
      <c r="M106">
        <f t="shared" si="11"/>
        <v>-3.3830353081653008</v>
      </c>
      <c r="N106" s="13">
        <f t="shared" si="12"/>
        <v>2.0491958312687373E-8</v>
      </c>
      <c r="O106" s="13">
        <v>1</v>
      </c>
    </row>
    <row r="107" spans="4:15" x14ac:dyDescent="0.4">
      <c r="D107" s="6">
        <v>0.76</v>
      </c>
      <c r="E107" s="7">
        <f t="shared" si="7"/>
        <v>-0.82724397479608569</v>
      </c>
      <c r="G107">
        <f t="shared" si="8"/>
        <v>4.7767182601846585</v>
      </c>
      <c r="H107" s="10">
        <f t="shared" si="13"/>
        <v>-3.3551361129779642</v>
      </c>
      <c r="I107">
        <f t="shared" si="9"/>
        <v>-40.261633355735569</v>
      </c>
      <c r="K107">
        <f t="shared" si="10"/>
        <v>-3.3552742030370557</v>
      </c>
      <c r="M107">
        <f t="shared" si="11"/>
        <v>-3.3552742030370557</v>
      </c>
      <c r="N107" s="13">
        <f t="shared" si="12"/>
        <v>1.9068864419890948E-8</v>
      </c>
      <c r="O107" s="13">
        <v>1</v>
      </c>
    </row>
    <row r="108" spans="4:15" x14ac:dyDescent="0.4">
      <c r="D108" s="6">
        <v>0.78</v>
      </c>
      <c r="E108" s="7">
        <f t="shared" si="7"/>
        <v>-0.82036132061670475</v>
      </c>
      <c r="G108">
        <f t="shared" si="8"/>
        <v>4.7972318435501231</v>
      </c>
      <c r="H108" s="10">
        <f t="shared" si="13"/>
        <v>-3.3272214441572312</v>
      </c>
      <c r="I108">
        <f t="shared" si="9"/>
        <v>-39.926657329886773</v>
      </c>
      <c r="K108">
        <f t="shared" si="10"/>
        <v>-3.3273531967266385</v>
      </c>
      <c r="M108">
        <f t="shared" si="11"/>
        <v>-3.3273531967266385</v>
      </c>
      <c r="N108" s="13">
        <f t="shared" si="12"/>
        <v>1.7358739545435838E-8</v>
      </c>
      <c r="O108" s="13">
        <v>1</v>
      </c>
    </row>
    <row r="109" spans="4:15" x14ac:dyDescent="0.4">
      <c r="D109" s="6">
        <v>0.8</v>
      </c>
      <c r="E109" s="7">
        <f t="shared" si="7"/>
        <v>-0.81344388959109482</v>
      </c>
      <c r="G109">
        <f t="shared" si="8"/>
        <v>4.8177454269155877</v>
      </c>
      <c r="H109" s="10">
        <f t="shared" si="13"/>
        <v>-3.2991657274035622</v>
      </c>
      <c r="I109">
        <f t="shared" si="9"/>
        <v>-39.589988728842748</v>
      </c>
      <c r="K109">
        <f t="shared" si="10"/>
        <v>-3.2992898481657149</v>
      </c>
      <c r="M109">
        <f t="shared" si="11"/>
        <v>-3.2992898481657149</v>
      </c>
      <c r="N109" s="13">
        <f t="shared" si="12"/>
        <v>1.540596359737585E-8</v>
      </c>
      <c r="O109" s="13">
        <v>1</v>
      </c>
    </row>
    <row r="110" spans="4:15" x14ac:dyDescent="0.4">
      <c r="D110" s="6">
        <v>0.82</v>
      </c>
      <c r="E110" s="7">
        <f t="shared" si="7"/>
        <v>-0.80649584829805732</v>
      </c>
      <c r="G110">
        <f t="shared" si="8"/>
        <v>4.8382590102810514</v>
      </c>
      <c r="H110" s="10">
        <f t="shared" si="13"/>
        <v>-3.2709858615272607</v>
      </c>
      <c r="I110">
        <f t="shared" si="9"/>
        <v>-39.251830338327125</v>
      </c>
      <c r="K110">
        <f t="shared" si="10"/>
        <v>-3.2711010430272927</v>
      </c>
      <c r="M110">
        <f t="shared" si="11"/>
        <v>-3.2711010430272927</v>
      </c>
      <c r="N110" s="13">
        <f t="shared" si="12"/>
        <v>1.3266777949617014E-8</v>
      </c>
      <c r="O110" s="13">
        <v>1</v>
      </c>
    </row>
    <row r="111" spans="4:15" x14ac:dyDescent="0.4">
      <c r="D111" s="6">
        <v>0.84</v>
      </c>
      <c r="E111" s="7">
        <f t="shared" si="7"/>
        <v>-0.7995212016844504</v>
      </c>
      <c r="G111">
        <f t="shared" si="8"/>
        <v>4.858772593646516</v>
      </c>
      <c r="H111" s="10">
        <f t="shared" si="13"/>
        <v>-3.2426980897917939</v>
      </c>
      <c r="I111">
        <f t="shared" si="9"/>
        <v>-38.912377077501525</v>
      </c>
      <c r="K111">
        <f t="shared" si="10"/>
        <v>-3.242803015070518</v>
      </c>
      <c r="M111">
        <f t="shared" si="11"/>
        <v>-3.242803015070518</v>
      </c>
      <c r="N111" s="13">
        <f t="shared" si="12"/>
        <v>1.1009314115348608E-8</v>
      </c>
      <c r="O111" s="13">
        <v>1</v>
      </c>
    </row>
    <row r="112" spans="4:15" x14ac:dyDescent="0.4">
      <c r="D112" s="6">
        <v>0.86</v>
      </c>
      <c r="E112" s="7">
        <f t="shared" si="7"/>
        <v>-0.79252379820332819</v>
      </c>
      <c r="G112">
        <f t="shared" si="8"/>
        <v>4.8792861770119815</v>
      </c>
      <c r="H112" s="10">
        <f t="shared" si="13"/>
        <v>-3.2143180207530584</v>
      </c>
      <c r="I112">
        <f t="shared" si="9"/>
        <v>-38.571816249036701</v>
      </c>
      <c r="K112">
        <f t="shared" si="10"/>
        <v>-3.2144113668543626</v>
      </c>
      <c r="M112">
        <f t="shared" si="11"/>
        <v>-3.2144113668543626</v>
      </c>
      <c r="N112" s="13">
        <f t="shared" si="12"/>
        <v>8.7134946286905005E-6</v>
      </c>
      <c r="O112" s="13">
        <v>1000</v>
      </c>
    </row>
    <row r="113" spans="4:15" x14ac:dyDescent="0.4">
      <c r="D113" s="6">
        <v>0.88</v>
      </c>
      <c r="E113" s="7">
        <f t="shared" si="7"/>
        <v>-0.78550733480131119</v>
      </c>
      <c r="G113">
        <f t="shared" si="8"/>
        <v>4.8997997603774461</v>
      </c>
      <c r="H113" s="10">
        <f t="shared" si="13"/>
        <v>-3.1858606484871577</v>
      </c>
      <c r="I113">
        <f t="shared" si="9"/>
        <v>-38.230327781845894</v>
      </c>
      <c r="K113">
        <f t="shared" si="10"/>
        <v>-3.1859410898382849</v>
      </c>
      <c r="M113">
        <f t="shared" si="11"/>
        <v>-3.1859410898382849</v>
      </c>
      <c r="N113" s="13">
        <f t="shared" si="12"/>
        <v>6.4708109711824425E-6</v>
      </c>
      <c r="O113" s="13">
        <v>1000</v>
      </c>
    </row>
    <row r="114" spans="4:15" x14ac:dyDescent="0.4">
      <c r="D114" s="6">
        <v>0.9</v>
      </c>
      <c r="E114" s="7">
        <f t="shared" si="7"/>
        <v>-0.77847536175941812</v>
      </c>
      <c r="G114">
        <f t="shared" si="8"/>
        <v>4.9203133437429099</v>
      </c>
      <c r="H114" s="10">
        <f t="shared" si="13"/>
        <v>-3.1573403722238478</v>
      </c>
      <c r="I114">
        <f t="shared" si="9"/>
        <v>-37.888084466686173</v>
      </c>
      <c r="K114">
        <f t="shared" si="10"/>
        <v>-3.1574065838874747</v>
      </c>
      <c r="M114">
        <f t="shared" si="11"/>
        <v>-3.1574065838874747</v>
      </c>
      <c r="N114" s="13">
        <f t="shared" si="12"/>
        <v>4.383984400250942E-6</v>
      </c>
      <c r="O114" s="13">
        <v>1000</v>
      </c>
    </row>
    <row r="115" spans="4:15" x14ac:dyDescent="0.4">
      <c r="D115" s="6">
        <v>0.92</v>
      </c>
      <c r="E115" s="7">
        <f t="shared" si="7"/>
        <v>-0.77143128739148048</v>
      </c>
      <c r="G115">
        <f t="shared" si="8"/>
        <v>4.9408269271083745</v>
      </c>
      <c r="H115" s="10">
        <f t="shared" si="13"/>
        <v>-3.1287710154023665</v>
      </c>
      <c r="I115">
        <f t="shared" si="9"/>
        <v>-37.545252184828399</v>
      </c>
      <c r="K115">
        <f t="shared" si="10"/>
        <v>-3.1288216761997445</v>
      </c>
      <c r="M115">
        <f t="shared" si="11"/>
        <v>-3.1288216761997445</v>
      </c>
      <c r="N115" s="13">
        <f t="shared" si="12"/>
        <v>2.5665163909780788E-9</v>
      </c>
      <c r="O115" s="13">
        <v>1</v>
      </c>
    </row>
    <row r="116" spans="4:15" x14ac:dyDescent="0.4">
      <c r="D116" s="6">
        <v>0.94</v>
      </c>
      <c r="E116" s="7">
        <f t="shared" si="7"/>
        <v>-0.76437838260414381</v>
      </c>
      <c r="G116">
        <f t="shared" si="8"/>
        <v>4.9613405104738391</v>
      </c>
      <c r="H116" s="10">
        <f t="shared" si="13"/>
        <v>-3.1001658441658861</v>
      </c>
      <c r="I116">
        <f t="shared" si="9"/>
        <v>-37.201990129990634</v>
      </c>
      <c r="K116">
        <f t="shared" si="10"/>
        <v>-3.1001996396707092</v>
      </c>
      <c r="M116">
        <f t="shared" si="11"/>
        <v>-3.1001996396707092</v>
      </c>
      <c r="N116" s="13">
        <f t="shared" si="12"/>
        <v>1.1421361462465101E-9</v>
      </c>
      <c r="O116" s="13">
        <v>1</v>
      </c>
    </row>
    <row r="117" spans="4:15" x14ac:dyDescent="0.4">
      <c r="D117" s="6">
        <v>0.96</v>
      </c>
      <c r="E117" s="7">
        <f t="shared" si="7"/>
        <v>-0.75731978532234878</v>
      </c>
      <c r="G117">
        <f t="shared" si="8"/>
        <v>4.9818540938393028</v>
      </c>
      <c r="H117" s="10">
        <f t="shared" si="13"/>
        <v>-3.0715375853103817</v>
      </c>
      <c r="I117">
        <f t="shared" si="9"/>
        <v>-36.858451023724584</v>
      </c>
      <c r="K117">
        <f t="shared" si="10"/>
        <v>-3.071553210713343</v>
      </c>
      <c r="M117">
        <f t="shared" si="11"/>
        <v>-3.071553210713343</v>
      </c>
      <c r="N117" s="13">
        <f t="shared" si="12"/>
        <v>2.4415321770283264E-10</v>
      </c>
      <c r="O117" s="13">
        <v>1</v>
      </c>
    </row>
    <row r="118" spans="4:15" x14ac:dyDescent="0.4">
      <c r="D118" s="6">
        <v>0.98</v>
      </c>
      <c r="E118" s="7">
        <f t="shared" si="7"/>
        <v>-0.75025850478408929</v>
      </c>
      <c r="G118">
        <f t="shared" si="8"/>
        <v>5.0023676772047674</v>
      </c>
      <c r="H118" s="10">
        <f t="shared" si="13"/>
        <v>-3.0428984437033089</v>
      </c>
      <c r="I118">
        <f t="shared" si="9"/>
        <v>-36.51478132443971</v>
      </c>
      <c r="K118">
        <f t="shared" si="10"/>
        <v>-3.0428946065476365</v>
      </c>
      <c r="M118">
        <f t="shared" si="11"/>
        <v>-3.0428946065476365</v>
      </c>
      <c r="N118" s="13">
        <f t="shared" si="12"/>
        <v>1.4723763653578466E-11</v>
      </c>
      <c r="O118" s="13">
        <v>1</v>
      </c>
    </row>
    <row r="119" spans="4:15" x14ac:dyDescent="0.4">
      <c r="D119" s="6">
        <v>1</v>
      </c>
      <c r="E119" s="7">
        <f t="shared" si="7"/>
        <v>-0.74319742570812608</v>
      </c>
      <c r="G119">
        <f t="shared" si="8"/>
        <v>5.022881260570232</v>
      </c>
      <c r="H119" s="10">
        <f t="shared" si="13"/>
        <v>-3.0142601191870173</v>
      </c>
      <c r="I119">
        <f t="shared" si="9"/>
        <v>-36.171121430244206</v>
      </c>
      <c r="K119">
        <f t="shared" si="10"/>
        <v>-3.0142355419755766</v>
      </c>
      <c r="M119">
        <f t="shared" si="11"/>
        <v>-3.0142355419755766</v>
      </c>
      <c r="N119" s="13">
        <f t="shared" si="12"/>
        <v>6.0403932219932062E-10</v>
      </c>
      <c r="O119" s="13">
        <v>1</v>
      </c>
    </row>
    <row r="120" spans="4:15" x14ac:dyDescent="0.4">
      <c r="D120" s="6">
        <v>1.02</v>
      </c>
      <c r="E120" s="7">
        <f t="shared" si="7"/>
        <v>-0.73613931233824748</v>
      </c>
      <c r="G120">
        <f t="shared" si="8"/>
        <v>5.0433948439356966</v>
      </c>
      <c r="H120" s="10">
        <f t="shared" si="13"/>
        <v>-2.9856338229814638</v>
      </c>
      <c r="I120">
        <f t="shared" si="9"/>
        <v>-35.827605875777564</v>
      </c>
      <c r="K120">
        <f t="shared" si="10"/>
        <v>-2.9855872456562231</v>
      </c>
      <c r="M120">
        <f t="shared" si="11"/>
        <v>-2.9855872456562231</v>
      </c>
      <c r="N120" s="13">
        <f t="shared" si="12"/>
        <v>2.1694472265793783E-9</v>
      </c>
      <c r="O120" s="13">
        <v>1</v>
      </c>
    </row>
    <row r="121" spans="4:15" x14ac:dyDescent="0.4">
      <c r="D121" s="6">
        <v>1.04</v>
      </c>
      <c r="E121" s="7">
        <f t="shared" si="7"/>
        <v>-0.72908681236756079</v>
      </c>
      <c r="G121">
        <f t="shared" si="8"/>
        <v>5.0639084273011612</v>
      </c>
      <c r="H121" s="10">
        <f t="shared" si="13"/>
        <v>-2.9570302936003525</v>
      </c>
      <c r="I121">
        <f t="shared" si="9"/>
        <v>-35.48436352320423</v>
      </c>
      <c r="K121">
        <f t="shared" si="10"/>
        <v>-2.9569604758953392</v>
      </c>
      <c r="M121">
        <f t="shared" si="11"/>
        <v>-2.9569604758953392</v>
      </c>
      <c r="N121" s="13">
        <f t="shared" si="12"/>
        <v>4.8745119333315833E-9</v>
      </c>
      <c r="O121" s="13">
        <v>1</v>
      </c>
    </row>
    <row r="122" spans="4:15" x14ac:dyDescent="0.4">
      <c r="D122" s="6">
        <v>1.06</v>
      </c>
      <c r="E122" s="7">
        <f t="shared" si="7"/>
        <v>-0.7220424607462087</v>
      </c>
      <c r="G122">
        <f t="shared" si="8"/>
        <v>5.0844220106666258</v>
      </c>
      <c r="H122" s="10">
        <f t="shared" si="13"/>
        <v>-2.9284598122944732</v>
      </c>
      <c r="I122">
        <f t="shared" si="9"/>
        <v>-35.141517747533676</v>
      </c>
      <c r="K122">
        <f t="shared" si="10"/>
        <v>-2.9283655359634624</v>
      </c>
      <c r="M122">
        <f t="shared" si="11"/>
        <v>-2.9283655359634624</v>
      </c>
      <c r="N122" s="13">
        <f t="shared" si="12"/>
        <v>8.8880265888538936E-9</v>
      </c>
      <c r="O122" s="13">
        <v>1</v>
      </c>
    </row>
    <row r="123" spans="4:15" x14ac:dyDescent="0.4">
      <c r="D123" s="6">
        <v>1.08</v>
      </c>
      <c r="E123" s="7">
        <f t="shared" si="7"/>
        <v>-0.71500868337581081</v>
      </c>
      <c r="G123">
        <f t="shared" si="8"/>
        <v>5.1049355940320904</v>
      </c>
      <c r="H123" s="10">
        <f t="shared" si="13"/>
        <v>-2.8999322180356137</v>
      </c>
      <c r="I123">
        <f t="shared" si="9"/>
        <v>-34.799186616427363</v>
      </c>
      <c r="K123">
        <f t="shared" si="10"/>
        <v>-2.8998122889560873</v>
      </c>
      <c r="M123">
        <f t="shared" si="11"/>
        <v>-2.8998122889560873</v>
      </c>
      <c r="N123" s="13">
        <f t="shared" si="12"/>
        <v>1.4382984116050555E-8</v>
      </c>
      <c r="O123" s="13">
        <v>1</v>
      </c>
    </row>
    <row r="124" spans="4:15" x14ac:dyDescent="0.4">
      <c r="D124" s="6">
        <v>1.1000000000000001</v>
      </c>
      <c r="E124" s="7">
        <f t="shared" si="7"/>
        <v>-0.70798780069383604</v>
      </c>
      <c r="G124">
        <f t="shared" si="8"/>
        <v>5.125449177397555</v>
      </c>
      <c r="H124" s="10">
        <f t="shared" si="13"/>
        <v>-2.87145692205406</v>
      </c>
      <c r="I124">
        <f t="shared" si="9"/>
        <v>-34.45748306464872</v>
      </c>
      <c r="K124">
        <f t="shared" si="10"/>
        <v>-2.871310172209089</v>
      </c>
      <c r="M124">
        <f t="shared" si="11"/>
        <v>-2.871310172209089</v>
      </c>
      <c r="N124" s="13">
        <f t="shared" si="12"/>
        <v>2.1535516999007734E-8</v>
      </c>
      <c r="O124" s="13">
        <v>1</v>
      </c>
    </row>
    <row r="125" spans="4:15" x14ac:dyDescent="0.4">
      <c r="D125" s="6">
        <v>1.1200000000000001</v>
      </c>
      <c r="E125" s="7">
        <f t="shared" si="7"/>
        <v>-0.70098203115102786</v>
      </c>
      <c r="G125">
        <f t="shared" si="8"/>
        <v>5.1459627607630187</v>
      </c>
      <c r="H125" s="10">
        <f t="shared" si="13"/>
        <v>-2.8430429219423385</v>
      </c>
      <c r="I125">
        <f t="shared" si="9"/>
        <v>-34.116515063308064</v>
      </c>
      <c r="K125">
        <f t="shared" si="10"/>
        <v>-2.8428682112822594</v>
      </c>
      <c r="M125">
        <f t="shared" si="11"/>
        <v>-2.8428682112822594</v>
      </c>
      <c r="N125" s="13">
        <f t="shared" si="12"/>
        <v>3.0523814745283508E-8</v>
      </c>
      <c r="O125" s="13">
        <v>1</v>
      </c>
    </row>
    <row r="126" spans="4:15" x14ac:dyDescent="0.4">
      <c r="D126" s="6">
        <v>1.1399999999999999</v>
      </c>
      <c r="E126" s="7">
        <f t="shared" si="7"/>
        <v>-0.69399349458492121</v>
      </c>
      <c r="G126">
        <f t="shared" si="8"/>
        <v>5.1664763441284833</v>
      </c>
      <c r="H126" s="10">
        <f t="shared" si="13"/>
        <v>-2.8146988153375228</v>
      </c>
      <c r="I126">
        <f t="shared" si="9"/>
        <v>-33.776385784050277</v>
      </c>
      <c r="K126">
        <f t="shared" si="10"/>
        <v>-2.8144950335233805</v>
      </c>
      <c r="M126">
        <f t="shared" si="11"/>
        <v>-2.8144950335233805</v>
      </c>
      <c r="N126" s="13">
        <f t="shared" si="12"/>
        <v>4.1527027775113693E-8</v>
      </c>
      <c r="O126" s="13">
        <v>1</v>
      </c>
    </row>
    <row r="127" spans="4:15" x14ac:dyDescent="0.4">
      <c r="D127" s="6">
        <v>1.1599999999999999</v>
      </c>
      <c r="E127" s="7">
        <f t="shared" si="7"/>
        <v>-0.68702421549239667</v>
      </c>
      <c r="G127">
        <f t="shared" si="8"/>
        <v>5.1869899274939488</v>
      </c>
      <c r="H127" s="10">
        <f t="shared" si="13"/>
        <v>-2.7864328131940619</v>
      </c>
      <c r="I127">
        <f t="shared" si="9"/>
        <v>-33.437193758328746</v>
      </c>
      <c r="K127">
        <f t="shared" si="10"/>
        <v>-2.7861988812249701</v>
      </c>
      <c r="M127">
        <f t="shared" si="11"/>
        <v>-2.7861988812249701</v>
      </c>
      <c r="N127" s="13">
        <f t="shared" si="12"/>
        <v>5.4724166163179661E-8</v>
      </c>
      <c r="O127" s="13">
        <v>1</v>
      </c>
    </row>
    <row r="128" spans="4:15" x14ac:dyDescent="0.4">
      <c r="D128" s="6">
        <v>1.18</v>
      </c>
      <c r="E128" s="7">
        <f t="shared" si="7"/>
        <v>-0.68007612620414637</v>
      </c>
      <c r="G128">
        <f t="shared" si="8"/>
        <v>5.2075035108594125</v>
      </c>
      <c r="H128" s="10">
        <f t="shared" si="13"/>
        <v>-2.7582527526587772</v>
      </c>
      <c r="I128">
        <f t="shared" si="9"/>
        <v>-33.099033031905329</v>
      </c>
      <c r="K128">
        <f t="shared" si="10"/>
        <v>-2.7579876243854589</v>
      </c>
      <c r="M128">
        <f t="shared" si="11"/>
        <v>-2.7579876243854589</v>
      </c>
      <c r="N128" s="13">
        <f t="shared" si="12"/>
        <v>7.0293001312780994E-8</v>
      </c>
      <c r="O128" s="13">
        <v>1</v>
      </c>
    </row>
    <row r="129" spans="4:15" x14ac:dyDescent="0.4">
      <c r="D129" s="6">
        <v>1.2</v>
      </c>
      <c r="E129" s="7">
        <f t="shared" si="7"/>
        <v>-0.67315106996384566</v>
      </c>
      <c r="G129">
        <f t="shared" si="8"/>
        <v>5.2280170942248771</v>
      </c>
      <c r="H129" s="10">
        <f t="shared" si="13"/>
        <v>-2.7301661095593648</v>
      </c>
      <c r="I129">
        <f t="shared" si="9"/>
        <v>-32.761993314712377</v>
      </c>
      <c r="K129">
        <f t="shared" si="10"/>
        <v>-2.7298687730861961</v>
      </c>
      <c r="M129">
        <f t="shared" si="11"/>
        <v>-2.7298687730861961</v>
      </c>
      <c r="N129" s="13">
        <f t="shared" si="12"/>
        <v>8.8408978276372697E-8</v>
      </c>
      <c r="O129" s="13">
        <v>1</v>
      </c>
    </row>
    <row r="130" spans="4:15" x14ac:dyDescent="0.4">
      <c r="D130" s="6">
        <v>1.22</v>
      </c>
      <c r="E130" s="7">
        <f t="shared" si="7"/>
        <v>-0.66625080391473634</v>
      </c>
      <c r="G130">
        <f t="shared" si="8"/>
        <v>5.2485306775903418</v>
      </c>
      <c r="H130" s="10">
        <f t="shared" si="13"/>
        <v>-2.7021800105173872</v>
      </c>
      <c r="I130">
        <f t="shared" si="9"/>
        <v>-32.426160126208643</v>
      </c>
      <c r="K130">
        <f t="shared" si="10"/>
        <v>-2.7018494894954475</v>
      </c>
      <c r="M130">
        <f t="shared" si="11"/>
        <v>-2.7018494894954475</v>
      </c>
      <c r="N130" s="13">
        <f t="shared" si="12"/>
        <v>1.0924414594410057E-7</v>
      </c>
      <c r="O130" s="13">
        <v>1</v>
      </c>
    </row>
    <row r="131" spans="4:15" x14ac:dyDescent="0.4">
      <c r="D131" s="6">
        <v>1.24</v>
      </c>
      <c r="E131" s="7">
        <f t="shared" si="7"/>
        <v>-0.65937700199627591</v>
      </c>
      <c r="G131">
        <f t="shared" si="8"/>
        <v>5.2690442609558055</v>
      </c>
      <c r="H131" s="10">
        <f t="shared" si="13"/>
        <v>-2.6743012446964953</v>
      </c>
      <c r="I131">
        <f t="shared" si="9"/>
        <v>-32.091614936357942</v>
      </c>
      <c r="K131">
        <f t="shared" si="10"/>
        <v>-2.6739365995101316</v>
      </c>
      <c r="M131">
        <f t="shared" si="11"/>
        <v>-2.6739365995101316</v>
      </c>
      <c r="N131" s="13">
        <f t="shared" si="12"/>
        <v>1.3296611193821679E-7</v>
      </c>
      <c r="O131" s="13">
        <v>1</v>
      </c>
    </row>
    <row r="132" spans="4:15" x14ac:dyDescent="0.4">
      <c r="D132" s="6">
        <v>1.26</v>
      </c>
      <c r="E132" s="7">
        <f t="shared" si="7"/>
        <v>-0.65253125775340437</v>
      </c>
      <c r="G132">
        <f t="shared" si="8"/>
        <v>5.2895578443212701</v>
      </c>
      <c r="H132" s="10">
        <f t="shared" si="13"/>
        <v>-2.6465362751962576</v>
      </c>
      <c r="I132">
        <f t="shared" si="9"/>
        <v>-31.758435302355089</v>
      </c>
      <c r="K132">
        <f t="shared" si="10"/>
        <v>-2.646136604045783</v>
      </c>
      <c r="M132">
        <f t="shared" si="11"/>
        <v>-2.646136604045783</v>
      </c>
      <c r="N132" s="13">
        <f t="shared" si="12"/>
        <v>1.5973702852166445E-7</v>
      </c>
      <c r="O132" s="13">
        <v>1</v>
      </c>
    </row>
    <row r="133" spans="4:15" x14ac:dyDescent="0.4">
      <c r="D133" s="6">
        <v>1.28</v>
      </c>
      <c r="E133" s="7">
        <f t="shared" si="7"/>
        <v>-0.64571508706093861</v>
      </c>
      <c r="G133">
        <f t="shared" si="8"/>
        <v>5.3100714276867347</v>
      </c>
      <c r="H133" s="10">
        <f t="shared" si="13"/>
        <v>-2.6188912501017545</v>
      </c>
      <c r="I133">
        <f t="shared" si="9"/>
        <v>-31.426695001221056</v>
      </c>
      <c r="K133">
        <f t="shared" si="10"/>
        <v>-2.6184556899849696</v>
      </c>
      <c r="M133">
        <f t="shared" si="11"/>
        <v>-2.6184556899849696</v>
      </c>
      <c r="N133" s="13">
        <f t="shared" si="12"/>
        <v>1.8971261533369017E-7</v>
      </c>
      <c r="O133" s="13">
        <v>1</v>
      </c>
    </row>
    <row r="134" spans="4:15" x14ac:dyDescent="0.4">
      <c r="D134" s="6">
        <v>1.3</v>
      </c>
      <c r="E134" s="7">
        <f t="shared" si="7"/>
        <v>-0.63892993076551241</v>
      </c>
      <c r="G134">
        <f t="shared" si="8"/>
        <v>5.3305850110522002</v>
      </c>
      <c r="H134" s="10">
        <f t="shared" si="13"/>
        <v>-2.591372013198765</v>
      </c>
      <c r="I134">
        <f t="shared" si="9"/>
        <v>-31.096464158385182</v>
      </c>
      <c r="K134">
        <f t="shared" si="10"/>
        <v>-2.5908997407939958</v>
      </c>
      <c r="M134">
        <f t="shared" si="11"/>
        <v>-2.5908997407939958</v>
      </c>
      <c r="N134" s="13">
        <f t="shared" si="12"/>
        <v>2.2304122430649626E-7</v>
      </c>
      <c r="O134" s="13">
        <v>1</v>
      </c>
    </row>
    <row r="135" spans="4:15" x14ac:dyDescent="0.4">
      <c r="D135" s="6">
        <v>1.32</v>
      </c>
      <c r="E135" s="7">
        <f t="shared" si="7"/>
        <v>-0.63217715724742984</v>
      </c>
      <c r="G135">
        <f t="shared" si="8"/>
        <v>5.3510985944176648</v>
      </c>
      <c r="H135" s="10">
        <f t="shared" si="13"/>
        <v>-2.5639841143641258</v>
      </c>
      <c r="I135">
        <f t="shared" si="9"/>
        <v>-30.767809372369509</v>
      </c>
      <c r="K135">
        <f t="shared" si="10"/>
        <v>-2.5634743468175802</v>
      </c>
      <c r="M135">
        <f t="shared" si="11"/>
        <v>-2.5634743468175802</v>
      </c>
      <c r="N135" s="13">
        <f t="shared" si="12"/>
        <v>2.5986295151104437E-7</v>
      </c>
      <c r="O135" s="13">
        <v>1</v>
      </c>
    </row>
    <row r="136" spans="4:15" x14ac:dyDescent="0.4">
      <c r="D136" s="6">
        <v>1.34</v>
      </c>
      <c r="E136" s="7">
        <f t="shared" si="7"/>
        <v>-0.62545806490472122</v>
      </c>
      <c r="G136">
        <f t="shared" si="8"/>
        <v>5.3716121777831285</v>
      </c>
      <c r="H136" s="10">
        <f t="shared" si="13"/>
        <v>-2.5367328196405681</v>
      </c>
      <c r="I136">
        <f t="shared" si="9"/>
        <v>-30.440793835686819</v>
      </c>
      <c r="K136">
        <f t="shared" si="10"/>
        <v>-2.5361848152607833</v>
      </c>
      <c r="M136">
        <f t="shared" si="11"/>
        <v>-2.5361848152607833</v>
      </c>
      <c r="N136" s="13">
        <f t="shared" si="12"/>
        <v>3.0030880026326854E-7</v>
      </c>
      <c r="O136" s="13">
        <v>1</v>
      </c>
    </row>
    <row r="137" spans="4:15" x14ac:dyDescent="0.4">
      <c r="D137" s="6">
        <v>1.36</v>
      </c>
      <c r="E137" s="7">
        <f t="shared" si="7"/>
        <v>-0.61877388456163851</v>
      </c>
      <c r="G137">
        <f t="shared" si="8"/>
        <v>5.3921257611485931</v>
      </c>
      <c r="H137" s="10">
        <f t="shared" si="13"/>
        <v>-2.5096231210050934</v>
      </c>
      <c r="I137">
        <f t="shared" si="9"/>
        <v>-30.115477452061121</v>
      </c>
      <c r="K137">
        <f t="shared" si="10"/>
        <v>-2.5090361798673104</v>
      </c>
      <c r="M137">
        <f t="shared" si="11"/>
        <v>-2.5090361798673104</v>
      </c>
      <c r="N137" s="13">
        <f t="shared" si="12"/>
        <v>3.4449989922201988E-7</v>
      </c>
      <c r="O137" s="13">
        <v>1</v>
      </c>
    </row>
    <row r="138" spans="4:15" x14ac:dyDescent="0.4">
      <c r="D138" s="6">
        <v>1.38</v>
      </c>
      <c r="E138" s="7">
        <f t="shared" si="7"/>
        <v>-0.61212578180375643</v>
      </c>
      <c r="G138">
        <f t="shared" si="8"/>
        <v>5.4126393445140568</v>
      </c>
      <c r="H138" s="10">
        <f t="shared" si="13"/>
        <v>-2.4826597458396753</v>
      </c>
      <c r="I138">
        <f t="shared" si="9"/>
        <v>-29.791916950076104</v>
      </c>
      <c r="K138">
        <f t="shared" si="10"/>
        <v>-2.4820332103030003</v>
      </c>
      <c r="M138">
        <f t="shared" si="11"/>
        <v>-2.4820332103030003</v>
      </c>
      <c r="N138" s="13">
        <f t="shared" si="12"/>
        <v>3.9254677871665707E-7</v>
      </c>
      <c r="O138" s="13">
        <v>1</v>
      </c>
    </row>
    <row r="139" spans="4:15" x14ac:dyDescent="0.4">
      <c r="D139" s="6">
        <v>1.4</v>
      </c>
      <c r="E139" s="7">
        <f t="shared" si="7"/>
        <v>-0.60551485924179294</v>
      </c>
      <c r="G139">
        <f t="shared" si="8"/>
        <v>5.4331529278795214</v>
      </c>
      <c r="H139" s="10">
        <f t="shared" si="13"/>
        <v>-2.4558471661128634</v>
      </c>
      <c r="I139">
        <f t="shared" si="9"/>
        <v>-29.47016599335436</v>
      </c>
      <c r="K139">
        <f t="shared" si="10"/>
        <v>-2.4551804212530457</v>
      </c>
      <c r="M139">
        <f t="shared" si="11"/>
        <v>-2.4551804212530457</v>
      </c>
      <c r="N139" s="13">
        <f t="shared" si="12"/>
        <v>4.4454870809326899E-7</v>
      </c>
      <c r="O139" s="13">
        <v>1</v>
      </c>
    </row>
    <row r="140" spans="4:15" x14ac:dyDescent="0.4">
      <c r="D140" s="6">
        <v>1.42</v>
      </c>
      <c r="E140" s="7">
        <f t="shared" si="7"/>
        <v>-0.59894215870619683</v>
      </c>
      <c r="G140">
        <f t="shared" si="8"/>
        <v>5.453666511244986</v>
      </c>
      <c r="H140" s="10">
        <f t="shared" si="13"/>
        <v>-2.429189607280593</v>
      </c>
      <c r="I140">
        <f t="shared" si="9"/>
        <v>-29.150275287367116</v>
      </c>
      <c r="K140">
        <f t="shared" si="10"/>
        <v>-2.4284820812413042</v>
      </c>
      <c r="M140">
        <f t="shared" si="11"/>
        <v>-2.4284820812413042</v>
      </c>
      <c r="N140" s="13">
        <f t="shared" si="12"/>
        <v>5.0059309627170834E-7</v>
      </c>
      <c r="O140" s="13">
        <v>1</v>
      </c>
    </row>
    <row r="141" spans="4:15" x14ac:dyDescent="0.4">
      <c r="D141" s="6">
        <v>1.44</v>
      </c>
      <c r="E141" s="7">
        <f t="shared" si="7"/>
        <v>-0.59240866337449882</v>
      </c>
      <c r="G141">
        <f t="shared" si="8"/>
        <v>5.4741800946104515</v>
      </c>
      <c r="H141" s="10">
        <f t="shared" si="13"/>
        <v>-2.4026910569142919</v>
      </c>
      <c r="I141">
        <f t="shared" si="9"/>
        <v>-28.832292682971502</v>
      </c>
      <c r="K141">
        <f t="shared" si="10"/>
        <v>-2.4019422211797568</v>
      </c>
      <c r="M141">
        <f t="shared" si="11"/>
        <v>-2.4019422211797568</v>
      </c>
      <c r="N141" s="13">
        <f t="shared" si="12"/>
        <v>5.6075495731672677E-7</v>
      </c>
      <c r="O141" s="13">
        <v>1</v>
      </c>
    </row>
    <row r="142" spans="4:15" x14ac:dyDescent="0.4">
      <c r="D142" s="6">
        <v>1.46</v>
      </c>
      <c r="E142" s="7">
        <f t="shared" si="7"/>
        <v>-0.58591529983336632</v>
      </c>
      <c r="G142">
        <f t="shared" si="8"/>
        <v>5.4946936779759152</v>
      </c>
      <c r="H142" s="10">
        <f t="shared" si="13"/>
        <v>-2.3763552730641671</v>
      </c>
      <c r="I142">
        <f t="shared" si="9"/>
        <v>-28.516263276770005</v>
      </c>
      <c r="K142">
        <f t="shared" si="10"/>
        <v>-2.3755646426559922</v>
      </c>
      <c r="M142">
        <f t="shared" si="11"/>
        <v>-2.3755646426559922</v>
      </c>
      <c r="N142" s="13">
        <f t="shared" si="12"/>
        <v>6.2509644233071667E-7</v>
      </c>
      <c r="O142" s="13">
        <v>1</v>
      </c>
    </row>
    <row r="143" spans="4:15" x14ac:dyDescent="0.4">
      <c r="D143" s="6">
        <v>1.48</v>
      </c>
      <c r="E143" s="7">
        <f t="shared" si="7"/>
        <v>-0.57946294007724475</v>
      </c>
      <c r="G143">
        <f t="shared" si="8"/>
        <v>5.5152072613413798</v>
      </c>
      <c r="H143" s="10">
        <f t="shared" si="13"/>
        <v>-2.3501857923652891</v>
      </c>
      <c r="I143">
        <f t="shared" si="9"/>
        <v>-28.202229508383468</v>
      </c>
      <c r="K143">
        <f t="shared" si="10"/>
        <v>-2.3493529259663477</v>
      </c>
      <c r="M143">
        <f t="shared" si="11"/>
        <v>-2.3493529259663477</v>
      </c>
      <c r="N143" s="13">
        <f t="shared" si="12"/>
        <v>6.9366643848565379E-7</v>
      </c>
      <c r="O143" s="13">
        <v>1</v>
      </c>
    </row>
    <row r="144" spans="4:15" x14ac:dyDescent="0.4">
      <c r="D144" s="6">
        <v>1.5</v>
      </c>
      <c r="E144" s="7">
        <f t="shared" si="7"/>
        <v>-0.5730524034454203</v>
      </c>
      <c r="G144">
        <f t="shared" si="8"/>
        <v>5.5357208447068444</v>
      </c>
      <c r="H144" s="10">
        <f t="shared" si="13"/>
        <v>-2.3241859378939353</v>
      </c>
      <c r="I144">
        <f t="shared" si="9"/>
        <v>-27.890231254727226</v>
      </c>
      <c r="K144">
        <f t="shared" si="10"/>
        <v>-2.3233104379021059</v>
      </c>
      <c r="M144">
        <f t="shared" si="11"/>
        <v>-2.3233104379021059</v>
      </c>
      <c r="N144" s="13">
        <f t="shared" si="12"/>
        <v>7.6650023569337354E-7</v>
      </c>
      <c r="O144" s="13">
        <v>1</v>
      </c>
    </row>
    <row r="145" spans="4:15" x14ac:dyDescent="0.4">
      <c r="D145" s="6">
        <v>1.52</v>
      </c>
      <c r="E145" s="7">
        <f t="shared" si="7"/>
        <v>-0.56668445849928384</v>
      </c>
      <c r="G145">
        <f t="shared" si="8"/>
        <v>5.5562344280723082</v>
      </c>
      <c r="H145" s="10">
        <f t="shared" si="13"/>
        <v>-2.2983588267813952</v>
      </c>
      <c r="I145">
        <f t="shared" si="9"/>
        <v>-27.580305921376741</v>
      </c>
      <c r="K145">
        <f t="shared" si="10"/>
        <v>-2.2974403392959957</v>
      </c>
      <c r="M145">
        <f t="shared" si="11"/>
        <v>-2.2974403392959957</v>
      </c>
      <c r="N145" s="13">
        <f t="shared" si="12"/>
        <v>8.436192608356386E-7</v>
      </c>
      <c r="O145" s="13">
        <v>1</v>
      </c>
    </row>
    <row r="146" spans="4:15" x14ac:dyDescent="0.4">
      <c r="D146" s="6">
        <v>1.54</v>
      </c>
      <c r="E146" s="7">
        <f t="shared" si="7"/>
        <v>-0.56035982484153168</v>
      </c>
      <c r="G146">
        <f t="shared" si="8"/>
        <v>5.5767480114377728</v>
      </c>
      <c r="H146" s="10">
        <f t="shared" si="13"/>
        <v>-2.2727073775922841</v>
      </c>
      <c r="I146">
        <f t="shared" si="9"/>
        <v>-27.27248853110741</v>
      </c>
      <c r="K146">
        <f t="shared" si="10"/>
        <v>-2.2717455923359382</v>
      </c>
      <c r="M146">
        <f t="shared" si="11"/>
        <v>-2.2717455923359382</v>
      </c>
      <c r="N146" s="13">
        <f t="shared" si="12"/>
        <v>9.2503087932442021E-7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-0.55407917487898251</v>
      </c>
      <c r="G147">
        <f t="shared" ref="G147:G210" si="15">$E$11*(D147/$E$12+1)</f>
        <v>5.5972615948032374</v>
      </c>
      <c r="H147" s="10">
        <f t="shared" si="13"/>
        <v>-2.2472343174741769</v>
      </c>
      <c r="I147">
        <f t="shared" si="9"/>
        <v>-26.966811809690121</v>
      </c>
      <c r="K147">
        <f t="shared" si="10"/>
        <v>-2.2462289676528897</v>
      </c>
      <c r="M147">
        <f t="shared" si="11"/>
        <v>-2.2462289676528897</v>
      </c>
      <c r="N147" s="13">
        <f t="shared" si="12"/>
        <v>1.0107282631621922E-6</v>
      </c>
      <c r="O147" s="13">
        <v>1</v>
      </c>
    </row>
    <row r="148" spans="4:15" x14ac:dyDescent="0.4">
      <c r="D148" s="6">
        <v>1.58</v>
      </c>
      <c r="E148" s="7">
        <f t="shared" si="14"/>
        <v>-0.54784313553065089</v>
      </c>
      <c r="G148">
        <f t="shared" si="15"/>
        <v>5.6177751781687029</v>
      </c>
      <c r="H148" s="10">
        <f t="shared" si="13"/>
        <v>-2.2219421890852136</v>
      </c>
      <c r="I148">
        <f t="shared" ref="I148:I211" si="16">H148*$E$6</f>
        <v>-26.663306269022563</v>
      </c>
      <c r="K148">
        <f t="shared" ref="K148:K211" si="17">(1/2)*(($L$9/2)*$L$4*EXP(-$L$7*$O$6*(G148/$O$6-1))+($L$9/2)*$L$4*EXP(-$L$7*$O$6*(($H$4/$E$4)*G148/$O$6-1))-(($L$9/2)*$L$6*EXP(-$L$5*$O$6*(G148/$O$6-1))+($L$9/2)*$L$6*EXP(-$L$5*$O$6*(($H$4/$E$4)*G148/$O$6-1))))</f>
        <v>-2.2208930511893592</v>
      </c>
      <c r="M148">
        <f t="shared" ref="M148:M211" si="18">(1/2)*(($L$9/2)*$O$4*EXP(-$O$8*$O$6*(G148/$O$6-1))+($L$9/2)*$O$4*EXP(-$O$8*$O$6*(($H$4/$E$4)*G148/$O$6-1))-(($L$9/2)*$O$7*EXP(-$O$5*$O$6*(G148/$O$6-1))+($L$9/2)*$O$7*EXP(-$O$5*$O$6*(($H$4/$E$4)*G148/$O$6-1))))</f>
        <v>-2.2208930511893592</v>
      </c>
      <c r="N148" s="13">
        <f t="shared" ref="N148:N211" si="19">(M148-H148)^2*O148</f>
        <v>1.1006903245177317E-6</v>
      </c>
      <c r="O148" s="13">
        <v>1</v>
      </c>
    </row>
    <row r="149" spans="4:15" x14ac:dyDescent="0.4">
      <c r="D149" s="6">
        <v>1.6</v>
      </c>
      <c r="E149" s="7">
        <f t="shared" si="14"/>
        <v>-0.54165228988266778</v>
      </c>
      <c r="G149">
        <f t="shared" si="15"/>
        <v>5.6382887615341675</v>
      </c>
      <c r="H149" s="10">
        <f t="shared" ref="H149:H212" si="20">-(-$B$4)*(1+D149+$E$5*D149^3)*EXP(-D149)</f>
        <v>-2.1968333573061241</v>
      </c>
      <c r="I149">
        <f t="shared" si="16"/>
        <v>-26.362000287673489</v>
      </c>
      <c r="K149">
        <f t="shared" si="17"/>
        <v>-2.1957402508550317</v>
      </c>
      <c r="M149">
        <f t="shared" si="18"/>
        <v>-2.1957402508550317</v>
      </c>
      <c r="N149" s="13">
        <f t="shared" si="19"/>
        <v>1.1948817134198129E-6</v>
      </c>
      <c r="O149" s="13">
        <v>1</v>
      </c>
    </row>
    <row r="150" spans="4:15" x14ac:dyDescent="0.4">
      <c r="D150" s="6">
        <v>1.62</v>
      </c>
      <c r="E150" s="7">
        <f t="shared" si="14"/>
        <v>-0.53550717879159415</v>
      </c>
      <c r="G150">
        <f t="shared" si="15"/>
        <v>5.6588023448996312</v>
      </c>
      <c r="H150" s="10">
        <f t="shared" si="20"/>
        <v>-2.1719100157429474</v>
      </c>
      <c r="I150">
        <f t="shared" si="16"/>
        <v>-26.062920188915371</v>
      </c>
      <c r="K150">
        <f t="shared" si="17"/>
        <v>-2.1707728029757263</v>
      </c>
      <c r="M150">
        <f t="shared" si="18"/>
        <v>-2.1707728029757263</v>
      </c>
      <c r="N150" s="13">
        <f t="shared" si="19"/>
        <v>1.2932528779307139E-6</v>
      </c>
      <c r="O150" s="13">
        <v>1</v>
      </c>
    </row>
    <row r="151" spans="4:15" x14ac:dyDescent="0.4">
      <c r="D151" s="6">
        <v>1.64</v>
      </c>
      <c r="E151" s="7">
        <f t="shared" si="14"/>
        <v>-0.5294083024376306</v>
      </c>
      <c r="G151">
        <f t="shared" si="15"/>
        <v>5.6793159282650958</v>
      </c>
      <c r="H151" s="10">
        <f t="shared" si="20"/>
        <v>-2.147174193026542</v>
      </c>
      <c r="I151">
        <f t="shared" si="16"/>
        <v>-25.766090316318504</v>
      </c>
      <c r="K151">
        <f t="shared" si="17"/>
        <v>-2.1459927785417361</v>
      </c>
      <c r="M151">
        <f t="shared" si="18"/>
        <v>-2.1459927785417361</v>
      </c>
      <c r="N151" s="13">
        <f t="shared" si="19"/>
        <v>1.3957401849092123E-6</v>
      </c>
      <c r="O151" s="13">
        <v>1</v>
      </c>
    </row>
    <row r="152" spans="4:15" x14ac:dyDescent="0.4">
      <c r="D152" s="6">
        <v>1.66</v>
      </c>
      <c r="E152" s="7">
        <f t="shared" si="14"/>
        <v>-0.52335612182918734</v>
      </c>
      <c r="G152">
        <f t="shared" si="15"/>
        <v>5.6998295116305604</v>
      </c>
      <c r="H152" s="10">
        <f t="shared" si="20"/>
        <v>-2.1226277589148177</v>
      </c>
      <c r="I152">
        <f t="shared" si="16"/>
        <v>-25.471533106977812</v>
      </c>
      <c r="K152">
        <f t="shared" si="17"/>
        <v>-2.1214020892614744</v>
      </c>
      <c r="M152">
        <f t="shared" si="18"/>
        <v>-2.1214020892614744</v>
      </c>
      <c r="N152" s="13">
        <f t="shared" si="19"/>
        <v>1.5022660991265704E-6</v>
      </c>
      <c r="O152" s="13">
        <v>1</v>
      </c>
    </row>
    <row r="153" spans="4:15" x14ac:dyDescent="0.4">
      <c r="D153" s="6">
        <v>1.68</v>
      </c>
      <c r="E153" s="7">
        <f t="shared" si="14"/>
        <v>-0.5173510602602307</v>
      </c>
      <c r="G153">
        <f t="shared" si="15"/>
        <v>5.7203430949960241</v>
      </c>
      <c r="H153" s="10">
        <f t="shared" si="20"/>
        <v>-2.0982724302034437</v>
      </c>
      <c r="I153">
        <f t="shared" si="16"/>
        <v>-25.179269162441322</v>
      </c>
      <c r="K153">
        <f t="shared" si="17"/>
        <v>-2.0970024934260829</v>
      </c>
      <c r="M153">
        <f t="shared" si="18"/>
        <v>-2.0970024934260829</v>
      </c>
      <c r="N153" s="13">
        <f t="shared" si="19"/>
        <v>1.6127394184934283E-6</v>
      </c>
      <c r="O153" s="13">
        <v>1</v>
      </c>
    </row>
    <row r="154" spans="4:15" x14ac:dyDescent="0.4">
      <c r="D154" s="6">
        <v>1.7</v>
      </c>
      <c r="E154" s="7">
        <f t="shared" si="14"/>
        <v>-0.51139350472179257</v>
      </c>
      <c r="G154">
        <f t="shared" si="15"/>
        <v>5.7408566783614887</v>
      </c>
      <c r="H154" s="10">
        <f t="shared" si="20"/>
        <v>-2.074109776450646</v>
      </c>
      <c r="I154">
        <f t="shared" si="16"/>
        <v>-24.889317317407752</v>
      </c>
      <c r="K154">
        <f t="shared" si="17"/>
        <v>-2.0727956015905966</v>
      </c>
      <c r="M154">
        <f t="shared" si="18"/>
        <v>-2.0727956015905966</v>
      </c>
      <c r="N154" s="13">
        <f t="shared" si="19"/>
        <v>1.7270555627857716E-6</v>
      </c>
      <c r="O154" s="13">
        <v>1</v>
      </c>
    </row>
    <row r="155" spans="4:15" x14ac:dyDescent="0.4">
      <c r="D155" s="6">
        <v>1.72</v>
      </c>
      <c r="E155" s="7">
        <f t="shared" si="14"/>
        <v>-0.50548380726897635</v>
      </c>
      <c r="G155">
        <f t="shared" si="15"/>
        <v>5.7613702617269542</v>
      </c>
      <c r="H155" s="10">
        <f t="shared" si="20"/>
        <v>-2.0501412255215139</v>
      </c>
      <c r="I155">
        <f t="shared" si="16"/>
        <v>-24.601694706258165</v>
      </c>
      <c r="K155">
        <f t="shared" si="17"/>
        <v>-2.0487828820770595</v>
      </c>
      <c r="M155">
        <f t="shared" si="18"/>
        <v>-2.0487828820770595</v>
      </c>
      <c r="N155" s="13">
        <f t="shared" si="19"/>
        <v>1.8450969130922485E-6</v>
      </c>
      <c r="O155" s="13">
        <v>1</v>
      </c>
    </row>
    <row r="156" spans="4:15" x14ac:dyDescent="0.4">
      <c r="D156" s="6">
        <v>1.74</v>
      </c>
      <c r="E156" s="7">
        <f t="shared" si="14"/>
        <v>-0.49962228634477407</v>
      </c>
      <c r="G156">
        <f t="shared" si="15"/>
        <v>5.7818838450924179</v>
      </c>
      <c r="H156" s="10">
        <f t="shared" si="20"/>
        <v>-2.0263680689571344</v>
      </c>
      <c r="I156">
        <f t="shared" si="16"/>
        <v>-24.316416827485611</v>
      </c>
      <c r="K156">
        <f t="shared" si="17"/>
        <v>-2.024965666304801</v>
      </c>
      <c r="M156">
        <f t="shared" si="18"/>
        <v>-2.024965666304801</v>
      </c>
      <c r="N156" s="13">
        <f t="shared" si="19"/>
        <v>1.9667331992716956E-6</v>
      </c>
      <c r="O156" s="13">
        <v>1</v>
      </c>
    </row>
    <row r="157" spans="4:15" x14ac:dyDescent="0.4">
      <c r="D157" s="6">
        <v>1.76</v>
      </c>
      <c r="E157" s="7">
        <f t="shared" si="14"/>
        <v>-0.4938092280619526</v>
      </c>
      <c r="G157">
        <f t="shared" si="15"/>
        <v>5.8023974284578825</v>
      </c>
      <c r="H157" s="10">
        <f t="shared" si="20"/>
        <v>-2.0027914671736671</v>
      </c>
      <c r="I157">
        <f t="shared" si="16"/>
        <v>-24.033497606084005</v>
      </c>
      <c r="K157">
        <f t="shared" si="17"/>
        <v>-2.0013451539529905</v>
      </c>
      <c r="M157">
        <f t="shared" si="18"/>
        <v>-2.0013451539529905</v>
      </c>
      <c r="N157" s="13">
        <f t="shared" si="19"/>
        <v>2.091821932303818E-6</v>
      </c>
      <c r="O157" s="13">
        <v>1</v>
      </c>
    </row>
    <row r="158" spans="4:15" x14ac:dyDescent="0.4">
      <c r="D158" s="6">
        <v>1.78</v>
      </c>
      <c r="E158" s="7">
        <f t="shared" si="14"/>
        <v>-0.48804488744424745</v>
      </c>
      <c r="G158">
        <f t="shared" si="15"/>
        <v>5.8229110118233471</v>
      </c>
      <c r="H158" s="10">
        <f t="shared" si="20"/>
        <v>-1.9794124544963785</v>
      </c>
      <c r="I158">
        <f t="shared" si="16"/>
        <v>-23.752949453956543</v>
      </c>
      <c r="K158">
        <f t="shared" si="17"/>
        <v>-1.9779224179604027</v>
      </c>
      <c r="M158">
        <f t="shared" si="18"/>
        <v>-1.9779224179604027</v>
      </c>
      <c r="N158" s="13">
        <f t="shared" si="19"/>
        <v>2.2202088785427365E-6</v>
      </c>
      <c r="O158" s="13">
        <v>1</v>
      </c>
    </row>
    <row r="159" spans="4:15" x14ac:dyDescent="0.4">
      <c r="D159" s="6">
        <v>1.8</v>
      </c>
      <c r="E159" s="7">
        <f t="shared" si="14"/>
        <v>-0.48232948962805822</v>
      </c>
      <c r="G159">
        <f t="shared" si="15"/>
        <v>5.8434245951888109</v>
      </c>
      <c r="H159" s="10">
        <f t="shared" si="20"/>
        <v>-1.9562319440334783</v>
      </c>
      <c r="I159">
        <f t="shared" si="16"/>
        <v>-23.474783328401742</v>
      </c>
      <c r="K159">
        <f t="shared" si="17"/>
        <v>-1.954698409367198</v>
      </c>
      <c r="M159">
        <f t="shared" si="18"/>
        <v>-1.954698409367198</v>
      </c>
      <c r="N159" s="13">
        <f t="shared" si="19"/>
        <v>2.3517285726836375E-6</v>
      </c>
      <c r="O159" s="13">
        <v>1</v>
      </c>
    </row>
    <row r="160" spans="4:15" x14ac:dyDescent="0.4">
      <c r="D160" s="6">
        <v>1.82</v>
      </c>
      <c r="E160" s="7">
        <f t="shared" si="14"/>
        <v>-0.47666323102581049</v>
      </c>
      <c r="G160">
        <f t="shared" si="15"/>
        <v>5.8639381785542755</v>
      </c>
      <c r="H160" s="10">
        <f t="shared" si="20"/>
        <v>-1.9332507323944821</v>
      </c>
      <c r="I160">
        <f t="shared" si="16"/>
        <v>-23.199008788733785</v>
      </c>
      <c r="K160">
        <f t="shared" si="17"/>
        <v>-1.931673962003378</v>
      </c>
      <c r="M160">
        <f t="shared" si="18"/>
        <v>-1.931673962003378</v>
      </c>
      <c r="N160" s="13">
        <f t="shared" si="19"/>
        <v>2.4862048662623973E-6</v>
      </c>
      <c r="O160" s="13">
        <v>1</v>
      </c>
    </row>
    <row r="161" spans="4:15" x14ac:dyDescent="0.4">
      <c r="D161" s="6">
        <v>1.84</v>
      </c>
      <c r="E161" s="7">
        <f t="shared" si="14"/>
        <v>-0.47104628045211383</v>
      </c>
      <c r="G161">
        <f t="shared" si="15"/>
        <v>5.8844517619197401</v>
      </c>
      <c r="H161" s="10">
        <f t="shared" si="20"/>
        <v>-1.9104695042576831</v>
      </c>
      <c r="I161">
        <f t="shared" si="16"/>
        <v>-22.925634051092196</v>
      </c>
      <c r="K161">
        <f t="shared" si="17"/>
        <v>-1.9088497970284606</v>
      </c>
      <c r="M161">
        <f t="shared" si="18"/>
        <v>-1.9088497970284606</v>
      </c>
      <c r="N161" s="13">
        <f t="shared" si="19"/>
        <v>2.6234515083958081E-6</v>
      </c>
      <c r="O161" s="13">
        <v>1</v>
      </c>
    </row>
    <row r="162" spans="4:15" x14ac:dyDescent="0.4">
      <c r="D162" s="6">
        <v>1.86</v>
      </c>
      <c r="E162" s="7">
        <f t="shared" si="14"/>
        <v>-0.46547878021381628</v>
      </c>
      <c r="G162">
        <f t="shared" si="15"/>
        <v>5.9049653452852056</v>
      </c>
      <c r="H162" s="10">
        <f t="shared" si="20"/>
        <v>-1.8878888367911957</v>
      </c>
      <c r="I162">
        <f t="shared" si="16"/>
        <v>-22.654666041494348</v>
      </c>
      <c r="K162">
        <f t="shared" si="17"/>
        <v>-1.8862265273267511</v>
      </c>
      <c r="M162">
        <f t="shared" si="18"/>
        <v>-1.8862265273267511</v>
      </c>
      <c r="N162" s="13">
        <f t="shared" si="19"/>
        <v>2.7632727555819826E-6</v>
      </c>
      <c r="O162" s="13">
        <v>1</v>
      </c>
    </row>
    <row r="163" spans="4:15" x14ac:dyDescent="0.4">
      <c r="D163" s="6">
        <v>1.88</v>
      </c>
      <c r="E163" s="7">
        <f t="shared" si="14"/>
        <v>-0.45996084716502078</v>
      </c>
      <c r="G163">
        <f t="shared" si="15"/>
        <v>5.9254789286506693</v>
      </c>
      <c r="H163" s="10">
        <f t="shared" si="20"/>
        <v>-1.865509203931891</v>
      </c>
      <c r="I163">
        <f t="shared" si="16"/>
        <v>-22.386110447182691</v>
      </c>
      <c r="K163">
        <f t="shared" si="17"/>
        <v>-1.8638046617625237</v>
      </c>
      <c r="M163">
        <f t="shared" si="18"/>
        <v>-1.8638046617625237</v>
      </c>
      <c r="N163" s="13">
        <f t="shared" si="19"/>
        <v>2.9054640071514804E-6</v>
      </c>
      <c r="O163" s="13">
        <v>1</v>
      </c>
    </row>
    <row r="164" spans="4:15" x14ac:dyDescent="0.4">
      <c r="D164" s="6">
        <v>1.9</v>
      </c>
      <c r="E164" s="7">
        <f t="shared" si="14"/>
        <v>-0.45449257372810403</v>
      </c>
      <c r="G164">
        <f t="shared" si="15"/>
        <v>5.9459925120161339</v>
      </c>
      <c r="H164" s="10">
        <f t="shared" si="20"/>
        <v>-1.8433309805264442</v>
      </c>
      <c r="I164">
        <f t="shared" si="16"/>
        <v>-22.119971766317331</v>
      </c>
      <c r="K164">
        <f t="shared" si="17"/>
        <v>-1.8415846092992096</v>
      </c>
      <c r="M164">
        <f t="shared" si="18"/>
        <v>-1.8415846092992096</v>
      </c>
      <c r="N164" s="13">
        <f t="shared" si="19"/>
        <v>3.04981246331265E-6</v>
      </c>
      <c r="O164" s="13">
        <v>1</v>
      </c>
    </row>
    <row r="165" spans="4:15" x14ac:dyDescent="0.4">
      <c r="D165" s="6">
        <v>1.92</v>
      </c>
      <c r="E165" s="7">
        <f t="shared" si="14"/>
        <v>-0.4490740288817433</v>
      </c>
      <c r="G165">
        <f t="shared" si="15"/>
        <v>5.9665060953815985</v>
      </c>
      <c r="H165" s="10">
        <f t="shared" si="20"/>
        <v>-1.8213544463385745</v>
      </c>
      <c r="I165">
        <f t="shared" si="16"/>
        <v>-21.856253356062894</v>
      </c>
      <c r="K165">
        <f t="shared" si="17"/>
        <v>-1.8195666829866903</v>
      </c>
      <c r="M165">
        <f t="shared" si="18"/>
        <v>-1.8195666829866903</v>
      </c>
      <c r="N165" s="13">
        <f t="shared" si="19"/>
        <v>3.1960978023399821E-6</v>
      </c>
      <c r="O165" s="13">
        <v>1</v>
      </c>
    </row>
    <row r="166" spans="4:15" x14ac:dyDescent="0.4">
      <c r="D166" s="6">
        <v>1.94</v>
      </c>
      <c r="E166" s="7">
        <f t="shared" si="14"/>
        <v>-0.44370525911693209</v>
      </c>
      <c r="G166">
        <f t="shared" si="15"/>
        <v>5.9870196787470631</v>
      </c>
      <c r="H166" s="10">
        <f t="shared" si="20"/>
        <v>-1.7995797899264527</v>
      </c>
      <c r="I166">
        <f t="shared" si="16"/>
        <v>-21.594957479117433</v>
      </c>
      <c r="K166">
        <f t="shared" si="17"/>
        <v>-1.7977511038205529</v>
      </c>
      <c r="M166">
        <f t="shared" si="18"/>
        <v>-1.7977511038205529</v>
      </c>
      <c r="N166" s="13">
        <f t="shared" si="19"/>
        <v>3.344092873911021E-6</v>
      </c>
      <c r="O166" s="13">
        <v>1</v>
      </c>
    </row>
    <row r="167" spans="4:15" x14ac:dyDescent="0.4">
      <c r="D167" s="6">
        <v>1.96</v>
      </c>
      <c r="E167" s="7">
        <f t="shared" si="14"/>
        <v>-0.43838628936193652</v>
      </c>
      <c r="G167">
        <f t="shared" si="15"/>
        <v>6.0075332621125268</v>
      </c>
      <c r="H167" s="10">
        <f t="shared" si="20"/>
        <v>-1.7780071123941419</v>
      </c>
      <c r="I167">
        <f t="shared" si="16"/>
        <v>-21.336085348729704</v>
      </c>
      <c r="K167">
        <f t="shared" si="17"/>
        <v>-1.77613800447716</v>
      </c>
      <c r="M167">
        <f t="shared" si="18"/>
        <v>-1.77613800447716</v>
      </c>
      <c r="N167" s="13">
        <f t="shared" si="19"/>
        <v>3.4935644053244761E-6</v>
      </c>
      <c r="O167" s="13">
        <v>1</v>
      </c>
    </row>
    <row r="168" spans="4:15" x14ac:dyDescent="0.4">
      <c r="D168" s="6">
        <v>1.98</v>
      </c>
      <c r="E168" s="7">
        <f t="shared" si="14"/>
        <v>-0.43311712387711726</v>
      </c>
      <c r="G168">
        <f t="shared" si="15"/>
        <v>6.0280468454779914</v>
      </c>
      <c r="H168" s="10">
        <f t="shared" si="20"/>
        <v>-1.756636431020812</v>
      </c>
      <c r="I168">
        <f t="shared" si="16"/>
        <v>-21.079637172249743</v>
      </c>
      <c r="K168">
        <f t="shared" si="17"/>
        <v>-1.7547274329281892</v>
      </c>
      <c r="M168">
        <f t="shared" si="18"/>
        <v>-1.7547274329281892</v>
      </c>
      <c r="N168" s="13">
        <f t="shared" si="19"/>
        <v>3.6442737176374633E-6</v>
      </c>
      <c r="O168" s="13">
        <v>1</v>
      </c>
    </row>
    <row r="169" spans="4:15" x14ac:dyDescent="0.4">
      <c r="D169" s="6">
        <v>2</v>
      </c>
      <c r="E169" s="7">
        <f t="shared" si="14"/>
        <v>-0.42789774712051465</v>
      </c>
      <c r="G169">
        <f t="shared" si="15"/>
        <v>6.048560428843456</v>
      </c>
      <c r="H169" s="10">
        <f t="shared" si="20"/>
        <v>-1.7354676827713831</v>
      </c>
      <c r="I169">
        <f t="shared" si="16"/>
        <v>-20.825612193256596</v>
      </c>
      <c r="K169">
        <f t="shared" si="17"/>
        <v>-1.73351935593827</v>
      </c>
      <c r="M169">
        <f t="shared" si="18"/>
        <v>-1.73351935593827</v>
      </c>
      <c r="N169" s="13">
        <f t="shared" si="19"/>
        <v>3.7959774486284384E-6</v>
      </c>
      <c r="O169" s="13">
        <v>1</v>
      </c>
    </row>
    <row r="170" spans="4:15" x14ac:dyDescent="0.4">
      <c r="D170" s="6">
        <v>2.02</v>
      </c>
      <c r="E170" s="7">
        <f t="shared" si="14"/>
        <v>-0.42272812458507192</v>
      </c>
      <c r="G170">
        <f t="shared" si="15"/>
        <v>6.0690740122089206</v>
      </c>
      <c r="H170" s="10">
        <f t="shared" si="20"/>
        <v>-1.7145007276921345</v>
      </c>
      <c r="I170">
        <f t="shared" si="16"/>
        <v>-20.574008732305614</v>
      </c>
      <c r="K170">
        <f t="shared" si="17"/>
        <v>-1.7125136624491704</v>
      </c>
      <c r="M170">
        <f t="shared" si="18"/>
        <v>-1.7125136624491704</v>
      </c>
      <c r="N170" s="13">
        <f t="shared" si="19"/>
        <v>3.9484282797959915E-6</v>
      </c>
      <c r="O170" s="13">
        <v>1</v>
      </c>
    </row>
    <row r="171" spans="4:15" x14ac:dyDescent="0.4">
      <c r="D171" s="6">
        <v>2.04</v>
      </c>
      <c r="E171" s="7">
        <f t="shared" si="14"/>
        <v>-0.41760820360834283</v>
      </c>
      <c r="G171">
        <f t="shared" si="15"/>
        <v>6.0895875955743852</v>
      </c>
      <c r="H171" s="10">
        <f t="shared" si="20"/>
        <v>-1.6937353521947169</v>
      </c>
      <c r="I171">
        <f t="shared" si="16"/>
        <v>-20.324824226336602</v>
      </c>
      <c r="K171">
        <f t="shared" si="17"/>
        <v>-1.6917101668539376</v>
      </c>
      <c r="M171">
        <f t="shared" si="18"/>
        <v>-1.6917101668539376</v>
      </c>
      <c r="N171" s="13">
        <f t="shared" si="19"/>
        <v>4.1013756645075075E-6</v>
      </c>
      <c r="O171" s="13">
        <v>1</v>
      </c>
    </row>
    <row r="172" spans="4:15" x14ac:dyDescent="0.4">
      <c r="D172" s="6">
        <v>2.06</v>
      </c>
      <c r="E172" s="7">
        <f t="shared" si="14"/>
        <v>-0.41253791415550856</v>
      </c>
      <c r="G172">
        <f t="shared" si="15"/>
        <v>6.1101011789398498</v>
      </c>
      <c r="H172" s="10">
        <f t="shared" si="20"/>
        <v>-1.6731712722319114</v>
      </c>
      <c r="I172">
        <f t="shared" si="16"/>
        <v>-20.078055266782936</v>
      </c>
      <c r="K172">
        <f t="shared" si="17"/>
        <v>-1.6711086121642802</v>
      </c>
      <c r="M172">
        <f t="shared" si="18"/>
        <v>-1.6711086121642802</v>
      </c>
      <c r="N172" s="13">
        <f t="shared" si="19"/>
        <v>4.254566554600462E-6</v>
      </c>
      <c r="O172" s="13">
        <v>1</v>
      </c>
    </row>
    <row r="173" spans="4:15" x14ac:dyDescent="0.4">
      <c r="D173" s="6">
        <v>2.08</v>
      </c>
      <c r="E173" s="7">
        <f t="shared" si="14"/>
        <v>-0.40751716957650441</v>
      </c>
      <c r="G173">
        <f t="shared" si="15"/>
        <v>6.1306147623053135</v>
      </c>
      <c r="H173" s="10">
        <f t="shared" si="20"/>
        <v>-1.6528081363683866</v>
      </c>
      <c r="I173">
        <f t="shared" si="16"/>
        <v>-19.833697636420638</v>
      </c>
      <c r="K173">
        <f t="shared" si="17"/>
        <v>-1.650708673074373</v>
      </c>
      <c r="M173">
        <f t="shared" si="18"/>
        <v>-1.650708673074373</v>
      </c>
      <c r="N173" s="13">
        <f t="shared" si="19"/>
        <v>4.4077461229107311E-6</v>
      </c>
      <c r="O173" s="13">
        <v>1</v>
      </c>
    </row>
    <row r="174" spans="4:15" x14ac:dyDescent="0.4">
      <c r="D174" s="6">
        <v>2.1</v>
      </c>
      <c r="E174" s="7">
        <f t="shared" si="14"/>
        <v>-0.40254586733803482</v>
      </c>
      <c r="G174">
        <f t="shared" si="15"/>
        <v>6.151128345670779</v>
      </c>
      <c r="H174" s="10">
        <f t="shared" si="20"/>
        <v>-1.6326455287496016</v>
      </c>
      <c r="I174">
        <f t="shared" si="16"/>
        <v>-19.591746344995219</v>
      </c>
      <c r="K174">
        <f t="shared" si="17"/>
        <v>-1.6305099589241965</v>
      </c>
      <c r="M174">
        <f t="shared" si="18"/>
        <v>-1.6305099589241965</v>
      </c>
      <c r="N174" s="13">
        <f t="shared" si="19"/>
        <v>4.56065847918069E-6</v>
      </c>
      <c r="O174" s="13">
        <v>1</v>
      </c>
    </row>
    <row r="175" spans="4:15" x14ac:dyDescent="0.4">
      <c r="D175" s="6">
        <v>2.12</v>
      </c>
      <c r="E175" s="7">
        <f t="shared" si="14"/>
        <v>-0.39762388973122936</v>
      </c>
      <c r="G175">
        <f t="shared" si="15"/>
        <v>6.1716419290362428</v>
      </c>
      <c r="H175" s="10">
        <f t="shared" si="20"/>
        <v>-1.6126829719719198</v>
      </c>
      <c r="I175">
        <f t="shared" si="16"/>
        <v>-19.352195663663039</v>
      </c>
      <c r="K175">
        <f t="shared" si="17"/>
        <v>-1.6105120165654314</v>
      </c>
      <c r="M175">
        <f t="shared" si="18"/>
        <v>-1.6105120165654314</v>
      </c>
      <c r="N175" s="13">
        <f t="shared" si="19"/>
        <v>4.7130473769610965E-6</v>
      </c>
      <c r="O175" s="13">
        <v>1</v>
      </c>
    </row>
    <row r="176" spans="4:15" x14ac:dyDescent="0.4">
      <c r="D176" s="6">
        <v>2.14</v>
      </c>
      <c r="E176" s="7">
        <f t="shared" si="14"/>
        <v>-0.39275110455567758</v>
      </c>
      <c r="G176">
        <f t="shared" si="15"/>
        <v>6.1921555124017074</v>
      </c>
      <c r="H176" s="10">
        <f t="shared" si="20"/>
        <v>-1.5929199298569168</v>
      </c>
      <c r="I176">
        <f t="shared" si="16"/>
        <v>-19.115039158283</v>
      </c>
      <c r="K176">
        <f t="shared" si="17"/>
        <v>-1.5907143331327951</v>
      </c>
      <c r="M176">
        <f t="shared" si="18"/>
        <v>-1.5907143331327951</v>
      </c>
      <c r="N176" s="13">
        <f t="shared" si="19"/>
        <v>4.8646569094563014E-6</v>
      </c>
      <c r="O176" s="13">
        <v>1</v>
      </c>
    </row>
    <row r="177" spans="4:15" x14ac:dyDescent="0.4">
      <c r="D177" s="6">
        <v>2.16</v>
      </c>
      <c r="E177" s="7">
        <f t="shared" si="14"/>
        <v>-0.38792736578055215</v>
      </c>
      <c r="G177">
        <f t="shared" si="15"/>
        <v>6.2126690957671729</v>
      </c>
      <c r="H177" s="10">
        <f t="shared" si="20"/>
        <v>-1.5733558101327632</v>
      </c>
      <c r="I177">
        <f t="shared" si="16"/>
        <v>-18.880269721593159</v>
      </c>
      <c r="K177">
        <f t="shared" si="17"/>
        <v>-1.5711163387237159</v>
      </c>
      <c r="M177">
        <f t="shared" si="18"/>
        <v>-1.5711163387237159</v>
      </c>
      <c r="N177" s="13">
        <f t="shared" si="19"/>
        <v>5.015232191940001E-6</v>
      </c>
      <c r="O177" s="13">
        <v>1</v>
      </c>
    </row>
    <row r="178" spans="4:15" x14ac:dyDescent="0.4">
      <c r="D178" s="6">
        <v>2.1800000000000002</v>
      </c>
      <c r="E178" s="7">
        <f t="shared" si="14"/>
        <v>-0.38315251418351465</v>
      </c>
      <c r="G178">
        <f t="shared" si="15"/>
        <v>6.2331826791326366</v>
      </c>
      <c r="H178" s="10">
        <f t="shared" si="20"/>
        <v>-1.5539899670254986</v>
      </c>
      <c r="I178">
        <f t="shared" si="16"/>
        <v>-18.647879604305984</v>
      </c>
      <c r="K178">
        <f t="shared" si="17"/>
        <v>-1.551717408989058</v>
      </c>
      <c r="M178">
        <f t="shared" si="18"/>
        <v>-1.551717408989058</v>
      </c>
      <c r="N178" s="13">
        <f t="shared" si="19"/>
        <v>5.164520028991046E-6</v>
      </c>
      <c r="O178" s="13">
        <v>1</v>
      </c>
    </row>
    <row r="179" spans="4:15" x14ac:dyDescent="0.4">
      <c r="D179" s="6">
        <v>2.2000000000000002</v>
      </c>
      <c r="E179" s="7">
        <f t="shared" si="14"/>
        <v>-0.3784263779680761</v>
      </c>
      <c r="G179">
        <f t="shared" si="15"/>
        <v>6.2536962624981012</v>
      </c>
      <c r="H179" s="10">
        <f t="shared" si="20"/>
        <v>-1.534821703762923</v>
      </c>
      <c r="I179">
        <f t="shared" si="16"/>
        <v>-18.417860445155078</v>
      </c>
      <c r="K179">
        <f t="shared" si="17"/>
        <v>-1.5325168676375909</v>
      </c>
      <c r="M179">
        <f t="shared" si="18"/>
        <v>-1.5325168676375909</v>
      </c>
      <c r="N179" s="13">
        <f t="shared" si="19"/>
        <v>5.3122695646361913E-6</v>
      </c>
      <c r="O179" s="13">
        <v>1</v>
      </c>
    </row>
    <row r="180" spans="4:15" x14ac:dyDescent="0.4">
      <c r="D180" s="6">
        <v>2.2200000000000002</v>
      </c>
      <c r="E180" s="7">
        <f t="shared" si="14"/>
        <v>-0.37374877336006507</v>
      </c>
      <c r="G180">
        <f t="shared" si="15"/>
        <v>6.2742098458635658</v>
      </c>
      <c r="H180" s="10">
        <f t="shared" si="20"/>
        <v>-1.5158502749937517</v>
      </c>
      <c r="I180">
        <f t="shared" si="16"/>
        <v>-18.19020329992502</v>
      </c>
      <c r="K180">
        <f t="shared" si="17"/>
        <v>-1.5135139888568159</v>
      </c>
      <c r="M180">
        <f t="shared" si="18"/>
        <v>-1.5135139888568159</v>
      </c>
      <c r="N180" s="13">
        <f t="shared" si="19"/>
        <v>5.4582329136384824E-6</v>
      </c>
      <c r="O180" s="13">
        <v>1</v>
      </c>
    </row>
    <row r="181" spans="4:15" x14ac:dyDescent="0.4">
      <c r="D181" s="6">
        <v>2.2400000000000002</v>
      </c>
      <c r="E181" s="7">
        <f t="shared" si="14"/>
        <v>-0.36911950518383851</v>
      </c>
      <c r="G181">
        <f t="shared" si="15"/>
        <v>6.2947234292290295</v>
      </c>
      <c r="H181" s="10">
        <f t="shared" si="20"/>
        <v>-1.4970748891246122</v>
      </c>
      <c r="I181">
        <f t="shared" si="16"/>
        <v>-17.964898669495348</v>
      </c>
      <c r="K181">
        <f t="shared" si="17"/>
        <v>-1.494707999652654</v>
      </c>
      <c r="M181">
        <f t="shared" si="18"/>
        <v>-1.494707999652654</v>
      </c>
      <c r="N181" s="13">
        <f t="shared" si="19"/>
        <v>5.6021657724664622E-6</v>
      </c>
      <c r="O181" s="13">
        <v>1</v>
      </c>
    </row>
    <row r="182" spans="4:15" x14ac:dyDescent="0.4">
      <c r="D182" s="6">
        <v>2.2599999999999998</v>
      </c>
      <c r="E182" s="7">
        <f t="shared" si="14"/>
        <v>-0.36453836741885182</v>
      </c>
      <c r="G182">
        <f t="shared" si="15"/>
        <v>6.3152370125944941</v>
      </c>
      <c r="H182" s="10">
        <f t="shared" si="20"/>
        <v>-1.4784947105773789</v>
      </c>
      <c r="I182">
        <f t="shared" si="16"/>
        <v>-17.741936526928548</v>
      </c>
      <c r="K182">
        <f t="shared" si="17"/>
        <v>-1.4760980821104688</v>
      </c>
      <c r="M182">
        <f t="shared" si="18"/>
        <v>-1.4760980821104688</v>
      </c>
      <c r="N182" s="13">
        <f t="shared" si="19"/>
        <v>5.7438280084040168E-6</v>
      </c>
      <c r="O182" s="13">
        <v>1</v>
      </c>
    </row>
    <row r="183" spans="4:15" x14ac:dyDescent="0.4">
      <c r="D183" s="6">
        <v>2.2799999999999998</v>
      </c>
      <c r="E183" s="7">
        <f t="shared" si="14"/>
        <v>-0.36000514373718456</v>
      </c>
      <c r="G183">
        <f t="shared" si="15"/>
        <v>6.3357505959599587</v>
      </c>
      <c r="H183" s="10">
        <f t="shared" si="20"/>
        <v>-1.460108861969273</v>
      </c>
      <c r="I183">
        <f t="shared" si="16"/>
        <v>-17.521306343631277</v>
      </c>
      <c r="K183">
        <f t="shared" si="17"/>
        <v>-1.45768337557979</v>
      </c>
      <c r="M183">
        <f t="shared" si="18"/>
        <v>-1.45768337557979</v>
      </c>
      <c r="N183" s="13">
        <f t="shared" si="19"/>
        <v>5.8829842255674427E-6</v>
      </c>
      <c r="O183" s="13">
        <v>1</v>
      </c>
    </row>
    <row r="184" spans="4:15" x14ac:dyDescent="0.4">
      <c r="D184" s="6">
        <v>2.2999999999999998</v>
      </c>
      <c r="E184" s="7">
        <f t="shared" si="14"/>
        <v>-0.35551960802260724</v>
      </c>
      <c r="G184">
        <f t="shared" si="15"/>
        <v>6.3562641793254233</v>
      </c>
      <c r="H184" s="10">
        <f t="shared" si="20"/>
        <v>-1.4419164262180904</v>
      </c>
      <c r="I184">
        <f t="shared" si="16"/>
        <v>-17.302997114617085</v>
      </c>
      <c r="K184">
        <f t="shared" si="17"/>
        <v>-1.4394629787850608</v>
      </c>
      <c r="M184">
        <f t="shared" si="18"/>
        <v>-1.4394629787850608</v>
      </c>
      <c r="N184" s="13">
        <f t="shared" si="19"/>
        <v>6.0194043066393088E-6</v>
      </c>
      <c r="O184" s="13">
        <v>1</v>
      </c>
    </row>
    <row r="185" spans="4:15" x14ac:dyDescent="0.4">
      <c r="D185" s="6">
        <v>2.3199999999999998</v>
      </c>
      <c r="E185" s="7">
        <f t="shared" si="14"/>
        <v>-0.35108152487174837</v>
      </c>
      <c r="G185">
        <f t="shared" si="15"/>
        <v>6.3767777626908879</v>
      </c>
      <c r="H185" s="10">
        <f t="shared" si="20"/>
        <v>-1.423916448574837</v>
      </c>
      <c r="I185">
        <f t="shared" si="16"/>
        <v>-17.086997382898044</v>
      </c>
      <c r="K185">
        <f t="shared" si="17"/>
        <v>-1.4214359518646447</v>
      </c>
      <c r="M185">
        <f t="shared" si="18"/>
        <v>-1.4214359518646447</v>
      </c>
      <c r="N185" s="13">
        <f t="shared" si="19"/>
        <v>6.152863929275062E-6</v>
      </c>
      <c r="O185" s="13">
        <v>1</v>
      </c>
    </row>
    <row r="186" spans="4:15" x14ac:dyDescent="0.4">
      <c r="D186" s="6">
        <v>2.34</v>
      </c>
      <c r="E186" s="7">
        <f t="shared" si="14"/>
        <v>-0.34669065007791477</v>
      </c>
      <c r="G186">
        <f t="shared" si="15"/>
        <v>6.3972913460563525</v>
      </c>
      <c r="H186" s="10">
        <f t="shared" si="20"/>
        <v>-1.4061079385860065</v>
      </c>
      <c r="I186">
        <f t="shared" si="16"/>
        <v>-16.873295263032077</v>
      </c>
      <c r="K186">
        <f t="shared" si="17"/>
        <v>-1.403601318340288</v>
      </c>
      <c r="M186">
        <f t="shared" si="18"/>
        <v>-1.403601318340288</v>
      </c>
      <c r="N186" s="13">
        <f t="shared" si="19"/>
        <v>6.2831450562456751E-6</v>
      </c>
      <c r="O186" s="13">
        <v>1</v>
      </c>
    </row>
    <row r="187" spans="4:15" x14ac:dyDescent="0.4">
      <c r="D187" s="6">
        <v>2.36</v>
      </c>
      <c r="E187" s="7">
        <f t="shared" si="14"/>
        <v>-0.3423467310980941</v>
      </c>
      <c r="G187">
        <f t="shared" si="15"/>
        <v>6.4178049294218162</v>
      </c>
      <c r="H187" s="10">
        <f t="shared" si="20"/>
        <v>-1.3884898719876499</v>
      </c>
      <c r="I187">
        <f t="shared" si="16"/>
        <v>-16.661878463851799</v>
      </c>
      <c r="K187">
        <f t="shared" si="17"/>
        <v>-1.385958067019134</v>
      </c>
      <c r="M187">
        <f t="shared" si="18"/>
        <v>-1.385958067019134</v>
      </c>
      <c r="N187" s="13">
        <f t="shared" si="19"/>
        <v>6.4100363986018226E-6</v>
      </c>
      <c r="O187" s="13">
        <v>1</v>
      </c>
    </row>
    <row r="188" spans="4:15" x14ac:dyDescent="0.4">
      <c r="D188" s="6">
        <v>2.38</v>
      </c>
      <c r="E188" s="7">
        <f t="shared" si="14"/>
        <v>-0.33804950750365864</v>
      </c>
      <c r="G188">
        <f t="shared" si="15"/>
        <v>6.4383185127872808</v>
      </c>
      <c r="H188" s="10">
        <f t="shared" si="20"/>
        <v>-1.3710611925333387</v>
      </c>
      <c r="I188">
        <f t="shared" si="16"/>
        <v>-16.452734310400064</v>
      </c>
      <c r="K188">
        <f t="shared" si="17"/>
        <v>-1.3685051538303619</v>
      </c>
      <c r="M188">
        <f t="shared" si="18"/>
        <v>-1.3685051538303619</v>
      </c>
      <c r="N188" s="13">
        <f t="shared" si="19"/>
        <v>6.5333338511154555E-6</v>
      </c>
      <c r="O188" s="13">
        <v>1</v>
      </c>
    </row>
    <row r="189" spans="4:15" x14ac:dyDescent="0.4">
      <c r="D189" s="6">
        <v>2.4</v>
      </c>
      <c r="E189" s="7">
        <f t="shared" si="14"/>
        <v>-0.33379871141527095</v>
      </c>
      <c r="G189">
        <f t="shared" si="15"/>
        <v>6.4588320961527455</v>
      </c>
      <c r="H189" s="10">
        <f t="shared" si="20"/>
        <v>-1.3538208137580559</v>
      </c>
      <c r="I189">
        <f t="shared" si="16"/>
        <v>-16.245849765096672</v>
      </c>
      <c r="K189">
        <f t="shared" si="17"/>
        <v>-1.3512415035984424</v>
      </c>
      <c r="M189">
        <f t="shared" si="18"/>
        <v>-1.3512415035984424</v>
      </c>
      <c r="N189" s="13">
        <f t="shared" si="19"/>
        <v>6.6528408994850834E-6</v>
      </c>
      <c r="O189" s="13">
        <v>1</v>
      </c>
    </row>
    <row r="190" spans="4:15" x14ac:dyDescent="0.4">
      <c r="D190" s="6">
        <v>2.42</v>
      </c>
      <c r="E190" s="7">
        <f t="shared" si="14"/>
        <v>-0.32959406792247981</v>
      </c>
      <c r="G190">
        <f t="shared" si="15"/>
        <v>6.4793456795182092</v>
      </c>
      <c r="H190" s="10">
        <f t="shared" si="20"/>
        <v>-1.3367676206799934</v>
      </c>
      <c r="I190">
        <f t="shared" si="16"/>
        <v>-16.04121144815992</v>
      </c>
      <c r="K190">
        <f t="shared" si="17"/>
        <v>-1.3341660117549401</v>
      </c>
      <c r="M190">
        <f t="shared" si="18"/>
        <v>-1.3341660117549401</v>
      </c>
      <c r="N190" s="13">
        <f t="shared" si="19"/>
        <v>6.7683689989172196E-6</v>
      </c>
      <c r="O190" s="13">
        <v>1</v>
      </c>
    </row>
    <row r="191" spans="4:15" x14ac:dyDescent="0.4">
      <c r="D191" s="6">
        <v>2.44</v>
      </c>
      <c r="E191" s="7">
        <f t="shared" si="14"/>
        <v>-0.32543529548847833</v>
      </c>
      <c r="G191">
        <f t="shared" si="15"/>
        <v>6.4998592628836755</v>
      </c>
      <c r="H191" s="10">
        <f t="shared" si="20"/>
        <v>-1.3199004714421703</v>
      </c>
      <c r="I191">
        <f t="shared" si="16"/>
        <v>-15.838805657306043</v>
      </c>
      <c r="K191">
        <f t="shared" si="17"/>
        <v>-1.3172775459907482</v>
      </c>
      <c r="M191">
        <f t="shared" si="18"/>
        <v>-1.3172775459907482</v>
      </c>
      <c r="N191" s="13">
        <f t="shared" si="19"/>
        <v>6.879737923717641E-6</v>
      </c>
      <c r="O191" s="13">
        <v>1</v>
      </c>
    </row>
    <row r="192" spans="4:15" x14ac:dyDescent="0.4">
      <c r="D192" s="6">
        <v>2.46</v>
      </c>
      <c r="E192" s="7">
        <f t="shared" si="14"/>
        <v>-0.32132210634048547</v>
      </c>
      <c r="G192">
        <f t="shared" si="15"/>
        <v>6.5203728462491393</v>
      </c>
      <c r="H192" s="10">
        <f t="shared" si="20"/>
        <v>-1.3032181988957408</v>
      </c>
      <c r="I192">
        <f t="shared" si="16"/>
        <v>-15.638618386748888</v>
      </c>
      <c r="K192">
        <f t="shared" si="17"/>
        <v>-1.3005749478505966</v>
      </c>
      <c r="M192">
        <f t="shared" si="18"/>
        <v>-1.3005749478505966</v>
      </c>
      <c r="N192" s="13">
        <f t="shared" si="19"/>
        <v>6.9867760876557966E-6</v>
      </c>
      <c r="O192" s="13">
        <v>1</v>
      </c>
    </row>
    <row r="193" spans="4:15" x14ac:dyDescent="0.4">
      <c r="D193" s="6">
        <v>2.48</v>
      </c>
      <c r="E193" s="7">
        <f t="shared" si="14"/>
        <v>-0.31725420684619554</v>
      </c>
      <c r="G193">
        <f t="shared" si="15"/>
        <v>6.5408864296146039</v>
      </c>
      <c r="H193" s="10">
        <f t="shared" si="20"/>
        <v>-1.2867196121267996</v>
      </c>
      <c r="I193">
        <f t="shared" si="16"/>
        <v>-15.440635345521596</v>
      </c>
      <c r="K193">
        <f t="shared" si="17"/>
        <v>-1.2840570342715694</v>
      </c>
      <c r="M193">
        <f t="shared" si="18"/>
        <v>-1.2840570342715694</v>
      </c>
      <c r="N193" s="13">
        <f t="shared" si="19"/>
        <v>7.0893208351626501E-6</v>
      </c>
      <c r="O193" s="13">
        <v>1</v>
      </c>
    </row>
    <row r="194" spans="4:15" x14ac:dyDescent="0.4">
      <c r="D194" s="6">
        <v>2.5</v>
      </c>
      <c r="E194" s="7">
        <f t="shared" si="14"/>
        <v>-0.31323129787672965</v>
      </c>
      <c r="G194">
        <f t="shared" si="15"/>
        <v>6.5614000129800685</v>
      </c>
      <c r="H194" s="10">
        <f t="shared" si="20"/>
        <v>-1.27040349792844</v>
      </c>
      <c r="I194">
        <f t="shared" si="16"/>
        <v>-15.244841975141281</v>
      </c>
      <c r="K194">
        <f t="shared" si="17"/>
        <v>-1.2677225990674033</v>
      </c>
      <c r="M194">
        <f t="shared" si="18"/>
        <v>-1.2677225990674033</v>
      </c>
      <c r="N194" s="13">
        <f t="shared" si="19"/>
        <v>7.1872187031080308E-6</v>
      </c>
      <c r="O194" s="13">
        <v>1</v>
      </c>
    </row>
    <row r="195" spans="4:15" x14ac:dyDescent="0.4">
      <c r="D195" s="6">
        <v>2.52</v>
      </c>
      <c r="E195" s="7">
        <f t="shared" si="14"/>
        <v>-0.30925307515650918</v>
      </c>
      <c r="G195">
        <f t="shared" si="15"/>
        <v>6.5819135963455322</v>
      </c>
      <c r="H195" s="10">
        <f t="shared" si="20"/>
        <v>-1.2542686222197699</v>
      </c>
      <c r="I195">
        <f t="shared" si="16"/>
        <v>-15.051223466637239</v>
      </c>
      <c r="K195">
        <f t="shared" si="17"/>
        <v>-1.2515704143601944</v>
      </c>
      <c r="M195">
        <f t="shared" si="18"/>
        <v>-1.2515704143601944</v>
      </c>
      <c r="N195" s="13">
        <f t="shared" si="19"/>
        <v>7.2803256534745631E-6</v>
      </c>
      <c r="O195" s="13">
        <v>1</v>
      </c>
    </row>
    <row r="196" spans="4:15" x14ac:dyDescent="0.4">
      <c r="D196" s="6">
        <v>2.54</v>
      </c>
      <c r="E196" s="7">
        <f t="shared" si="14"/>
        <v>-0.30531922960045949</v>
      </c>
      <c r="G196">
        <f t="shared" si="15"/>
        <v>6.6024271797109968</v>
      </c>
      <c r="H196" s="10">
        <f t="shared" si="20"/>
        <v>-1.2383137314135433</v>
      </c>
      <c r="I196">
        <f t="shared" si="16"/>
        <v>-14.859764776962519</v>
      </c>
      <c r="K196">
        <f t="shared" si="17"/>
        <v>-1.2355992319611602</v>
      </c>
      <c r="M196">
        <f t="shared" si="18"/>
        <v>-1.2355992319611602</v>
      </c>
      <c r="N196" s="13">
        <f t="shared" si="19"/>
        <v>7.3685072769882168E-6</v>
      </c>
      <c r="O196" s="13">
        <v>1</v>
      </c>
    </row>
    <row r="197" spans="4:15" x14ac:dyDescent="0.4">
      <c r="D197" s="6">
        <v>2.56</v>
      </c>
      <c r="E197" s="7">
        <f t="shared" si="14"/>
        <v>-0.30142944763894031</v>
      </c>
      <c r="G197">
        <f t="shared" si="15"/>
        <v>6.6229407630764614</v>
      </c>
      <c r="H197" s="10">
        <f t="shared" si="20"/>
        <v>-1.222537553734014</v>
      </c>
      <c r="I197">
        <f t="shared" si="16"/>
        <v>-14.670450644808167</v>
      </c>
      <c r="K197">
        <f t="shared" si="17"/>
        <v>-1.219807784702029</v>
      </c>
      <c r="M197">
        <f t="shared" si="18"/>
        <v>-1.219807784702029</v>
      </c>
      <c r="N197" s="13">
        <f t="shared" si="19"/>
        <v>7.4516389679841231E-6</v>
      </c>
      <c r="O197" s="13">
        <v>1</v>
      </c>
    </row>
    <row r="198" spans="4:15" x14ac:dyDescent="0.4">
      <c r="D198" s="6">
        <v>2.58</v>
      </c>
      <c r="E198" s="7">
        <f t="shared" si="14"/>
        <v>-0.29758341153078766</v>
      </c>
      <c r="G198">
        <f t="shared" si="15"/>
        <v>6.643454346441926</v>
      </c>
      <c r="H198" s="10">
        <f t="shared" si="20"/>
        <v>-1.2069388004865684</v>
      </c>
      <c r="I198">
        <f t="shared" si="16"/>
        <v>-14.48326560583882</v>
      </c>
      <c r="K198">
        <f t="shared" si="17"/>
        <v>-1.2041947877185752</v>
      </c>
      <c r="M198">
        <f t="shared" si="18"/>
        <v>-1.2041947877185752</v>
      </c>
      <c r="N198" s="13">
        <f t="shared" si="19"/>
        <v>7.5296060709096313E-6</v>
      </c>
      <c r="O198" s="13">
        <v>1</v>
      </c>
    </row>
    <row r="199" spans="4:15" x14ac:dyDescent="0.4">
      <c r="D199" s="6">
        <v>2.6</v>
      </c>
      <c r="E199" s="7">
        <f t="shared" si="14"/>
        <v>-0.29378079966483966</v>
      </c>
      <c r="G199">
        <f t="shared" si="15"/>
        <v>6.6639679298073915</v>
      </c>
      <c r="H199" s="10">
        <f t="shared" si="20"/>
        <v>-1.1915161672806567</v>
      </c>
      <c r="I199">
        <f t="shared" si="16"/>
        <v>-14.298194007367879</v>
      </c>
      <c r="K199">
        <f t="shared" si="17"/>
        <v>-1.1887589396877953</v>
      </c>
      <c r="M199">
        <f t="shared" si="18"/>
        <v>-1.1887589396877953</v>
      </c>
      <c r="N199" s="13">
        <f t="shared" si="19"/>
        <v>7.6023039988359634E-6</v>
      </c>
      <c r="O199" s="13">
        <v>1</v>
      </c>
    </row>
    <row r="200" spans="4:15" x14ac:dyDescent="0.4">
      <c r="D200" s="6">
        <v>2.62</v>
      </c>
      <c r="E200" s="7">
        <f t="shared" si="14"/>
        <v>-0.29002128685031009</v>
      </c>
      <c r="G200">
        <f t="shared" si="15"/>
        <v>6.6844815131728552</v>
      </c>
      <c r="H200" s="10">
        <f t="shared" si="20"/>
        <v>-1.1762683352074876</v>
      </c>
      <c r="I200">
        <f t="shared" si="16"/>
        <v>-14.115220022489851</v>
      </c>
      <c r="K200">
        <f t="shared" si="17"/>
        <v>-1.1734989240201648</v>
      </c>
      <c r="M200">
        <f t="shared" si="18"/>
        <v>-1.1734989240201648</v>
      </c>
      <c r="N200" s="13">
        <f t="shared" si="19"/>
        <v>7.6696383244691172E-6</v>
      </c>
      <c r="O200" s="13">
        <v>1</v>
      </c>
    </row>
    <row r="201" spans="4:15" x14ac:dyDescent="0.4">
      <c r="D201" s="6">
        <v>2.64</v>
      </c>
      <c r="E201" s="7">
        <f t="shared" si="14"/>
        <v>-0.28630454459636029</v>
      </c>
      <c r="G201">
        <f t="shared" si="15"/>
        <v>6.7049950965383198</v>
      </c>
      <c r="H201" s="10">
        <f t="shared" si="20"/>
        <v>-1.1611939719739182</v>
      </c>
      <c r="I201">
        <f t="shared" si="16"/>
        <v>-13.934327663687018</v>
      </c>
      <c r="K201">
        <f t="shared" si="17"/>
        <v>-1.1584134100083654</v>
      </c>
      <c r="M201">
        <f t="shared" si="18"/>
        <v>-1.1584134100083654</v>
      </c>
      <c r="N201" s="13">
        <f t="shared" si="19"/>
        <v>7.7315248442786479E-6</v>
      </c>
      <c r="O201" s="13">
        <v>1</v>
      </c>
    </row>
    <row r="202" spans="4:15" x14ac:dyDescent="0.4">
      <c r="D202" s="6">
        <v>2.66</v>
      </c>
      <c r="E202" s="7">
        <f t="shared" si="14"/>
        <v>-0.28263024138121168</v>
      </c>
      <c r="G202">
        <f t="shared" si="15"/>
        <v>6.7255086799037844</v>
      </c>
      <c r="H202" s="10">
        <f t="shared" si="20"/>
        <v>-1.1462917329939182</v>
      </c>
      <c r="I202">
        <f t="shared" si="16"/>
        <v>-13.755500795927018</v>
      </c>
      <c r="K202">
        <f t="shared" si="17"/>
        <v>-1.1435010539338526</v>
      </c>
      <c r="M202">
        <f t="shared" si="18"/>
        <v>-1.1435010539338526</v>
      </c>
      <c r="N202" s="13">
        <f t="shared" si="19"/>
        <v>7.7878896162885181E-6</v>
      </c>
      <c r="O202" s="13">
        <v>1</v>
      </c>
    </row>
    <row r="203" spans="4:15" x14ac:dyDescent="0.4">
      <c r="D203" s="6">
        <v>2.68</v>
      </c>
      <c r="E203" s="7">
        <f t="shared" si="14"/>
        <v>-0.2789980429111294</v>
      </c>
      <c r="G203">
        <f t="shared" si="15"/>
        <v>6.7460222632692481</v>
      </c>
      <c r="H203" s="10">
        <f t="shared" si="20"/>
        <v>-1.1315602624389585</v>
      </c>
      <c r="I203">
        <f t="shared" si="16"/>
        <v>-13.578723149267502</v>
      </c>
      <c r="K203">
        <f t="shared" si="17"/>
        <v>-1.1287605001325691</v>
      </c>
      <c r="M203">
        <f t="shared" si="18"/>
        <v>-1.1287605001325691</v>
      </c>
      <c r="N203" s="13">
        <f t="shared" si="19"/>
        <v>7.8386689722785668E-6</v>
      </c>
      <c r="O203" s="13">
        <v>1</v>
      </c>
    </row>
    <row r="204" spans="4:15" x14ac:dyDescent="0.4">
      <c r="D204" s="6">
        <v>2.7</v>
      </c>
      <c r="E204" s="7">
        <f t="shared" si="14"/>
        <v>-0.27540761236959937</v>
      </c>
      <c r="G204">
        <f t="shared" si="15"/>
        <v>6.7665358466347127</v>
      </c>
      <c r="H204" s="10">
        <f t="shared" si="20"/>
        <v>-1.1169981942486211</v>
      </c>
      <c r="I204">
        <f t="shared" si="16"/>
        <v>-13.403978330983453</v>
      </c>
      <c r="K204">
        <f t="shared" si="17"/>
        <v>-1.114190382021095</v>
      </c>
      <c r="M204">
        <f t="shared" si="18"/>
        <v>-1.114190382021095</v>
      </c>
      <c r="N204" s="13">
        <f t="shared" si="19"/>
        <v>7.8838095050452467E-6</v>
      </c>
      <c r="O204" s="13">
        <v>1</v>
      </c>
    </row>
    <row r="205" spans="4:15" x14ac:dyDescent="0.4">
      <c r="D205" s="6">
        <v>2.72</v>
      </c>
      <c r="E205" s="7">
        <f t="shared" si="14"/>
        <v>-0.27185861065701111</v>
      </c>
      <c r="G205">
        <f t="shared" si="15"/>
        <v>6.7870494300001782</v>
      </c>
      <c r="H205" s="10">
        <f t="shared" si="20"/>
        <v>-1.1026041531027055</v>
      </c>
      <c r="I205">
        <f t="shared" si="16"/>
        <v>-13.231249837232467</v>
      </c>
      <c r="K205">
        <f t="shared" si="17"/>
        <v>-1.0997893230844635</v>
      </c>
      <c r="M205">
        <f t="shared" si="18"/>
        <v>-1.0997893230844635</v>
      </c>
      <c r="N205" s="13">
        <f t="shared" si="19"/>
        <v>7.923268031596311E-6</v>
      </c>
      <c r="O205" s="13">
        <v>1</v>
      </c>
    </row>
    <row r="206" spans="4:15" x14ac:dyDescent="0.4">
      <c r="D206" s="6">
        <v>2.74</v>
      </c>
      <c r="E206" s="7">
        <f t="shared" si="14"/>
        <v>-0.26835069662114791</v>
      </c>
      <c r="G206">
        <f t="shared" si="15"/>
        <v>6.807563013365642</v>
      </c>
      <c r="H206" s="10">
        <f t="shared" si="20"/>
        <v>-1.0883767553560517</v>
      </c>
      <c r="I206">
        <f t="shared" si="16"/>
        <v>-13.060521064272621</v>
      </c>
      <c r="K206">
        <f t="shared" si="17"/>
        <v>-1.0855559378268624</v>
      </c>
      <c r="M206">
        <f t="shared" si="18"/>
        <v>-1.0855559378268624</v>
      </c>
      <c r="N206" s="13">
        <f t="shared" si="19"/>
        <v>7.957011532981508E-6</v>
      </c>
      <c r="O206" s="13">
        <v>1</v>
      </c>
    </row>
    <row r="207" spans="4:15" x14ac:dyDescent="0.4">
      <c r="D207" s="6">
        <v>2.76</v>
      </c>
      <c r="E207" s="7">
        <f t="shared" si="14"/>
        <v>-0.26488352727877984</v>
      </c>
      <c r="G207">
        <f t="shared" si="15"/>
        <v>6.8280765967311057</v>
      </c>
      <c r="H207" s="10">
        <f t="shared" si="20"/>
        <v>-1.0743146099372753</v>
      </c>
      <c r="I207">
        <f t="shared" si="16"/>
        <v>-12.891775319247305</v>
      </c>
      <c r="K207">
        <f t="shared" si="17"/>
        <v>-1.0714888326863676</v>
      </c>
      <c r="M207">
        <f t="shared" si="18"/>
        <v>-1.0714888326863676</v>
      </c>
      <c r="N207" s="13">
        <f t="shared" si="19"/>
        <v>7.9850170717475502E-6</v>
      </c>
      <c r="O207" s="13">
        <v>1</v>
      </c>
    </row>
    <row r="208" spans="4:15" x14ac:dyDescent="0.4">
      <c r="D208" s="6">
        <v>2.78</v>
      </c>
      <c r="E208" s="7">
        <f t="shared" si="14"/>
        <v>-0.26145675802864349</v>
      </c>
      <c r="G208">
        <f t="shared" si="15"/>
        <v>6.8485901800965712</v>
      </c>
      <c r="H208" s="10">
        <f t="shared" si="20"/>
        <v>-1.060416319212572</v>
      </c>
      <c r="I208">
        <f t="shared" si="16"/>
        <v>-12.724995830550863</v>
      </c>
      <c r="K208">
        <f t="shared" si="17"/>
        <v>-1.0575866069148714</v>
      </c>
      <c r="M208">
        <f t="shared" si="18"/>
        <v>-1.0575866069148714</v>
      </c>
      <c r="N208" s="13">
        <f t="shared" si="19"/>
        <v>8.0072716877578436E-6</v>
      </c>
      <c r="O208" s="13">
        <v>1</v>
      </c>
    </row>
    <row r="209" spans="4:15" x14ac:dyDescent="0.4">
      <c r="D209" s="6">
        <v>2.8</v>
      </c>
      <c r="E209" s="7">
        <f t="shared" si="14"/>
        <v>-0.25807004285608615</v>
      </c>
      <c r="G209">
        <f t="shared" si="15"/>
        <v>6.8691037634620349</v>
      </c>
      <c r="H209" s="10">
        <f t="shared" si="20"/>
        <v>-1.0466804798157141</v>
      </c>
      <c r="I209">
        <f t="shared" si="16"/>
        <v>-12.560165757788569</v>
      </c>
      <c r="K209">
        <f t="shared" si="17"/>
        <v>-1.0438478534242877</v>
      </c>
      <c r="M209">
        <f t="shared" si="18"/>
        <v>-1.0438478534242877</v>
      </c>
      <c r="N209" s="13">
        <f t="shared" si="19"/>
        <v>8.0237722734056414E-6</v>
      </c>
      <c r="O209" s="13">
        <v>1</v>
      </c>
    </row>
    <row r="210" spans="4:15" x14ac:dyDescent="0.4">
      <c r="D210" s="6">
        <v>2.82</v>
      </c>
      <c r="E210" s="7">
        <f t="shared" si="14"/>
        <v>-0.25472303452964257</v>
      </c>
      <c r="G210">
        <f t="shared" si="15"/>
        <v>6.8896173468274995</v>
      </c>
      <c r="H210" s="10">
        <f t="shared" si="20"/>
        <v>-1.0331056834453243</v>
      </c>
      <c r="I210">
        <f t="shared" si="16"/>
        <v>-12.397268201343891</v>
      </c>
      <c r="K210">
        <f t="shared" si="17"/>
        <v>-1.030271159600102</v>
      </c>
      <c r="M210">
        <f t="shared" si="18"/>
        <v>-1.030271159600102</v>
      </c>
      <c r="N210" s="13">
        <f t="shared" si="19"/>
        <v>8.0345254291338936E-6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-0.25141538478980435</v>
      </c>
      <c r="G211">
        <f t="shared" ref="G211:G274" si="22">$E$11*(D211/$E$12+1)</f>
        <v>6.9101309301929641</v>
      </c>
      <c r="H211" s="10">
        <f t="shared" si="20"/>
        <v>-1.0196905176304885</v>
      </c>
      <c r="I211">
        <f t="shared" si="16"/>
        <v>-12.236286211565861</v>
      </c>
      <c r="K211">
        <f t="shared" si="17"/>
        <v>-1.0168551080833192</v>
      </c>
      <c r="M211">
        <f t="shared" si="18"/>
        <v>-1.0168551080833192</v>
      </c>
      <c r="N211" s="13">
        <f t="shared" si="19"/>
        <v>8.0395473001783037E-6</v>
      </c>
      <c r="O211" s="13">
        <v>1</v>
      </c>
    </row>
    <row r="212" spans="4:15" x14ac:dyDescent="0.4">
      <c r="D212" s="6">
        <v>2.86</v>
      </c>
      <c r="E212" s="7">
        <f t="shared" si="21"/>
        <v>-0.24814674453023602</v>
      </c>
      <c r="G212">
        <f t="shared" si="22"/>
        <v>6.9306445135584287</v>
      </c>
      <c r="H212" s="10">
        <f t="shared" si="20"/>
        <v>-1.0064335664657311</v>
      </c>
      <c r="I212">
        <f t="shared" ref="I212:I275" si="23">H212*$E$6</f>
        <v>-12.077202797588773</v>
      </c>
      <c r="K212">
        <f t="shared" ref="K212:K275" si="24">(1/2)*(($L$9/2)*$L$4*EXP(-$L$7*$O$6*(G212/$O$6-1))+($L$9/2)*$L$4*EXP(-$L$7*$O$6*(($H$4/$E$4)*G212/$O$6-1))-(($L$9/2)*$L$6*EXP(-$L$5*$O$6*(G212/$O$6-1))+($L$9/2)*$L$6*EXP(-$L$5*$O$6*(($H$4/$E$4)*G212/$O$6-1))))</f>
        <v>-1.0035982775218018</v>
      </c>
      <c r="M212">
        <f t="shared" ref="M212:M275" si="25">(1/2)*(($L$9/2)*$O$4*EXP(-$O$8*$O$6*(G212/$O$6-1))+($L$9/2)*$O$4*EXP(-$O$8*$O$6*(($H$4/$E$4)*G212/$O$6-1))-(($L$9/2)*$O$7*EXP(-$O$5*$O$6*(G212/$O$6-1))+($L$9/2)*$O$7*EXP(-$O$5*$O$6*(($H$4/$E$4)*G212/$O$6-1))))</f>
        <v>-1.0035982775218018</v>
      </c>
      <c r="N212" s="13">
        <f t="shared" ref="N212:N275" si="26">(M212-H212)^2*O212</f>
        <v>8.0388633955681242E-6</v>
      </c>
      <c r="O212" s="13">
        <v>1</v>
      </c>
    </row>
    <row r="213" spans="4:15" x14ac:dyDescent="0.4">
      <c r="D213" s="6">
        <v>2.88</v>
      </c>
      <c r="E213" s="7">
        <f t="shared" si="21"/>
        <v>-0.24491676397168102</v>
      </c>
      <c r="G213">
        <f t="shared" si="22"/>
        <v>6.9511580969238933</v>
      </c>
      <c r="H213" s="10">
        <f t="shared" ref="H213:H276" si="27">-(-$B$4)*(1+D213+$E$5*D213^3)*EXP(-D213)</f>
        <v>-0.99333341131634389</v>
      </c>
      <c r="I213">
        <f t="shared" si="23"/>
        <v>-11.920000935796127</v>
      </c>
      <c r="K213">
        <f t="shared" si="24"/>
        <v>-0.99049924329197592</v>
      </c>
      <c r="M213">
        <f t="shared" si="25"/>
        <v>-0.99049924329197592</v>
      </c>
      <c r="N213" s="13">
        <f t="shared" si="26"/>
        <v>8.0325083903498872E-6</v>
      </c>
      <c r="O213" s="13">
        <v>1</v>
      </c>
    </row>
    <row r="214" spans="4:15" x14ac:dyDescent="0.4">
      <c r="D214" s="6">
        <v>2.9</v>
      </c>
      <c r="E214" s="7">
        <f t="shared" si="21"/>
        <v>-0.24172509282879773</v>
      </c>
      <c r="G214">
        <f t="shared" si="22"/>
        <v>6.9716716802893579</v>
      </c>
      <c r="H214" s="10">
        <f t="shared" si="27"/>
        <v>-0.98038863149503785</v>
      </c>
      <c r="I214">
        <f t="shared" si="23"/>
        <v>-11.764663577940453</v>
      </c>
      <c r="K214">
        <f t="shared" si="24"/>
        <v>-0.97755657819186248</v>
      </c>
      <c r="M214">
        <f t="shared" si="25"/>
        <v>-0.97755657819186248</v>
      </c>
      <c r="N214" s="13">
        <f t="shared" si="26"/>
        <v>8.0205259120265516E-6</v>
      </c>
      <c r="O214" s="13">
        <v>1</v>
      </c>
    </row>
    <row r="215" spans="4:15" x14ac:dyDescent="0.4">
      <c r="D215" s="6">
        <v>2.92</v>
      </c>
      <c r="E215" s="7">
        <f t="shared" si="21"/>
        <v>-0.23857138047015461</v>
      </c>
      <c r="G215">
        <f t="shared" si="22"/>
        <v>6.9921852636548216</v>
      </c>
      <c r="H215" s="10">
        <f t="shared" si="27"/>
        <v>-0.9675978049108529</v>
      </c>
      <c r="I215">
        <f t="shared" si="23"/>
        <v>-11.611173658930234</v>
      </c>
      <c r="K215">
        <f t="shared" si="24"/>
        <v>-0.96476885310634053</v>
      </c>
      <c r="M215">
        <f t="shared" si="25"/>
        <v>-0.96476885310634053</v>
      </c>
      <c r="N215" s="13">
        <f t="shared" si="26"/>
        <v>8.0029683122537919E-6</v>
      </c>
      <c r="O215" s="13">
        <v>1</v>
      </c>
    </row>
    <row r="216" spans="4:15" x14ac:dyDescent="0.4">
      <c r="D216" s="6">
        <v>2.94</v>
      </c>
      <c r="E216" s="7">
        <f t="shared" si="21"/>
        <v>-0.23545527607160929</v>
      </c>
      <c r="G216">
        <f t="shared" si="22"/>
        <v>7.0126988470202871</v>
      </c>
      <c r="H216" s="10">
        <f t="shared" si="27"/>
        <v>-0.95495950869123292</v>
      </c>
      <c r="I216">
        <f t="shared" si="23"/>
        <v>-11.459514104294795</v>
      </c>
      <c r="K216">
        <f t="shared" si="24"/>
        <v>-0.95213463764554629</v>
      </c>
      <c r="M216">
        <f t="shared" si="25"/>
        <v>-0.95213463764554629</v>
      </c>
      <c r="N216" s="13">
        <f t="shared" si="26"/>
        <v>7.9798964247586613E-6</v>
      </c>
      <c r="O216" s="13">
        <v>1</v>
      </c>
    </row>
    <row r="217" spans="4:15" x14ac:dyDescent="0.4">
      <c r="D217" s="6">
        <v>2.96</v>
      </c>
      <c r="E217" s="7">
        <f t="shared" si="21"/>
        <v>-0.23237642876328826</v>
      </c>
      <c r="G217">
        <f t="shared" si="22"/>
        <v>7.0332124303857508</v>
      </c>
      <c r="H217" s="10">
        <f t="shared" si="27"/>
        <v>-0.94247231977814439</v>
      </c>
      <c r="I217">
        <f t="shared" si="23"/>
        <v>-11.309667837337733</v>
      </c>
      <c r="K217">
        <f t="shared" si="24"/>
        <v>-0.9396525007572667</v>
      </c>
      <c r="M217">
        <f t="shared" si="25"/>
        <v>-0.9396525007572667</v>
      </c>
      <c r="N217" s="13">
        <f t="shared" si="26"/>
        <v>7.9513793105036123E-6</v>
      </c>
      <c r="O217" s="13">
        <v>1</v>
      </c>
    </row>
    <row r="218" spans="4:15" x14ac:dyDescent="0.4">
      <c r="D218" s="6">
        <v>2.98</v>
      </c>
      <c r="E218" s="7">
        <f t="shared" si="21"/>
        <v>-0.22933448777037779</v>
      </c>
      <c r="G218">
        <f t="shared" si="22"/>
        <v>7.0537260137512154</v>
      </c>
      <c r="H218" s="10">
        <f t="shared" si="27"/>
        <v>-0.93013481549909816</v>
      </c>
      <c r="I218">
        <f t="shared" si="23"/>
        <v>-11.161617785989177</v>
      </c>
      <c r="K218">
        <f t="shared" si="24"/>
        <v>-0.92732101131416911</v>
      </c>
      <c r="M218">
        <f t="shared" si="25"/>
        <v>-0.92732101131416911</v>
      </c>
      <c r="N218" s="13">
        <f t="shared" si="26"/>
        <v>7.9174939911242198E-6</v>
      </c>
      <c r="O218" s="13">
        <v>1</v>
      </c>
    </row>
    <row r="219" spans="4:15" x14ac:dyDescent="0.4">
      <c r="D219" s="6">
        <v>3</v>
      </c>
      <c r="E219" s="7">
        <f t="shared" si="21"/>
        <v>-0.22632910254793082</v>
      </c>
      <c r="G219">
        <f t="shared" si="22"/>
        <v>7.07423959711668</v>
      </c>
      <c r="H219" s="10">
        <f t="shared" si="27"/>
        <v>-0.91794557411389777</v>
      </c>
      <c r="I219">
        <f t="shared" si="23"/>
        <v>-11.015346889366773</v>
      </c>
      <c r="K219">
        <f t="shared" si="24"/>
        <v>-0.91513873867668394</v>
      </c>
      <c r="M219">
        <f t="shared" si="25"/>
        <v>-0.91513873867668394</v>
      </c>
      <c r="N219" s="13">
        <f t="shared" si="26"/>
        <v>7.8783251715993414E-6</v>
      </c>
      <c r="O219" s="13">
        <v>1</v>
      </c>
    </row>
    <row r="220" spans="4:15" x14ac:dyDescent="0.4">
      <c r="D220" s="6">
        <v>3.02</v>
      </c>
      <c r="E220" s="7">
        <f t="shared" si="21"/>
        <v>-0.22335992290988751</v>
      </c>
      <c r="G220">
        <f t="shared" si="22"/>
        <v>7.0947531804821446</v>
      </c>
      <c r="H220" s="10">
        <f t="shared" si="27"/>
        <v>-0.90590317533792164</v>
      </c>
      <c r="I220">
        <f t="shared" si="23"/>
        <v>-10.870838104055061</v>
      </c>
      <c r="K220">
        <f t="shared" si="24"/>
        <v>-0.90310425323232557</v>
      </c>
      <c r="M220">
        <f t="shared" si="25"/>
        <v>-0.90310425323232557</v>
      </c>
      <c r="N220" s="13">
        <f t="shared" si="26"/>
        <v>7.8339649531943323E-6</v>
      </c>
      <c r="O220" s="13">
        <v>1</v>
      </c>
    </row>
    <row r="221" spans="4:15" x14ac:dyDescent="0.4">
      <c r="D221" s="6">
        <v>3.04</v>
      </c>
      <c r="E221" s="7">
        <f t="shared" si="21"/>
        <v>-0.2204265991525016</v>
      </c>
      <c r="G221">
        <f t="shared" si="22"/>
        <v>7.1152667638476093</v>
      </c>
      <c r="H221" s="10">
        <f t="shared" si="27"/>
        <v>-0.89400620084271598</v>
      </c>
      <c r="I221">
        <f t="shared" si="23"/>
        <v>-10.728074410112592</v>
      </c>
      <c r="K221">
        <f t="shared" si="24"/>
        <v>-0.89121612691222718</v>
      </c>
      <c r="M221">
        <f t="shared" si="25"/>
        <v>-0.89121612691222718</v>
      </c>
      <c r="N221" s="13">
        <f t="shared" si="26"/>
        <v>7.784512537593227E-6</v>
      </c>
      <c r="O221" s="13">
        <v>1</v>
      </c>
    </row>
    <row r="222" spans="4:15" x14ac:dyDescent="0.4">
      <c r="D222" s="6">
        <v>3.06</v>
      </c>
      <c r="E222" s="7">
        <f t="shared" si="21"/>
        <v>-0.2175287821723591</v>
      </c>
      <c r="G222">
        <f t="shared" si="22"/>
        <v>7.1357803472130739</v>
      </c>
      <c r="H222" s="10">
        <f t="shared" si="27"/>
        <v>-0.882253234734654</v>
      </c>
      <c r="I222">
        <f t="shared" si="23"/>
        <v>-10.587038816815848</v>
      </c>
      <c r="K222">
        <f t="shared" si="24"/>
        <v>-0.87947293368562607</v>
      </c>
      <c r="M222">
        <f t="shared" si="25"/>
        <v>-0.87947293368562607</v>
      </c>
      <c r="N222" s="13">
        <f t="shared" si="26"/>
        <v>7.7300739232258277E-6</v>
      </c>
      <c r="O222" s="13">
        <v>1</v>
      </c>
    </row>
    <row r="223" spans="4:15" x14ac:dyDescent="0.4">
      <c r="D223" s="6">
        <v>3.08</v>
      </c>
      <c r="E223" s="7">
        <f t="shared" si="21"/>
        <v>-0.21466612357917014</v>
      </c>
      <c r="G223">
        <f t="shared" si="22"/>
        <v>7.1562939305785376</v>
      </c>
      <c r="H223" s="10">
        <f t="shared" si="27"/>
        <v>-0.87064286401239821</v>
      </c>
      <c r="I223">
        <f t="shared" si="23"/>
        <v>-10.447714368148779</v>
      </c>
      <c r="K223">
        <f t="shared" si="24"/>
        <v>-0.86787325003302385</v>
      </c>
      <c r="M223">
        <f t="shared" si="25"/>
        <v>-0.86787325003302385</v>
      </c>
      <c r="N223" s="13">
        <f t="shared" si="26"/>
        <v>7.6707615947458978E-6</v>
      </c>
      <c r="O223" s="13">
        <v>1</v>
      </c>
    </row>
    <row r="224" spans="4:15" x14ac:dyDescent="0.4">
      <c r="D224" s="6">
        <v>3.1</v>
      </c>
      <c r="E224" s="7">
        <f t="shared" si="21"/>
        <v>-0.21183827580350886</v>
      </c>
      <c r="G224">
        <f t="shared" si="22"/>
        <v>7.1768075139440022</v>
      </c>
      <c r="H224" s="10">
        <f t="shared" si="27"/>
        <v>-0.85917367900387109</v>
      </c>
      <c r="I224">
        <f t="shared" si="23"/>
        <v>-10.310084148046453</v>
      </c>
      <c r="K224">
        <f t="shared" si="24"/>
        <v>-0.85641565539872078</v>
      </c>
      <c r="M224">
        <f t="shared" si="25"/>
        <v>-0.85641565539872078</v>
      </c>
      <c r="N224" s="13">
        <f t="shared" si="26"/>
        <v>7.6066942065663524E-6</v>
      </c>
      <c r="O224" s="13">
        <v>1</v>
      </c>
    </row>
    <row r="225" spans="4:15" x14ac:dyDescent="0.4">
      <c r="D225" s="6">
        <v>3.12</v>
      </c>
      <c r="E225" s="7">
        <f t="shared" si="21"/>
        <v>-0.2090448921996714</v>
      </c>
      <c r="G225">
        <f t="shared" si="22"/>
        <v>7.1973210973094668</v>
      </c>
      <c r="H225" s="10">
        <f t="shared" si="27"/>
        <v>-0.84784427378342708</v>
      </c>
      <c r="I225">
        <f t="shared" si="23"/>
        <v>-10.174131285401124</v>
      </c>
      <c r="K225">
        <f t="shared" si="24"/>
        <v>-0.84509873262340929</v>
      </c>
      <c r="M225">
        <f t="shared" si="25"/>
        <v>-0.84509873262340929</v>
      </c>
      <c r="N225" s="13">
        <f t="shared" si="26"/>
        <v>7.5379962613518587E-6</v>
      </c>
      <c r="O225" s="13">
        <v>1</v>
      </c>
    </row>
    <row r="226" spans="4:15" x14ac:dyDescent="0.4">
      <c r="D226" s="6">
        <v>3.14</v>
      </c>
      <c r="E226" s="7">
        <f t="shared" si="21"/>
        <v>-0.20628562714381649</v>
      </c>
      <c r="G226">
        <f t="shared" si="22"/>
        <v>7.2178346806749305</v>
      </c>
      <c r="H226" s="10">
        <f t="shared" si="27"/>
        <v>-0.83665324656989082</v>
      </c>
      <c r="I226">
        <f t="shared" si="23"/>
        <v>-10.03983895883869</v>
      </c>
      <c r="K226">
        <f t="shared" si="24"/>
        <v>-0.83392106835747759</v>
      </c>
      <c r="M226">
        <f t="shared" si="25"/>
        <v>-0.83392106835747759</v>
      </c>
      <c r="N226" s="13">
        <f t="shared" si="26"/>
        <v>7.4647977843855403E-6</v>
      </c>
      <c r="O226" s="13">
        <v>1</v>
      </c>
    </row>
    <row r="227" spans="4:15" x14ac:dyDescent="0.4">
      <c r="D227" s="6">
        <v>3.16</v>
      </c>
      <c r="E227" s="7">
        <f t="shared" si="21"/>
        <v>-0.20356013612754911</v>
      </c>
      <c r="G227">
        <f t="shared" si="22"/>
        <v>7.2383482640403969</v>
      </c>
      <c r="H227" s="10">
        <f t="shared" si="27"/>
        <v>-0.82559920010611365</v>
      </c>
      <c r="I227">
        <f t="shared" si="23"/>
        <v>-9.9071904012733647</v>
      </c>
      <c r="K227">
        <f t="shared" si="24"/>
        <v>-0.82288125345565866</v>
      </c>
      <c r="M227">
        <f t="shared" si="25"/>
        <v>-0.82288125345565866</v>
      </c>
      <c r="N227" s="13">
        <f t="shared" si="26"/>
        <v>7.3872339947195228E-6</v>
      </c>
      <c r="O227" s="13">
        <v>1</v>
      </c>
    </row>
    <row r="228" spans="4:15" x14ac:dyDescent="0.4">
      <c r="D228" s="6">
        <v>3.18</v>
      </c>
      <c r="E228" s="7">
        <f t="shared" si="21"/>
        <v>-0.20086807584710117</v>
      </c>
      <c r="G228">
        <f t="shared" si="22"/>
        <v>7.2588618474058606</v>
      </c>
      <c r="H228" s="10">
        <f t="shared" si="27"/>
        <v>-0.81468074202067287</v>
      </c>
      <c r="I228">
        <f t="shared" si="23"/>
        <v>-9.7761689042480739</v>
      </c>
      <c r="K228">
        <f t="shared" si="24"/>
        <v>-0.81197788335366938</v>
      </c>
      <c r="M228">
        <f t="shared" si="25"/>
        <v>-0.81197788335366938</v>
      </c>
      <c r="N228" s="13">
        <f t="shared" si="26"/>
        <v>7.3054449737958433E-6</v>
      </c>
      <c r="O228" s="13">
        <v>1</v>
      </c>
    </row>
    <row r="229" spans="4:15" x14ac:dyDescent="0.4">
      <c r="D229" s="6">
        <v>3.2</v>
      </c>
      <c r="E229" s="7">
        <f t="shared" si="21"/>
        <v>-0.19820910428825977</v>
      </c>
      <c r="G229">
        <f t="shared" si="22"/>
        <v>7.2793754307713252</v>
      </c>
      <c r="H229" s="10">
        <f t="shared" si="27"/>
        <v>-0.80389648517232382</v>
      </c>
      <c r="I229">
        <f t="shared" si="23"/>
        <v>-9.6467578220678867</v>
      </c>
      <c r="K229">
        <f t="shared" si="24"/>
        <v>-0.80120955842739816</v>
      </c>
      <c r="M229">
        <f t="shared" si="25"/>
        <v>-0.80120955842739816</v>
      </c>
      <c r="N229" s="13">
        <f t="shared" si="26"/>
        <v>7.2195753325967764E-6</v>
      </c>
      <c r="O229" s="13">
        <v>1</v>
      </c>
    </row>
    <row r="230" spans="4:15" x14ac:dyDescent="0.4">
      <c r="D230" s="6">
        <v>3.22</v>
      </c>
      <c r="E230" s="7">
        <f t="shared" si="21"/>
        <v>-0.19558288080718811</v>
      </c>
      <c r="G230">
        <f t="shared" si="22"/>
        <v>7.2998890141367898</v>
      </c>
      <c r="H230" s="10">
        <f t="shared" si="27"/>
        <v>-0.79324504797779349</v>
      </c>
      <c r="I230">
        <f t="shared" si="23"/>
        <v>-9.5189405757335219</v>
      </c>
      <c r="K230">
        <f t="shared" si="24"/>
        <v>-0.79057488433527312</v>
      </c>
      <c r="M230">
        <f t="shared" si="25"/>
        <v>-0.79057488433527312</v>
      </c>
      <c r="N230" s="13">
        <f t="shared" si="26"/>
        <v>7.1297738778376689E-6</v>
      </c>
      <c r="O230" s="13">
        <v>1</v>
      </c>
    </row>
    <row r="231" spans="4:15" x14ac:dyDescent="0.4">
      <c r="D231" s="6">
        <v>3.24</v>
      </c>
      <c r="E231" s="7">
        <f t="shared" si="21"/>
        <v>-0.19298906620728126</v>
      </c>
      <c r="G231">
        <f t="shared" si="22"/>
        <v>7.3204025975022535</v>
      </c>
      <c r="H231" s="10">
        <f t="shared" si="27"/>
        <v>-0.7827250547234913</v>
      </c>
      <c r="I231">
        <f t="shared" si="23"/>
        <v>-9.392700656681896</v>
      </c>
      <c r="K231">
        <f t="shared" si="24"/>
        <v>-0.7800724723443343</v>
      </c>
      <c r="M231">
        <f t="shared" si="25"/>
        <v>-0.7800724723443343</v>
      </c>
      <c r="N231" s="13">
        <f t="shared" si="26"/>
        <v>7.0361932782142003E-6</v>
      </c>
      <c r="O231" s="13">
        <v>1</v>
      </c>
    </row>
    <row r="232" spans="4:15" x14ac:dyDescent="0.4">
      <c r="D232" s="6">
        <v>3.26</v>
      </c>
      <c r="E232" s="7">
        <f t="shared" si="21"/>
        <v>-0.19042732281219193</v>
      </c>
      <c r="G232">
        <f t="shared" si="22"/>
        <v>7.3409161808677172</v>
      </c>
      <c r="H232" s="10">
        <f t="shared" si="27"/>
        <v>-0.77233513586168789</v>
      </c>
      <c r="I232">
        <f t="shared" si="23"/>
        <v>-9.2680216303402538</v>
      </c>
      <c r="K232">
        <f t="shared" si="24"/>
        <v>-0.76970093964058073</v>
      </c>
      <c r="M232">
        <f t="shared" si="25"/>
        <v>-0.76970093964058073</v>
      </c>
      <c r="N232" s="13">
        <f t="shared" si="26"/>
        <v>6.9389897312952715E-6</v>
      </c>
      <c r="O232" s="13">
        <v>1</v>
      </c>
    </row>
    <row r="233" spans="4:15" x14ac:dyDescent="0.4">
      <c r="D233" s="6">
        <v>3.28</v>
      </c>
      <c r="E233" s="7">
        <f t="shared" si="21"/>
        <v>-0.18789731453515968</v>
      </c>
      <c r="G233">
        <f t="shared" si="22"/>
        <v>7.3614297642331827</v>
      </c>
      <c r="H233" s="10">
        <f t="shared" si="27"/>
        <v>-0.76207392829170062</v>
      </c>
      <c r="I233">
        <f t="shared" si="23"/>
        <v>-9.1448871395004083</v>
      </c>
      <c r="K233">
        <f t="shared" si="24"/>
        <v>-0.75945890962412299</v>
      </c>
      <c r="M233">
        <f t="shared" si="25"/>
        <v>-0.75945890962412299</v>
      </c>
      <c r="N233" s="13">
        <f t="shared" si="26"/>
        <v>6.8383226317794768E-6</v>
      </c>
      <c r="O233" s="13">
        <v>1</v>
      </c>
    </row>
    <row r="234" spans="4:15" x14ac:dyDescent="0.4">
      <c r="D234" s="6">
        <v>3.3</v>
      </c>
      <c r="E234" s="7">
        <f t="shared" si="21"/>
        <v>-0.1853987069447724</v>
      </c>
      <c r="G234">
        <f t="shared" si="22"/>
        <v>7.3819433475986473</v>
      </c>
      <c r="H234" s="10">
        <f t="shared" si="27"/>
        <v>-0.75194007562660781</v>
      </c>
      <c r="I234">
        <f t="shared" si="23"/>
        <v>-9.0232809075192932</v>
      </c>
      <c r="K234">
        <f t="shared" si="24"/>
        <v>-0.749345012189648</v>
      </c>
      <c r="M234">
        <f t="shared" si="25"/>
        <v>-0.749345012189648</v>
      </c>
      <c r="N234" s="13">
        <f t="shared" si="26"/>
        <v>6.7343542418456631E-6</v>
      </c>
      <c r="O234" s="13">
        <v>1</v>
      </c>
    </row>
    <row r="235" spans="4:15" x14ac:dyDescent="0.4">
      <c r="D235" s="6">
        <v>3.32</v>
      </c>
      <c r="E235" s="7">
        <f t="shared" si="21"/>
        <v>-0.18293116732728304</v>
      </c>
      <c r="G235">
        <f t="shared" si="22"/>
        <v>7.4024569309641119</v>
      </c>
      <c r="H235" s="10">
        <f t="shared" si="27"/>
        <v>-0.74193222844599438</v>
      </c>
      <c r="I235">
        <f t="shared" si="23"/>
        <v>-8.9031867413519326</v>
      </c>
      <c r="K235">
        <f t="shared" si="24"/>
        <v>-0.73935788399269986</v>
      </c>
      <c r="M235">
        <f t="shared" si="25"/>
        <v>-0.73935788399269986</v>
      </c>
      <c r="N235" s="13">
        <f t="shared" si="26"/>
        <v>6.6272493642082572E-6</v>
      </c>
      <c r="O235" s="13">
        <v>1</v>
      </c>
    </row>
    <row r="236" spans="4:15" x14ac:dyDescent="0.4">
      <c r="D236" s="6">
        <v>3.34</v>
      </c>
      <c r="E236" s="7">
        <f t="shared" si="21"/>
        <v>-0.18049436474560387</v>
      </c>
      <c r="G236">
        <f t="shared" si="22"/>
        <v>7.4229705143295766</v>
      </c>
      <c r="H236" s="10">
        <f t="shared" si="27"/>
        <v>-0.73204904453522013</v>
      </c>
      <c r="I236">
        <f t="shared" si="23"/>
        <v>-8.7845885344226424</v>
      </c>
      <c r="K236">
        <f t="shared" si="24"/>
        <v>-0.72949616870226452</v>
      </c>
      <c r="M236">
        <f t="shared" si="25"/>
        <v>-0.72949616870226452</v>
      </c>
      <c r="N236" s="13">
        <f t="shared" si="26"/>
        <v>6.5171750184887658E-6</v>
      </c>
      <c r="O236" s="13">
        <v>1</v>
      </c>
    </row>
    <row r="237" spans="4:15" x14ac:dyDescent="0.4">
      <c r="D237" s="6">
        <v>3.36</v>
      </c>
      <c r="E237" s="7">
        <f t="shared" si="21"/>
        <v>-0.17808797009509417</v>
      </c>
      <c r="G237">
        <f t="shared" si="22"/>
        <v>7.4434840976950403</v>
      </c>
      <c r="H237" s="10">
        <f t="shared" si="27"/>
        <v>-0.72228918911168283</v>
      </c>
      <c r="I237">
        <f t="shared" si="23"/>
        <v>-8.6674702693401944</v>
      </c>
      <c r="K237">
        <f t="shared" si="24"/>
        <v>-0.71975851724012596</v>
      </c>
      <c r="M237">
        <f t="shared" si="25"/>
        <v>-0.71975851724012596</v>
      </c>
      <c r="N237" s="13">
        <f t="shared" si="26"/>
        <v>6.4043001214891342E-6</v>
      </c>
      <c r="O237" s="13">
        <v>1</v>
      </c>
    </row>
    <row r="238" spans="4:15" x14ac:dyDescent="0.4">
      <c r="D238" s="6">
        <v>3.38</v>
      </c>
      <c r="E238" s="7">
        <f t="shared" si="21"/>
        <v>-0.17571165615625459</v>
      </c>
      <c r="G238">
        <f t="shared" si="22"/>
        <v>7.4639976810605049</v>
      </c>
      <c r="H238" s="10">
        <f t="shared" si="27"/>
        <v>-0.71265133503853728</v>
      </c>
      <c r="I238">
        <f t="shared" si="23"/>
        <v>-8.5518160204624465</v>
      </c>
      <c r="K238">
        <f t="shared" si="24"/>
        <v>-0.71014358800744526</v>
      </c>
      <c r="M238">
        <f t="shared" si="25"/>
        <v>-0.71014358800744526</v>
      </c>
      <c r="N238" s="13">
        <f t="shared" si="26"/>
        <v>6.2887951719508531E-6</v>
      </c>
      <c r="O238" s="13">
        <v>1</v>
      </c>
    </row>
    <row r="239" spans="4:15" x14ac:dyDescent="0.4">
      <c r="D239" s="6">
        <v>3.4</v>
      </c>
      <c r="E239" s="7">
        <f t="shared" si="21"/>
        <v>-0.17336509764443828</v>
      </c>
      <c r="G239">
        <f t="shared" si="22"/>
        <v>7.4845112644259695</v>
      </c>
      <c r="H239" s="10">
        <f t="shared" si="27"/>
        <v>-0.70313416302631271</v>
      </c>
      <c r="I239">
        <f t="shared" si="23"/>
        <v>-8.4376099563157521</v>
      </c>
      <c r="K239">
        <f t="shared" si="24"/>
        <v>-0.70065004709901213</v>
      </c>
      <c r="M239">
        <f t="shared" si="25"/>
        <v>-0.70065004709901213</v>
      </c>
      <c r="N239" s="13">
        <f t="shared" si="26"/>
        <v>6.1708319402684134E-6</v>
      </c>
      <c r="O239" s="13">
        <v>1</v>
      </c>
    </row>
    <row r="240" spans="4:15" x14ac:dyDescent="0.4">
      <c r="D240" s="6">
        <v>3.42</v>
      </c>
      <c r="E240" s="7">
        <f t="shared" si="21"/>
        <v>-0.17104797125668511</v>
      </c>
      <c r="G240">
        <f t="shared" si="22"/>
        <v>7.5050248477914332</v>
      </c>
      <c r="H240" s="10">
        <f t="shared" si="27"/>
        <v>-0.69373636182286336</v>
      </c>
      <c r="I240">
        <f t="shared" si="23"/>
        <v>-8.3248363418743594</v>
      </c>
      <c r="K240">
        <f t="shared" si="24"/>
        <v>-0.69127656850559194</v>
      </c>
      <c r="M240">
        <f t="shared" si="25"/>
        <v>-0.69127656850559194</v>
      </c>
      <c r="N240" s="13">
        <f t="shared" si="26"/>
        <v>6.0505831636931331E-6</v>
      </c>
      <c r="O240" s="13">
        <v>1</v>
      </c>
    </row>
    <row r="241" spans="4:15" x14ac:dyDescent="0.4">
      <c r="D241" s="6">
        <v>3.44</v>
      </c>
      <c r="E241" s="7">
        <f t="shared" si="21"/>
        <v>-0.16875995571578153</v>
      </c>
      <c r="G241">
        <f t="shared" si="22"/>
        <v>7.5255384311568987</v>
      </c>
      <c r="H241" s="10">
        <f t="shared" si="27"/>
        <v>-0.68445662839206667</v>
      </c>
      <c r="I241">
        <f t="shared" si="23"/>
        <v>-8.2134795407047996</v>
      </c>
      <c r="K241">
        <f t="shared" si="24"/>
        <v>-0.68202183430478125</v>
      </c>
      <c r="M241">
        <f t="shared" si="25"/>
        <v>-0.68202183430478125</v>
      </c>
      <c r="N241" s="13">
        <f t="shared" si="26"/>
        <v>5.9282222474800366E-6</v>
      </c>
      <c r="O241" s="13">
        <v>1</v>
      </c>
    </row>
    <row r="242" spans="4:15" x14ac:dyDescent="0.4">
      <c r="D242" s="6">
        <v>3.46</v>
      </c>
      <c r="E242" s="7">
        <f t="shared" si="21"/>
        <v>-0.16650073181164643</v>
      </c>
      <c r="G242">
        <f t="shared" si="22"/>
        <v>7.5460520145223633</v>
      </c>
      <c r="H242" s="10">
        <f t="shared" si="27"/>
        <v>-0.67529366808167546</v>
      </c>
      <c r="I242">
        <f t="shared" si="23"/>
        <v>-8.1035240169801064</v>
      </c>
      <c r="K242">
        <f t="shared" si="24"/>
        <v>-0.67288453484078292</v>
      </c>
      <c r="M242">
        <f t="shared" si="25"/>
        <v>-0.67288453484078292</v>
      </c>
      <c r="N242" s="13">
        <f t="shared" si="26"/>
        <v>5.8039229723733733E-6</v>
      </c>
      <c r="O242" s="13">
        <v>1</v>
      </c>
    </row>
    <row r="243" spans="4:15" x14ac:dyDescent="0.4">
      <c r="D243" s="6">
        <v>3.48</v>
      </c>
      <c r="E243" s="7">
        <f t="shared" si="21"/>
        <v>-0.16426998244013863</v>
      </c>
      <c r="G243">
        <f t="shared" si="22"/>
        <v>7.566565597887827</v>
      </c>
      <c r="H243" s="10">
        <f t="shared" si="27"/>
        <v>-0.66624619478071423</v>
      </c>
      <c r="I243">
        <f t="shared" si="23"/>
        <v>-7.9949543373685703</v>
      </c>
      <c r="K243">
        <f t="shared" si="24"/>
        <v>-0.66386336889347908</v>
      </c>
      <c r="M243">
        <f t="shared" si="25"/>
        <v>-0.66386336889347908</v>
      </c>
      <c r="N243" s="13">
        <f t="shared" si="26"/>
        <v>5.6778592088779875E-6</v>
      </c>
      <c r="O243" s="13">
        <v>1</v>
      </c>
    </row>
    <row r="244" spans="4:15" x14ac:dyDescent="0.4">
      <c r="D244" s="6">
        <v>3.5</v>
      </c>
      <c r="E244" s="7">
        <f t="shared" si="21"/>
        <v>-0.16206739263938108</v>
      </c>
      <c r="G244">
        <f t="shared" si="22"/>
        <v>7.5870791812532925</v>
      </c>
      <c r="H244" s="10">
        <f t="shared" si="27"/>
        <v>-0.65731293106680166</v>
      </c>
      <c r="I244">
        <f t="shared" si="23"/>
        <v>-7.8877551728016204</v>
      </c>
      <c r="K244">
        <f t="shared" si="24"/>
        <v>-0.65495704383718756</v>
      </c>
      <c r="M244">
        <f t="shared" si="25"/>
        <v>-0.65495704383718756</v>
      </c>
      <c r="N244" s="13">
        <f t="shared" si="26"/>
        <v>5.5502046386588298E-6</v>
      </c>
      <c r="O244" s="13">
        <v>1</v>
      </c>
    </row>
    <row r="245" spans="4:15" x14ac:dyDescent="0.4">
      <c r="D245" s="6">
        <v>3.52</v>
      </c>
      <c r="E245" s="7">
        <f t="shared" si="21"/>
        <v>-0.1598926496236911</v>
      </c>
      <c r="G245">
        <f t="shared" si="22"/>
        <v>7.6075927646187562</v>
      </c>
      <c r="H245" s="10">
        <f t="shared" si="27"/>
        <v>-0.64849260834376621</v>
      </c>
      <c r="I245">
        <f t="shared" si="23"/>
        <v>-7.7819113001251949</v>
      </c>
      <c r="K245">
        <f t="shared" si="24"/>
        <v>-0.64616427578947055</v>
      </c>
      <c r="M245">
        <f t="shared" si="25"/>
        <v>-0.64616427578947055</v>
      </c>
      <c r="N245" s="13">
        <f t="shared" si="26"/>
        <v>5.4211324833929223E-6</v>
      </c>
      <c r="O245" s="13">
        <v>1</v>
      </c>
    </row>
    <row r="246" spans="4:15" x14ac:dyDescent="0.4">
      <c r="D246" s="6">
        <v>3.54</v>
      </c>
      <c r="E246" s="7">
        <f t="shared" si="21"/>
        <v>-0.15774544281520517</v>
      </c>
      <c r="G246">
        <f t="shared" si="22"/>
        <v>7.6281063479842208</v>
      </c>
      <c r="H246" s="10">
        <f t="shared" si="27"/>
        <v>-0.63978396696990902</v>
      </c>
      <c r="I246">
        <f t="shared" si="23"/>
        <v>-7.6774076036389083</v>
      </c>
      <c r="K246">
        <f t="shared" si="24"/>
        <v>-0.63748378975033682</v>
      </c>
      <c r="M246">
        <f t="shared" si="25"/>
        <v>-0.63748378975033682</v>
      </c>
      <c r="N246" s="13">
        <f t="shared" si="26"/>
        <v>5.2908152414389341E-6</v>
      </c>
      <c r="O246" s="13">
        <v>1</v>
      </c>
    </row>
    <row r="247" spans="4:15" x14ac:dyDescent="0.4">
      <c r="D247" s="6">
        <v>3.56</v>
      </c>
      <c r="E247" s="7">
        <f t="shared" si="21"/>
        <v>-0.15562546387328283</v>
      </c>
      <c r="G247">
        <f t="shared" si="22"/>
        <v>7.6486199313496854</v>
      </c>
      <c r="H247" s="10">
        <f t="shared" si="27"/>
        <v>-0.63118575637726038</v>
      </c>
      <c r="I247">
        <f t="shared" si="23"/>
        <v>-7.574229076527125</v>
      </c>
      <c r="K247">
        <f t="shared" si="24"/>
        <v>-0.62891431973220091</v>
      </c>
      <c r="M247">
        <f t="shared" si="25"/>
        <v>-0.62891431973220091</v>
      </c>
      <c r="N247" s="13">
        <f t="shared" si="26"/>
        <v>5.1594244325190014E-6</v>
      </c>
      <c r="O247" s="13">
        <v>1</v>
      </c>
    </row>
    <row r="248" spans="4:15" x14ac:dyDescent="0.4">
      <c r="D248" s="6">
        <v>3.58</v>
      </c>
      <c r="E248" s="7">
        <f t="shared" si="21"/>
        <v>-0.15353240672177246</v>
      </c>
      <c r="G248">
        <f t="shared" si="22"/>
        <v>7.66913351471515</v>
      </c>
      <c r="H248" s="10">
        <f t="shared" si="27"/>
        <v>-0.62269673518216473</v>
      </c>
      <c r="I248">
        <f t="shared" si="23"/>
        <v>-7.4723608221859763</v>
      </c>
      <c r="K248">
        <f t="shared" si="24"/>
        <v>-0.62045460888091564</v>
      </c>
      <c r="M248">
        <f t="shared" si="25"/>
        <v>-0.62045460888091564</v>
      </c>
      <c r="N248" s="13">
        <f t="shared" si="26"/>
        <v>5.0271303507529351E-6</v>
      </c>
      <c r="O248" s="13">
        <v>1</v>
      </c>
    </row>
    <row r="249" spans="4:15" x14ac:dyDescent="0.4">
      <c r="D249" s="6">
        <v>3.6</v>
      </c>
      <c r="E249" s="7">
        <f t="shared" si="21"/>
        <v>-0.15146596757421865</v>
      </c>
      <c r="G249">
        <f t="shared" si="22"/>
        <v>7.6896470980806146</v>
      </c>
      <c r="H249" s="10">
        <f t="shared" si="27"/>
        <v>-0.61431567128751596</v>
      </c>
      <c r="I249">
        <f t="shared" si="23"/>
        <v>-7.3717880554501916</v>
      </c>
      <c r="K249">
        <f t="shared" si="24"/>
        <v>-0.61210340958820852</v>
      </c>
      <c r="M249">
        <f t="shared" si="25"/>
        <v>-0.61210340958820852</v>
      </c>
      <c r="N249" s="13">
        <f t="shared" si="26"/>
        <v>4.8941018262226349E-6</v>
      </c>
      <c r="O249" s="13">
        <v>1</v>
      </c>
    </row>
    <row r="250" spans="4:15" x14ac:dyDescent="0.4">
      <c r="D250" s="6">
        <v>3.62</v>
      </c>
      <c r="E250" s="7">
        <f t="shared" si="21"/>
        <v>-0.14942584495708761</v>
      </c>
      <c r="G250">
        <f t="shared" si="22"/>
        <v>7.7101606814460792</v>
      </c>
      <c r="H250" s="10">
        <f t="shared" si="27"/>
        <v>-0.60604134197695592</v>
      </c>
      <c r="I250">
        <f t="shared" si="23"/>
        <v>-7.272496103723471</v>
      </c>
      <c r="K250">
        <f t="shared" si="24"/>
        <v>-0.60385948359583819</v>
      </c>
      <c r="M250">
        <f t="shared" si="25"/>
        <v>-0.60385948359583819</v>
      </c>
      <c r="N250" s="13">
        <f t="shared" si="26"/>
        <v>4.760505995253679E-6</v>
      </c>
      <c r="O250" s="13">
        <v>1</v>
      </c>
    </row>
    <row r="251" spans="4:15" x14ac:dyDescent="0.4">
      <c r="D251" s="6">
        <v>3.64</v>
      </c>
      <c r="E251" s="7">
        <f t="shared" si="21"/>
        <v>-0.1474117397310864</v>
      </c>
      <c r="G251">
        <f t="shared" si="22"/>
        <v>7.730674264811543</v>
      </c>
      <c r="H251" s="10">
        <f t="shared" si="27"/>
        <v>-0.59787253400134011</v>
      </c>
      <c r="I251">
        <f t="shared" si="23"/>
        <v>-7.1744704080160808</v>
      </c>
      <c r="K251">
        <f t="shared" si="24"/>
        <v>-0.59572160209176495</v>
      </c>
      <c r="M251">
        <f t="shared" si="25"/>
        <v>-0.59572160209176495</v>
      </c>
      <c r="N251" s="13">
        <f t="shared" si="26"/>
        <v>4.626508079628644E-6</v>
      </c>
      <c r="O251" s="13">
        <v>1</v>
      </c>
    </row>
    <row r="252" spans="4:15" x14ac:dyDescent="0.4">
      <c r="D252" s="6">
        <v>3.66</v>
      </c>
      <c r="E252" s="7">
        <f t="shared" si="21"/>
        <v>-0.14542335511064736</v>
      </c>
      <c r="G252">
        <f t="shared" si="22"/>
        <v>7.7511878481770085</v>
      </c>
      <c r="H252" s="10">
        <f t="shared" si="27"/>
        <v>-0.58980804365776351</v>
      </c>
      <c r="I252">
        <f t="shared" si="23"/>
        <v>-7.0776965238931622</v>
      </c>
      <c r="K252">
        <f t="shared" si="24"/>
        <v>-0.58768854579863505</v>
      </c>
      <c r="M252">
        <f t="shared" si="25"/>
        <v>-0.58768854579863505</v>
      </c>
      <c r="N252" s="13">
        <f t="shared" si="26"/>
        <v>4.4922711748501289E-6</v>
      </c>
      <c r="O252" s="13">
        <v>1</v>
      </c>
    </row>
    <row r="253" spans="4:15" x14ac:dyDescent="0.4">
      <c r="D253" s="6">
        <v>3.68</v>
      </c>
      <c r="E253" s="7">
        <f t="shared" si="21"/>
        <v>-0.14346039668164859</v>
      </c>
      <c r="G253">
        <f t="shared" si="22"/>
        <v>7.7717014315424722</v>
      </c>
      <c r="H253" s="10">
        <f t="shared" si="27"/>
        <v>-0.58184667686143021</v>
      </c>
      <c r="I253">
        <f t="shared" si="23"/>
        <v>-6.982160122337163</v>
      </c>
      <c r="K253">
        <f t="shared" si="24"/>
        <v>-0.57975910505486783</v>
      </c>
      <c r="M253">
        <f t="shared" si="25"/>
        <v>-0.57975910505486783</v>
      </c>
      <c r="N253" s="13">
        <f t="shared" si="26"/>
        <v>4.3579560475541306E-6</v>
      </c>
      <c r="O253" s="13">
        <v>1</v>
      </c>
    </row>
    <row r="254" spans="4:15" x14ac:dyDescent="0.4">
      <c r="D254" s="6">
        <v>3.7</v>
      </c>
      <c r="E254" s="7">
        <f t="shared" si="21"/>
        <v>-0.14152257241743729</v>
      </c>
      <c r="G254">
        <f t="shared" si="22"/>
        <v>7.7922150149079368</v>
      </c>
      <c r="H254" s="10">
        <f t="shared" si="27"/>
        <v>-0.57398724921064215</v>
      </c>
      <c r="I254">
        <f t="shared" si="23"/>
        <v>-6.8878469905277058</v>
      </c>
      <c r="K254">
        <f t="shared" si="24"/>
        <v>-0.57193207988860451</v>
      </c>
      <c r="M254">
        <f t="shared" si="25"/>
        <v>-0.57193207988860451</v>
      </c>
      <c r="N254" s="13">
        <f t="shared" si="26"/>
        <v>4.2237209422446619E-6</v>
      </c>
      <c r="O254" s="13">
        <v>1</v>
      </c>
    </row>
    <row r="255" spans="4:15" x14ac:dyDescent="0.4">
      <c r="D255" s="6">
        <v>3.72</v>
      </c>
      <c r="E255" s="7">
        <f t="shared" si="21"/>
        <v>-0.13960959269322271</v>
      </c>
      <c r="G255">
        <f t="shared" si="22"/>
        <v>7.8127285982734023</v>
      </c>
      <c r="H255" s="10">
        <f t="shared" si="27"/>
        <v>-0.56622858604517257</v>
      </c>
      <c r="I255">
        <f t="shared" si="23"/>
        <v>-6.7947430325420708</v>
      </c>
      <c r="K255">
        <f t="shared" si="24"/>
        <v>-0.56420628008481122</v>
      </c>
      <c r="M255">
        <f t="shared" si="25"/>
        <v>-0.56420628008481122</v>
      </c>
      <c r="N255" s="13">
        <f t="shared" si="26"/>
        <v>4.0897213973130342E-6</v>
      </c>
      <c r="O255" s="13">
        <v>1</v>
      </c>
    </row>
    <row r="256" spans="4:15" x14ac:dyDescent="0.4">
      <c r="D256" s="6">
        <v>3.74</v>
      </c>
      <c r="E256" s="7">
        <f t="shared" si="21"/>
        <v>-0.13772117029890094</v>
      </c>
      <c r="G256">
        <f t="shared" si="22"/>
        <v>7.833242181638866</v>
      </c>
      <c r="H256" s="10">
        <f t="shared" si="27"/>
        <v>-0.5585695224982824</v>
      </c>
      <c r="I256">
        <f t="shared" si="23"/>
        <v>-6.7028342699793892</v>
      </c>
      <c r="K256">
        <f t="shared" si="24"/>
        <v>-0.55658052524576773</v>
      </c>
      <c r="M256">
        <f t="shared" si="25"/>
        <v>-0.55658052524576773</v>
      </c>
      <c r="N256" s="13">
        <f t="shared" si="26"/>
        <v>3.9561100705108985E-6</v>
      </c>
      <c r="O256" s="13">
        <v>1</v>
      </c>
    </row>
    <row r="257" spans="4:15" x14ac:dyDescent="0.4">
      <c r="D257" s="6">
        <v>3.76</v>
      </c>
      <c r="E257" s="7">
        <f t="shared" si="21"/>
        <v>-0.13585702045037409</v>
      </c>
      <c r="G257">
        <f t="shared" si="22"/>
        <v>7.8537557650043297</v>
      </c>
      <c r="H257" s="10">
        <f t="shared" si="27"/>
        <v>-0.55100890354262722</v>
      </c>
      <c r="I257">
        <f t="shared" si="23"/>
        <v>-6.6121068425115261</v>
      </c>
      <c r="K257">
        <f t="shared" si="24"/>
        <v>-0.5490536448452118</v>
      </c>
      <c r="M257">
        <f t="shared" si="25"/>
        <v>-0.5490536448452118</v>
      </c>
      <c r="N257" s="13">
        <f t="shared" si="26"/>
        <v>3.8230365738186388E-6</v>
      </c>
      <c r="O257" s="13">
        <v>1</v>
      </c>
    </row>
    <row r="258" spans="4:15" x14ac:dyDescent="0.4">
      <c r="D258" s="6">
        <v>3.78</v>
      </c>
      <c r="E258" s="7">
        <f t="shared" si="21"/>
        <v>-0.13401686079942216</v>
      </c>
      <c r="G258">
        <f t="shared" si="22"/>
        <v>7.8742693483697943</v>
      </c>
      <c r="H258" s="10">
        <f t="shared" si="27"/>
        <v>-0.5435455840302964</v>
      </c>
      <c r="I258">
        <f t="shared" si="23"/>
        <v>-6.5225470083635564</v>
      </c>
      <c r="K258">
        <f t="shared" si="24"/>
        <v>-0.54162447827637183</v>
      </c>
      <c r="M258">
        <f t="shared" si="25"/>
        <v>-0.54162447827637183</v>
      </c>
      <c r="N258" s="13">
        <f t="shared" si="26"/>
        <v>3.6906473177620826E-6</v>
      </c>
      <c r="O258" s="13">
        <v>1</v>
      </c>
    </row>
    <row r="259" spans="4:15" x14ac:dyDescent="0.4">
      <c r="D259" s="6">
        <v>3.8</v>
      </c>
      <c r="E259" s="7">
        <f t="shared" si="21"/>
        <v>-0.13220041144218647</v>
      </c>
      <c r="G259">
        <f t="shared" si="22"/>
        <v>7.8947829317352589</v>
      </c>
      <c r="H259" s="10">
        <f t="shared" si="27"/>
        <v>-0.53617842872721988</v>
      </c>
      <c r="I259">
        <f t="shared" si="23"/>
        <v>-6.4341411447266381</v>
      </c>
      <c r="K259">
        <f t="shared" si="24"/>
        <v>-0.53429187489413044</v>
      </c>
      <c r="M259">
        <f t="shared" si="25"/>
        <v>-0.53429187489413044</v>
      </c>
      <c r="N259" s="13">
        <f t="shared" si="26"/>
        <v>3.559085365144473E-6</v>
      </c>
      <c r="O259" s="13">
        <v>1</v>
      </c>
    </row>
    <row r="260" spans="4:15" x14ac:dyDescent="0.4">
      <c r="D260" s="6">
        <v>3.82</v>
      </c>
      <c r="E260" s="7">
        <f t="shared" si="21"/>
        <v>-0.1304073949263187</v>
      </c>
      <c r="G260">
        <f t="shared" si="22"/>
        <v>7.9152965151007226</v>
      </c>
      <c r="H260" s="10">
        <f t="shared" si="27"/>
        <v>-0.52890631234216334</v>
      </c>
      <c r="I260">
        <f t="shared" si="23"/>
        <v>-6.3468757481059601</v>
      </c>
      <c r="K260">
        <f t="shared" si="24"/>
        <v>-0.52705469405153438</v>
      </c>
      <c r="M260">
        <f t="shared" si="25"/>
        <v>-0.52705469405153438</v>
      </c>
      <c r="N260" s="13">
        <f t="shared" si="26"/>
        <v>3.4284902941917289E-6</v>
      </c>
      <c r="O260" s="13">
        <v>1</v>
      </c>
    </row>
    <row r="261" spans="4:15" x14ac:dyDescent="0.4">
      <c r="D261" s="6">
        <v>3.84</v>
      </c>
      <c r="E261" s="7">
        <f t="shared" si="21"/>
        <v>-0.1286375362568507</v>
      </c>
      <c r="G261">
        <f t="shared" si="22"/>
        <v>7.9358100984661881</v>
      </c>
      <c r="H261" s="10">
        <f t="shared" si="27"/>
        <v>-0.52172811955053511</v>
      </c>
      <c r="I261">
        <f t="shared" si="23"/>
        <v>-6.2607374346064208</v>
      </c>
      <c r="K261">
        <f t="shared" si="24"/>
        <v>-0.51991180513088153</v>
      </c>
      <c r="M261">
        <f t="shared" si="25"/>
        <v>-0.51991180513088153</v>
      </c>
      <c r="N261" s="13">
        <f t="shared" si="26"/>
        <v>3.2989980710415037E-6</v>
      </c>
      <c r="O261" s="13">
        <v>1</v>
      </c>
    </row>
    <row r="262" spans="4:15" x14ac:dyDescent="0.4">
      <c r="D262" s="6">
        <v>3.86</v>
      </c>
      <c r="E262" s="7">
        <f t="shared" si="21"/>
        <v>-0.12689056290083636</v>
      </c>
      <c r="G262">
        <f t="shared" si="22"/>
        <v>7.9563236818316518</v>
      </c>
      <c r="H262" s="10">
        <f t="shared" si="27"/>
        <v>-0.51464274501321206</v>
      </c>
      <c r="I262">
        <f t="shared" si="23"/>
        <v>-6.1757129401585447</v>
      </c>
      <c r="K262">
        <f t="shared" si="24"/>
        <v>-0.5128620875695995</v>
      </c>
      <c r="M262">
        <f t="shared" si="25"/>
        <v>-0.5128620875695995</v>
      </c>
      <c r="N262" s="13">
        <f t="shared" si="26"/>
        <v>3.1707409314927973E-6</v>
      </c>
      <c r="O262" s="13">
        <v>1</v>
      </c>
    </row>
    <row r="263" spans="4:15" x14ac:dyDescent="0.4">
      <c r="D263" s="6">
        <v>3.88</v>
      </c>
      <c r="E263" s="7">
        <f t="shared" si="21"/>
        <v>-0.12516620479081594</v>
      </c>
      <c r="G263">
        <f t="shared" si="22"/>
        <v>7.9768372651971173</v>
      </c>
      <c r="H263" s="10">
        <f t="shared" si="27"/>
        <v>-0.50764909339059128</v>
      </c>
      <c r="I263">
        <f t="shared" si="23"/>
        <v>-6.0917891206870953</v>
      </c>
      <c r="K263">
        <f t="shared" si="24"/>
        <v>-0.50590443088110471</v>
      </c>
      <c r="M263">
        <f t="shared" si="25"/>
        <v>-0.50590443088110471</v>
      </c>
      <c r="N263" s="13">
        <f t="shared" si="26"/>
        <v>3.0438472720079828E-6</v>
      </c>
      <c r="O263" s="13">
        <v>1</v>
      </c>
    </row>
    <row r="264" spans="4:15" x14ac:dyDescent="0.4">
      <c r="D264" s="6">
        <v>3.9</v>
      </c>
      <c r="E264" s="7">
        <f t="shared" si="21"/>
        <v>-0.12346419432715192</v>
      </c>
      <c r="G264">
        <f t="shared" si="22"/>
        <v>7.9973508485625819</v>
      </c>
      <c r="H264" s="10">
        <f t="shared" si="27"/>
        <v>-0.50074607935206272</v>
      </c>
      <c r="I264">
        <f t="shared" si="23"/>
        <v>-6.0089529522247531</v>
      </c>
      <c r="K264">
        <f t="shared" si="24"/>
        <v>-0.49903773467086898</v>
      </c>
      <c r="M264">
        <f t="shared" si="25"/>
        <v>-0.49903773467086898</v>
      </c>
      <c r="N264" s="13">
        <f t="shared" si="26"/>
        <v>2.9184415497629439E-6</v>
      </c>
      <c r="O264" s="13">
        <v>1</v>
      </c>
    </row>
    <row r="265" spans="4:15" x14ac:dyDescent="0.4">
      <c r="D265" s="6">
        <v>3.92</v>
      </c>
      <c r="E265" s="7">
        <f t="shared" si="21"/>
        <v>-0.1217842663792829</v>
      </c>
      <c r="G265">
        <f t="shared" si="22"/>
        <v>8.0178644319280448</v>
      </c>
      <c r="H265" s="10">
        <f t="shared" si="27"/>
        <v>-0.49393262758109557</v>
      </c>
      <c r="I265">
        <f t="shared" si="23"/>
        <v>-5.9271915309731469</v>
      </c>
      <c r="K265">
        <f t="shared" si="24"/>
        <v>-0.49226090864786132</v>
      </c>
      <c r="M265">
        <f t="shared" si="25"/>
        <v>-0.49226090864786132</v>
      </c>
      <c r="N265" s="13">
        <f t="shared" si="26"/>
        <v>2.7946441917338801E-6</v>
      </c>
      <c r="O265" s="13">
        <v>1</v>
      </c>
    </row>
    <row r="266" spans="4:15" x14ac:dyDescent="0.4">
      <c r="D266" s="6">
        <v>3.94</v>
      </c>
      <c r="E266" s="7">
        <f t="shared" si="21"/>
        <v>-0.12012615828594167</v>
      </c>
      <c r="G266">
        <f t="shared" si="22"/>
        <v>8.0383780152935103</v>
      </c>
      <c r="H266" s="10">
        <f t="shared" si="27"/>
        <v>-0.48720767277612215</v>
      </c>
      <c r="I266">
        <f t="shared" si="23"/>
        <v>-5.846492073313466</v>
      </c>
      <c r="K266">
        <f t="shared" si="24"/>
        <v>-0.48557287263156484</v>
      </c>
      <c r="M266">
        <f t="shared" si="25"/>
        <v>-0.48557287263156484</v>
      </c>
      <c r="N266" s="13">
        <f t="shared" si="26"/>
        <v>2.6725715126445769E-6</v>
      </c>
      <c r="O266" s="13">
        <v>1</v>
      </c>
    </row>
    <row r="267" spans="4:15" x14ac:dyDescent="0.4">
      <c r="D267" s="6">
        <v>3.96</v>
      </c>
      <c r="E267" s="7">
        <f t="shared" si="21"/>
        <v>-0.11848960985438077</v>
      </c>
      <c r="G267">
        <f t="shared" si="22"/>
        <v>8.0588915986589758</v>
      </c>
      <c r="H267" s="10">
        <f t="shared" si="27"/>
        <v>-0.48057015964739747</v>
      </c>
      <c r="I267">
        <f t="shared" si="23"/>
        <v>-5.7668419157687696</v>
      </c>
      <c r="K267">
        <f t="shared" si="24"/>
        <v>-0.47897255655475368</v>
      </c>
      <c r="M267">
        <f t="shared" si="25"/>
        <v>-0.47897255655475368</v>
      </c>
      <c r="N267" s="13">
        <f t="shared" si="26"/>
        <v>2.5523356416249847E-6</v>
      </c>
      <c r="O267" s="13">
        <v>1</v>
      </c>
    </row>
    <row r="268" spans="4:15" x14ac:dyDescent="0.4">
      <c r="D268" s="6">
        <v>3.98</v>
      </c>
      <c r="E268" s="7">
        <f t="shared" si="21"/>
        <v>-0.11687436335864863</v>
      </c>
      <c r="G268">
        <f t="shared" si="22"/>
        <v>8.0794051820244412</v>
      </c>
      <c r="H268" s="10">
        <f t="shared" si="27"/>
        <v>-0.47401904291000707</v>
      </c>
      <c r="I268">
        <f t="shared" si="23"/>
        <v>-5.6882285149200849</v>
      </c>
      <c r="K268">
        <f t="shared" si="24"/>
        <v>-0.4724589004621923</v>
      </c>
      <c r="M268">
        <f t="shared" si="25"/>
        <v>-0.4724589004621923</v>
      </c>
      <c r="N268" s="13">
        <f t="shared" si="26"/>
        <v>2.4340444574734683E-6</v>
      </c>
      <c r="O268" s="13">
        <v>1</v>
      </c>
    </row>
    <row r="269" spans="4:15" x14ac:dyDescent="0.4">
      <c r="D269" s="6">
        <v>4</v>
      </c>
      <c r="E269" s="7">
        <f t="shared" si="21"/>
        <v>-0.11528016353695714</v>
      </c>
      <c r="G269">
        <f t="shared" si="22"/>
        <v>8.099918765389905</v>
      </c>
      <c r="H269" s="10">
        <f t="shared" si="27"/>
        <v>-0.46755328727319073</v>
      </c>
      <c r="I269">
        <f t="shared" si="23"/>
        <v>-5.610639447278289</v>
      </c>
      <c r="K269">
        <f t="shared" si="24"/>
        <v>-0.46603085450543486</v>
      </c>
      <c r="M269">
        <f t="shared" si="25"/>
        <v>-0.46603085450543486</v>
      </c>
      <c r="N269" s="13">
        <f t="shared" si="26"/>
        <v>2.3178015323368198E-6</v>
      </c>
      <c r="O269" s="13">
        <v>1</v>
      </c>
    </row>
    <row r="270" spans="4:15" x14ac:dyDescent="0.4">
      <c r="D270" s="6">
        <v>4.0199999999999996</v>
      </c>
      <c r="E270" s="7">
        <f t="shared" si="21"/>
        <v>-0.11370675758818057</v>
      </c>
      <c r="G270">
        <f t="shared" si="22"/>
        <v>8.1204323487553687</v>
      </c>
      <c r="H270" s="10">
        <f t="shared" si="27"/>
        <v>-0.46117186742614269</v>
      </c>
      <c r="I270">
        <f t="shared" si="23"/>
        <v>-5.5340624091137123</v>
      </c>
      <c r="K270">
        <f t="shared" si="24"/>
        <v>-0.45968737893388978</v>
      </c>
      <c r="M270">
        <f t="shared" si="25"/>
        <v>-0.45968737893388978</v>
      </c>
      <c r="N270" s="13">
        <f t="shared" si="26"/>
        <v>2.2037060836313215E-6</v>
      </c>
      <c r="O270" s="13">
        <v>1</v>
      </c>
    </row>
    <row r="271" spans="4:15" x14ac:dyDescent="0.4">
      <c r="D271" s="6">
        <v>4.04</v>
      </c>
      <c r="E271" s="7">
        <f t="shared" si="21"/>
        <v>-0.1121538951675236</v>
      </c>
      <c r="G271">
        <f t="shared" si="22"/>
        <v>8.1409459321208324</v>
      </c>
      <c r="H271" s="10">
        <f t="shared" si="27"/>
        <v>-0.4548737680204421</v>
      </c>
      <c r="I271">
        <f t="shared" si="23"/>
        <v>-5.4584852162453057</v>
      </c>
      <c r="K271">
        <f t="shared" si="24"/>
        <v>-0.4534274440823054</v>
      </c>
      <c r="M271">
        <f t="shared" si="25"/>
        <v>-0.4534274440823054</v>
      </c>
      <c r="N271" s="13">
        <f t="shared" si="26"/>
        <v>2.0918529340272719E-6</v>
      </c>
      <c r="O271" s="13">
        <v>1</v>
      </c>
    </row>
    <row r="272" spans="4:15" x14ac:dyDescent="0.4">
      <c r="D272" s="6">
        <v>4.0599999999999996</v>
      </c>
      <c r="E272" s="7">
        <f t="shared" si="21"/>
        <v>-0.110621328381397</v>
      </c>
      <c r="G272">
        <f t="shared" si="22"/>
        <v>8.1614595154862961</v>
      </c>
      <c r="H272" s="10">
        <f t="shared" si="27"/>
        <v>-0.4486579836492699</v>
      </c>
      <c r="I272">
        <f t="shared" si="23"/>
        <v>-5.3838958037912388</v>
      </c>
      <c r="K272">
        <f t="shared" si="24"/>
        <v>-0.44725003035482708</v>
      </c>
      <c r="M272">
        <f t="shared" si="25"/>
        <v>-0.44725003035482708</v>
      </c>
      <c r="N272" s="13">
        <f t="shared" si="26"/>
        <v>1.9823324793323925E-6</v>
      </c>
      <c r="O272" s="13">
        <v>1</v>
      </c>
    </row>
    <row r="273" spans="4:15" x14ac:dyDescent="0.4">
      <c r="D273" s="6">
        <v>4.08</v>
      </c>
      <c r="E273" s="7">
        <f t="shared" si="21"/>
        <v>-0.10910881178153475</v>
      </c>
      <c r="G273">
        <f t="shared" si="22"/>
        <v>8.1819730988517616</v>
      </c>
      <c r="H273" s="10">
        <f t="shared" si="27"/>
        <v>-0.44252351882354857</v>
      </c>
      <c r="I273">
        <f t="shared" si="23"/>
        <v>-5.3102822258825828</v>
      </c>
      <c r="K273">
        <f t="shared" si="24"/>
        <v>-0.44115412820578148</v>
      </c>
      <c r="M273">
        <f t="shared" si="25"/>
        <v>-0.44115412820578148</v>
      </c>
      <c r="N273" s="13">
        <f t="shared" si="26"/>
        <v>1.8752306640285204E-6</v>
      </c>
      <c r="O273" s="13">
        <v>1</v>
      </c>
    </row>
    <row r="274" spans="4:15" x14ac:dyDescent="0.4">
      <c r="D274" s="6">
        <v>4.0999999999999996</v>
      </c>
      <c r="E274" s="7">
        <f t="shared" si="21"/>
        <v>-0.10761610235838939</v>
      </c>
      <c r="G274">
        <f t="shared" si="22"/>
        <v>8.2024866822172271</v>
      </c>
      <c r="H274" s="10">
        <f t="shared" si="27"/>
        <v>-0.43646938794515566</v>
      </c>
      <c r="I274">
        <f t="shared" si="23"/>
        <v>-5.2376326553418675</v>
      </c>
      <c r="K274">
        <f t="shared" si="24"/>
        <v>-0.43513873811732584</v>
      </c>
      <c r="M274">
        <f t="shared" si="25"/>
        <v>-0.43513873811732584</v>
      </c>
      <c r="N274" s="13">
        <f t="shared" si="26"/>
        <v>1.7706289643035343E-6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-0.10614295953383708</v>
      </c>
      <c r="G275">
        <f t="shared" ref="G275:G338" si="29">$E$11*(D275/$E$12+1)</f>
        <v>8.2230002655826908</v>
      </c>
      <c r="H275" s="10">
        <f t="shared" si="27"/>
        <v>-0.43049461527733646</v>
      </c>
      <c r="I275">
        <f t="shared" si="23"/>
        <v>-5.165935383328037</v>
      </c>
      <c r="K275">
        <f t="shared" si="24"/>
        <v>-0.42920287057410367</v>
      </c>
      <c r="M275">
        <f t="shared" si="25"/>
        <v>-0.42920287057410367</v>
      </c>
      <c r="N275" s="13">
        <f t="shared" si="26"/>
        <v>1.6686043783299659E-6</v>
      </c>
      <c r="O275" s="13">
        <v>1</v>
      </c>
    </row>
    <row r="276" spans="4:15" x14ac:dyDescent="0.4">
      <c r="D276" s="6">
        <v>4.1399999999999997</v>
      </c>
      <c r="E276" s="7">
        <f t="shared" si="28"/>
        <v>-0.10468914515322668</v>
      </c>
      <c r="G276">
        <f t="shared" si="29"/>
        <v>8.2435138489481545</v>
      </c>
      <c r="H276" s="10">
        <f t="shared" si="27"/>
        <v>-0.42459823491245674</v>
      </c>
      <c r="I276">
        <f t="shared" ref="I276:I339" si="30">H276*$E$6</f>
        <v>-5.0951788189494813</v>
      </c>
      <c r="K276">
        <f t="shared" ref="K276:K339" si="31">(1/2)*(($L$9/2)*$L$4*EXP(-$L$7*$O$6*(G276/$O$6-1))+($L$9/2)*$L$4*EXP(-$L$7*$O$6*(($H$4/$E$4)*G276/$O$6-1))-(($L$9/2)*$L$6*EXP(-$L$5*$O$6*(G276/$O$6-1))+($L$9/2)*$L$6*EXP(-$L$5*$O$6*(($H$4/$E$4)*G276/$O$6-1))))</f>
        <v>-0.42334554603503788</v>
      </c>
      <c r="M276">
        <f t="shared" ref="M276:M339" si="32">(1/2)*(($L$9/2)*$O$4*EXP(-$O$8*$O$6*(G276/$O$6-1))+($L$9/2)*$O$4*EXP(-$O$8*$O$6*(($H$4/$E$4)*G276/$O$6-1))-(($L$9/2)*$O$7*EXP(-$O$5*$O$6*(G276/$O$6-1))+($L$9/2)*$O$7*EXP(-$O$5*$O$6*(($H$4/$E$4)*G276/$O$6-1))))</f>
        <v>-0.42334554603503788</v>
      </c>
      <c r="N276" s="13">
        <f t="shared" ref="N276:N339" si="33">(M276-H276)^2*O276</f>
        <v>1.5692294236089276E-6</v>
      </c>
      <c r="O276" s="13">
        <v>1</v>
      </c>
    </row>
    <row r="277" spans="4:15" x14ac:dyDescent="0.4">
      <c r="D277" s="6">
        <v>4.16</v>
      </c>
      <c r="E277" s="7">
        <f t="shared" si="28"/>
        <v>-0.10325442347680164</v>
      </c>
      <c r="G277">
        <f t="shared" si="29"/>
        <v>8.2640274323136182</v>
      </c>
      <c r="H277" s="10">
        <f t="shared" ref="H277:H340" si="34">-(-$B$4)*(1+D277+$E$5*D277^3)*EXP(-D277)</f>
        <v>-0.41877929073721204</v>
      </c>
      <c r="I277">
        <f t="shared" si="30"/>
        <v>-5.0253514888465443</v>
      </c>
      <c r="K277">
        <f t="shared" si="31"/>
        <v>-0.41756579490239693</v>
      </c>
      <c r="M277">
        <f t="shared" si="32"/>
        <v>-0.41756579490239693</v>
      </c>
      <c r="N277" s="13">
        <f t="shared" si="33"/>
        <v>1.4725721411136324E-6</v>
      </c>
      <c r="O277" s="13">
        <v>1</v>
      </c>
    </row>
    <row r="278" spans="4:15" x14ac:dyDescent="0.4">
      <c r="D278" s="6">
        <v>4.1800000000000104</v>
      </c>
      <c r="E278" s="7">
        <f t="shared" si="28"/>
        <v>-0.10183856117052692</v>
      </c>
      <c r="G278">
        <f t="shared" si="29"/>
        <v>8.2845410156790944</v>
      </c>
      <c r="H278" s="10">
        <f t="shared" si="34"/>
        <v>-0.41303683639542305</v>
      </c>
      <c r="I278">
        <f t="shared" si="30"/>
        <v>-4.9564420367450763</v>
      </c>
      <c r="K278">
        <f t="shared" si="31"/>
        <v>-0.41186265748825052</v>
      </c>
      <c r="M278">
        <f t="shared" si="32"/>
        <v>-0.41186265748825052</v>
      </c>
      <c r="N278" s="13">
        <f t="shared" si="33"/>
        <v>1.3786961060488756E-6</v>
      </c>
      <c r="O278" s="13">
        <v>1</v>
      </c>
    </row>
    <row r="279" spans="4:15" x14ac:dyDescent="0.4">
      <c r="D279" s="6">
        <v>4.2</v>
      </c>
      <c r="E279" s="7">
        <f t="shared" si="28"/>
        <v>-0.10044132729635243</v>
      </c>
      <c r="G279">
        <f t="shared" si="29"/>
        <v>8.3050545990445492</v>
      </c>
      <c r="H279" s="10">
        <f t="shared" si="34"/>
        <v>-0.40736993524854614</v>
      </c>
      <c r="I279">
        <f t="shared" si="30"/>
        <v>-4.8884392229825533</v>
      </c>
      <c r="K279">
        <f t="shared" si="31"/>
        <v>-0.40623518397846226</v>
      </c>
      <c r="M279">
        <f t="shared" si="32"/>
        <v>-0.40623518397846226</v>
      </c>
      <c r="N279" s="13">
        <f t="shared" si="33"/>
        <v>1.2876604449569995E-6</v>
      </c>
      <c r="O279" s="13">
        <v>1</v>
      </c>
    </row>
    <row r="280" spans="4:15" x14ac:dyDescent="0.4">
      <c r="D280" s="6">
        <v>4.22</v>
      </c>
      <c r="E280" s="7">
        <f t="shared" si="28"/>
        <v>-9.906249330192772E-2</v>
      </c>
      <c r="G280">
        <f t="shared" si="29"/>
        <v>8.3255681824100147</v>
      </c>
      <c r="H280" s="10">
        <f t="shared" si="34"/>
        <v>-0.4017776603339584</v>
      </c>
      <c r="I280">
        <f t="shared" si="30"/>
        <v>-4.8213319240075005</v>
      </c>
      <c r="K280">
        <f t="shared" si="31"/>
        <v>-0.40068243439426787</v>
      </c>
      <c r="M280">
        <f t="shared" si="32"/>
        <v>-0.40068243439426787</v>
      </c>
      <c r="N280" s="13">
        <f t="shared" si="33"/>
        <v>1.1995198589709936E-6</v>
      </c>
      <c r="O280" s="13">
        <v>1</v>
      </c>
    </row>
    <row r="281" spans="4:15" x14ac:dyDescent="0.4">
      <c r="D281" s="6">
        <v>4.24</v>
      </c>
      <c r="E281" s="7">
        <f t="shared" si="28"/>
        <v>-9.7701833009819244E-2</v>
      </c>
      <c r="G281">
        <f t="shared" si="29"/>
        <v>8.3460817657754784</v>
      </c>
      <c r="H281" s="10">
        <f t="shared" si="34"/>
        <v>-0.39625909432122486</v>
      </c>
      <c r="I281">
        <f t="shared" si="30"/>
        <v>-4.7551091318546987</v>
      </c>
      <c r="K281">
        <f t="shared" si="31"/>
        <v>-0.39520347855166077</v>
      </c>
      <c r="M281">
        <f t="shared" si="32"/>
        <v>-0.39520347855166077</v>
      </c>
      <c r="N281" s="13">
        <f t="shared" si="33"/>
        <v>1.1143246529523837E-6</v>
      </c>
      <c r="O281" s="13">
        <v>1</v>
      </c>
    </row>
    <row r="282" spans="4:15" x14ac:dyDescent="0.4">
      <c r="D282" s="6">
        <v>4.2600000000000096</v>
      </c>
      <c r="E282" s="7">
        <f t="shared" si="28"/>
        <v>-9.6359122606231598E-2</v>
      </c>
      <c r="G282">
        <f t="shared" si="29"/>
        <v>8.3665953491409528</v>
      </c>
      <c r="H282" s="10">
        <f t="shared" si="34"/>
        <v>-0.39081332946635405</v>
      </c>
      <c r="I282">
        <f t="shared" si="30"/>
        <v>-4.6897599535962486</v>
      </c>
      <c r="K282">
        <f t="shared" si="31"/>
        <v>-0.38979739601858759</v>
      </c>
      <c r="M282">
        <f t="shared" si="32"/>
        <v>-0.38979739601858759</v>
      </c>
      <c r="N282" s="13">
        <f t="shared" si="33"/>
        <v>1.0321207702906454E-6</v>
      </c>
      <c r="O282" s="13">
        <v>1</v>
      </c>
    </row>
    <row r="283" spans="4:15" x14ac:dyDescent="0.4">
      <c r="D283" s="6">
        <v>4.28</v>
      </c>
      <c r="E283" s="7">
        <f t="shared" si="28"/>
        <v>-9.5034140629275676E-2</v>
      </c>
      <c r="G283">
        <f t="shared" si="29"/>
        <v>8.3871089325064077</v>
      </c>
      <c r="H283" s="10">
        <f t="shared" si="34"/>
        <v>-0.38543946756421626</v>
      </c>
      <c r="I283">
        <f t="shared" si="30"/>
        <v>-4.625273610770595</v>
      </c>
      <c r="K283">
        <f t="shared" si="31"/>
        <v>-0.38446327607013925</v>
      </c>
      <c r="M283">
        <f t="shared" si="32"/>
        <v>-0.38446327607013925</v>
      </c>
      <c r="N283" s="13">
        <f t="shared" si="33"/>
        <v>9.5294983310831809E-7</v>
      </c>
      <c r="O283" s="13">
        <v>1</v>
      </c>
    </row>
    <row r="284" spans="4:15" x14ac:dyDescent="0.4">
      <c r="D284" s="6">
        <v>4.3</v>
      </c>
      <c r="E284" s="7">
        <f t="shared" si="28"/>
        <v>-9.372666795679202E-2</v>
      </c>
      <c r="G284">
        <f t="shared" si="29"/>
        <v>8.4076225158718714</v>
      </c>
      <c r="H284" s="10">
        <f t="shared" si="34"/>
        <v>-0.38013661989915704</v>
      </c>
      <c r="I284">
        <f t="shared" si="30"/>
        <v>-4.561639438789884</v>
      </c>
      <c r="K284">
        <f t="shared" si="31"/>
        <v>-0.37920021764176226</v>
      </c>
      <c r="M284">
        <f t="shared" si="32"/>
        <v>-0.37920021764176226</v>
      </c>
      <c r="N284" s="13">
        <f t="shared" si="33"/>
        <v>8.7684918765403049E-7</v>
      </c>
      <c r="O284" s="13">
        <v>1</v>
      </c>
    </row>
    <row r="285" spans="4:15" x14ac:dyDescent="0.4">
      <c r="D285" s="6">
        <v>4.32</v>
      </c>
      <c r="E285" s="7">
        <f t="shared" si="28"/>
        <v>-9.2436487793773739E-2</v>
      </c>
      <c r="G285">
        <f t="shared" si="29"/>
        <v>8.4281360992373369</v>
      </c>
      <c r="H285" s="10">
        <f t="shared" si="34"/>
        <v>-0.37490390719398747</v>
      </c>
      <c r="I285">
        <f t="shared" si="30"/>
        <v>-4.4988468863278497</v>
      </c>
      <c r="K285">
        <f t="shared" si="31"/>
        <v>-0.37400732928068614</v>
      </c>
      <c r="M285">
        <f t="shared" si="32"/>
        <v>-0.37400732928068614</v>
      </c>
      <c r="N285" s="13">
        <f t="shared" si="33"/>
        <v>8.0385195461977256E-7</v>
      </c>
      <c r="O285" s="13">
        <v>1</v>
      </c>
    </row>
    <row r="286" spans="4:15" x14ac:dyDescent="0.4">
      <c r="D286" s="6">
        <v>4.3400000000000096</v>
      </c>
      <c r="E286" s="7">
        <f t="shared" si="28"/>
        <v>-9.1163385659390458E-2</v>
      </c>
      <c r="G286">
        <f t="shared" si="29"/>
        <v>8.4486496826028112</v>
      </c>
      <c r="H286" s="10">
        <f t="shared" si="34"/>
        <v>-0.36974045955735579</v>
      </c>
      <c r="I286">
        <f t="shared" si="30"/>
        <v>-4.4368855146882691</v>
      </c>
      <c r="K286">
        <f t="shared" si="31"/>
        <v>-0.36888372909556905</v>
      </c>
      <c r="M286">
        <f t="shared" si="32"/>
        <v>-0.36888372909556905</v>
      </c>
      <c r="N286" s="13">
        <f t="shared" si="33"/>
        <v>7.3398708415333396E-7</v>
      </c>
      <c r="O286" s="13">
        <v>1</v>
      </c>
    </row>
    <row r="287" spans="4:15" x14ac:dyDescent="0.4">
      <c r="D287" s="6">
        <v>4.3600000000000003</v>
      </c>
      <c r="E287" s="7">
        <f t="shared" si="28"/>
        <v>-8.9907149373651227E-2</v>
      </c>
      <c r="G287">
        <f t="shared" si="29"/>
        <v>8.4691632659682643</v>
      </c>
      <c r="H287" s="10">
        <f t="shared" si="34"/>
        <v>-0.36464541642965459</v>
      </c>
      <c r="I287">
        <f t="shared" si="30"/>
        <v>-4.3757449971558549</v>
      </c>
      <c r="K287">
        <f t="shared" si="31"/>
        <v>-0.36382854470451881</v>
      </c>
      <c r="M287">
        <f t="shared" si="32"/>
        <v>-0.36382854470451881</v>
      </c>
      <c r="N287" s="13">
        <f t="shared" si="33"/>
        <v>6.6727941532630782E-7</v>
      </c>
      <c r="O287" s="13">
        <v>1</v>
      </c>
    </row>
    <row r="288" spans="4:15" x14ac:dyDescent="0.4">
      <c r="D288" s="6">
        <v>4.38</v>
      </c>
      <c r="E288" s="7">
        <f t="shared" si="28"/>
        <v>-8.8667569043711758E-2</v>
      </c>
      <c r="G288">
        <f t="shared" si="29"/>
        <v>8.489676849333728</v>
      </c>
      <c r="H288" s="10">
        <f t="shared" si="34"/>
        <v>-0.35961792652748614</v>
      </c>
      <c r="I288">
        <f t="shared" si="30"/>
        <v>-4.3154151183298337</v>
      </c>
      <c r="K288">
        <f t="shared" si="31"/>
        <v>-0.35884091318151812</v>
      </c>
      <c r="M288">
        <f t="shared" si="32"/>
        <v>-0.35884091318151812</v>
      </c>
      <c r="N288" s="13">
        <f t="shared" si="33"/>
        <v>6.0374973981242577E-7</v>
      </c>
      <c r="O288" s="13">
        <v>1</v>
      </c>
    </row>
    <row r="289" spans="4:15" x14ac:dyDescent="0.4">
      <c r="D289" s="6">
        <v>4.4000000000000004</v>
      </c>
      <c r="E289" s="7">
        <f t="shared" si="28"/>
        <v>-8.7444437049866736E-2</v>
      </c>
      <c r="G289">
        <f t="shared" si="29"/>
        <v>8.5101904326991935</v>
      </c>
      <c r="H289" s="10">
        <f t="shared" si="34"/>
        <v>-0.35465714778684942</v>
      </c>
      <c r="I289">
        <f t="shared" si="30"/>
        <v>-4.2558857734421931</v>
      </c>
      <c r="K289">
        <f t="shared" si="31"/>
        <v>-0.35391998100142086</v>
      </c>
      <c r="M289">
        <f t="shared" si="32"/>
        <v>-0.35391998100142086</v>
      </c>
      <c r="N289" s="13">
        <f t="shared" si="33"/>
        <v>5.4341486953908671E-7</v>
      </c>
      <c r="O289" s="13">
        <v>1</v>
      </c>
    </row>
    <row r="290" spans="4:15" x14ac:dyDescent="0.4">
      <c r="D290" s="6">
        <v>4.4200000000000097</v>
      </c>
      <c r="E290" s="7">
        <f t="shared" si="28"/>
        <v>-8.6237548031226297E-2</v>
      </c>
      <c r="G290">
        <f t="shared" si="29"/>
        <v>8.5307040160646679</v>
      </c>
      <c r="H290" s="10">
        <f t="shared" si="34"/>
        <v>-0.34976224730504762</v>
      </c>
      <c r="I290">
        <f t="shared" si="30"/>
        <v>-4.1971469676605713</v>
      </c>
      <c r="K290">
        <f t="shared" si="31"/>
        <v>-0.34906490398352014</v>
      </c>
      <c r="M290">
        <f t="shared" si="32"/>
        <v>-0.34906490398352014</v>
      </c>
      <c r="N290" s="13">
        <f t="shared" si="33"/>
        <v>4.8628770807898984E-7</v>
      </c>
      <c r="O290" s="13">
        <v>1</v>
      </c>
    </row>
    <row r="291" spans="4:15" x14ac:dyDescent="0.4">
      <c r="D291" s="6">
        <v>4.4400000000000004</v>
      </c>
      <c r="E291" s="7">
        <f t="shared" si="28"/>
        <v>-8.5046698871111076E-2</v>
      </c>
      <c r="G291">
        <f t="shared" si="29"/>
        <v>8.5512175994301227</v>
      </c>
      <c r="H291" s="10">
        <f t="shared" si="34"/>
        <v>-0.34493240128145231</v>
      </c>
      <c r="I291">
        <f t="shared" si="30"/>
        <v>-4.1391888153774277</v>
      </c>
      <c r="K291">
        <f t="shared" si="31"/>
        <v>-0.34427484723382612</v>
      </c>
      <c r="M291">
        <f t="shared" si="32"/>
        <v>-0.34427484723382612</v>
      </c>
      <c r="N291" s="13">
        <f t="shared" si="33"/>
        <v>4.3237732554957969E-7</v>
      </c>
      <c r="O291" s="13">
        <v>1</v>
      </c>
    </row>
    <row r="292" spans="4:15" x14ac:dyDescent="0.4">
      <c r="D292" s="6">
        <v>4.46</v>
      </c>
      <c r="E292" s="7">
        <f t="shared" si="28"/>
        <v>-8.3871688682168682E-2</v>
      </c>
      <c r="G292">
        <f t="shared" si="29"/>
        <v>8.5717311827955864</v>
      </c>
      <c r="H292" s="10">
        <f t="shared" si="34"/>
        <v>-0.3401667949571397</v>
      </c>
      <c r="I292">
        <f t="shared" si="30"/>
        <v>-4.0820015394856766</v>
      </c>
      <c r="K292">
        <f t="shared" si="31"/>
        <v>-0.33954898508607717</v>
      </c>
      <c r="M292">
        <f t="shared" si="32"/>
        <v>-0.33954898508607717</v>
      </c>
      <c r="N292" s="13">
        <f t="shared" si="33"/>
        <v>3.8168903678229329E-7</v>
      </c>
      <c r="O292" s="13">
        <v>1</v>
      </c>
    </row>
    <row r="293" spans="4:15" x14ac:dyDescent="0.4">
      <c r="D293" s="6">
        <v>4.4800000000000004</v>
      </c>
      <c r="E293" s="7">
        <f t="shared" si="28"/>
        <v>-8.2712318791248976E-2</v>
      </c>
      <c r="G293">
        <f t="shared" si="29"/>
        <v>8.5922447661610502</v>
      </c>
      <c r="H293" s="10">
        <f t="shared" si="34"/>
        <v>-0.33546462255354759</v>
      </c>
      <c r="I293">
        <f t="shared" si="30"/>
        <v>-4.025575470642571</v>
      </c>
      <c r="K293">
        <f t="shared" si="31"/>
        <v>-0.33488650104163192</v>
      </c>
      <c r="M293">
        <f t="shared" si="32"/>
        <v>-0.33488650104163192</v>
      </c>
      <c r="N293" s="13">
        <f t="shared" si="33"/>
        <v>3.3422448253965268E-7</v>
      </c>
      <c r="O293" s="13">
        <v>1</v>
      </c>
    </row>
    <row r="294" spans="4:15" x14ac:dyDescent="0.4">
      <c r="D294" s="6">
        <v>4.5000000000000098</v>
      </c>
      <c r="E294" s="7">
        <f t="shared" si="28"/>
        <v>-8.1568392724035432E-2</v>
      </c>
      <c r="G294">
        <f t="shared" si="29"/>
        <v>8.6127583495265245</v>
      </c>
      <c r="H294" s="10">
        <f t="shared" si="34"/>
        <v>-0.33082508721014287</v>
      </c>
      <c r="I294">
        <f t="shared" si="30"/>
        <v>-3.9699010465217146</v>
      </c>
      <c r="K294">
        <f t="shared" si="31"/>
        <v>-0.33028658770823577</v>
      </c>
      <c r="M294">
        <f t="shared" si="32"/>
        <v>-0.33028658770823577</v>
      </c>
      <c r="N294" s="13">
        <f t="shared" si="33"/>
        <v>2.8998171355419161E-7</v>
      </c>
      <c r="O294" s="13">
        <v>1</v>
      </c>
    </row>
    <row r="295" spans="4:15" x14ac:dyDescent="0.4">
      <c r="D295" s="6">
        <v>4.5199999999999996</v>
      </c>
      <c r="E295" s="7">
        <f t="shared" si="28"/>
        <v>-8.0439716189463148E-2</v>
      </c>
      <c r="G295">
        <f t="shared" si="29"/>
        <v>8.6332719328919811</v>
      </c>
      <c r="H295" s="10">
        <f t="shared" si="34"/>
        <v>-0.32624740092122462</v>
      </c>
      <c r="I295">
        <f t="shared" si="30"/>
        <v>-3.9149688110546954</v>
      </c>
      <c r="K295">
        <f t="shared" si="31"/>
        <v>-0.32574844673779657</v>
      </c>
      <c r="M295">
        <f t="shared" si="32"/>
        <v>-0.32574844673779657</v>
      </c>
      <c r="N295" s="13">
        <f t="shared" si="33"/>
        <v>2.4895527716034862E-7</v>
      </c>
      <c r="O295" s="13">
        <v>1</v>
      </c>
    </row>
    <row r="296" spans="4:15" x14ac:dyDescent="0.4">
      <c r="D296" s="6">
        <v>4.54</v>
      </c>
      <c r="E296" s="7">
        <f t="shared" si="28"/>
        <v>-7.9326097063925224E-2</v>
      </c>
      <c r="G296">
        <f t="shared" si="29"/>
        <v>8.6537855162574466</v>
      </c>
      <c r="H296" s="10">
        <f t="shared" si="34"/>
        <v>-0.32173078447186793</v>
      </c>
      <c r="I296">
        <f t="shared" si="30"/>
        <v>-3.8607694136624149</v>
      </c>
      <c r="K296">
        <f t="shared" si="31"/>
        <v>-0.32127128876316863</v>
      </c>
      <c r="M296">
        <f t="shared" si="32"/>
        <v>-0.32127128876316863</v>
      </c>
      <c r="N296" s="13">
        <f t="shared" si="33"/>
        <v>2.1113630631307004E-7</v>
      </c>
      <c r="O296" s="13">
        <v>1</v>
      </c>
    </row>
    <row r="297" spans="4:15" x14ac:dyDescent="0.4">
      <c r="D297" s="6">
        <v>4.5599999999999996</v>
      </c>
      <c r="E297" s="7">
        <f t="shared" si="28"/>
        <v>-7.8227345375301516E-2</v>
      </c>
      <c r="G297">
        <f t="shared" si="29"/>
        <v>8.6742990996229103</v>
      </c>
      <c r="H297" s="10">
        <f t="shared" si="34"/>
        <v>-0.31727446737314785</v>
      </c>
      <c r="I297">
        <f t="shared" si="30"/>
        <v>-3.8072936084777744</v>
      </c>
      <c r="K297">
        <f t="shared" si="31"/>
        <v>-0.3168543333340913</v>
      </c>
      <c r="M297">
        <f t="shared" si="32"/>
        <v>-0.3168543333340913</v>
      </c>
      <c r="N297" s="13">
        <f t="shared" si="33"/>
        <v>1.7651261077397255E-7</v>
      </c>
      <c r="O297" s="13">
        <v>1</v>
      </c>
    </row>
    <row r="298" spans="4:15" x14ac:dyDescent="0.4">
      <c r="D298" s="6">
        <v>4.5800000000000098</v>
      </c>
      <c r="E298" s="7">
        <f t="shared" si="28"/>
        <v>-7.7143273286804065E-2</v>
      </c>
      <c r="G298">
        <f t="shared" si="29"/>
        <v>8.6948126829883847</v>
      </c>
      <c r="H298" s="10">
        <f t="shared" si="34"/>
        <v>-0.3128776877966199</v>
      </c>
      <c r="I298">
        <f t="shared" si="30"/>
        <v>-3.7545322535594385</v>
      </c>
      <c r="K298">
        <f t="shared" si="31"/>
        <v>-0.31249680885226544</v>
      </c>
      <c r="M298">
        <f t="shared" si="32"/>
        <v>-0.31249680885226544</v>
      </c>
      <c r="N298" s="13">
        <f t="shared" si="33"/>
        <v>1.4506877025256548E-7</v>
      </c>
      <c r="O298" s="13">
        <v>1</v>
      </c>
    </row>
    <row r="299" spans="4:15" x14ac:dyDescent="0.4">
      <c r="D299" s="6">
        <v>4.5999999999999996</v>
      </c>
      <c r="E299" s="7">
        <f t="shared" si="28"/>
        <v>-7.6073695080669662E-2</v>
      </c>
      <c r="G299">
        <f t="shared" si="29"/>
        <v>8.7153262663538378</v>
      </c>
      <c r="H299" s="10">
        <f t="shared" si="34"/>
        <v>-0.30853969250817997</v>
      </c>
      <c r="I299">
        <f t="shared" si="30"/>
        <v>-3.7024763100981595</v>
      </c>
      <c r="K299">
        <f t="shared" si="31"/>
        <v>-0.30819795250568943</v>
      </c>
      <c r="M299">
        <f t="shared" si="32"/>
        <v>-0.30819795250568943</v>
      </c>
      <c r="N299" s="13">
        <f t="shared" si="33"/>
        <v>1.1678622930223605E-7</v>
      </c>
      <c r="O299" s="13">
        <v>1</v>
      </c>
    </row>
    <row r="300" spans="4:15" x14ac:dyDescent="0.4">
      <c r="D300" s="6">
        <v>4.62</v>
      </c>
      <c r="E300" s="7">
        <f t="shared" si="28"/>
        <v>-7.5018427141696473E-2</v>
      </c>
      <c r="G300">
        <f t="shared" si="29"/>
        <v>8.7358398497193033</v>
      </c>
      <c r="H300" s="10">
        <f t="shared" si="34"/>
        <v>-0.30425973680129254</v>
      </c>
      <c r="I300">
        <f t="shared" si="30"/>
        <v>-3.6511168416155106</v>
      </c>
      <c r="K300">
        <f t="shared" si="31"/>
        <v>-0.30395701020224947</v>
      </c>
      <c r="M300">
        <f t="shared" si="32"/>
        <v>-0.30395701020224947</v>
      </c>
      <c r="N300" s="13">
        <f t="shared" si="33"/>
        <v>9.1643393768182642E-8</v>
      </c>
      <c r="O300" s="13">
        <v>1</v>
      </c>
    </row>
    <row r="301" spans="4:15" x14ac:dyDescent="0.4">
      <c r="D301" s="6">
        <v>4.6400000000000103</v>
      </c>
      <c r="E301" s="7">
        <f t="shared" si="28"/>
        <v>-7.3977287940657596E-2</v>
      </c>
      <c r="G301">
        <f t="shared" si="29"/>
        <v>8.7563534330847776</v>
      </c>
      <c r="H301" s="10">
        <f t="shared" si="34"/>
        <v>-0.30003708442971905</v>
      </c>
      <c r="I301">
        <f t="shared" si="30"/>
        <v>-3.6004450131566283</v>
      </c>
      <c r="K301">
        <f t="shared" si="31"/>
        <v>-0.29977323650269772</v>
      </c>
      <c r="M301">
        <f t="shared" si="32"/>
        <v>-0.29977323650269772</v>
      </c>
      <c r="N301" s="13">
        <f t="shared" si="33"/>
        <v>6.9615728593454297E-8</v>
      </c>
      <c r="O301" s="13">
        <v>1</v>
      </c>
    </row>
    <row r="302" spans="4:15" x14ac:dyDescent="0.4">
      <c r="D302" s="6">
        <v>4.6600000000000099</v>
      </c>
      <c r="E302" s="7">
        <f t="shared" si="28"/>
        <v>-7.2950098017587311E-2</v>
      </c>
      <c r="G302">
        <f t="shared" si="29"/>
        <v>8.7768670164502414</v>
      </c>
      <c r="H302" s="10">
        <f t="shared" si="34"/>
        <v>-0.29587100753973056</v>
      </c>
      <c r="I302">
        <f t="shared" si="30"/>
        <v>-3.5504520904767665</v>
      </c>
      <c r="K302">
        <f t="shared" si="31"/>
        <v>-0.29564589455300383</v>
      </c>
      <c r="M302">
        <f t="shared" si="32"/>
        <v>-0.29564589455300383</v>
      </c>
      <c r="N302" s="13">
        <f t="shared" si="33"/>
        <v>5.0675856793027851E-8</v>
      </c>
      <c r="O302" s="13">
        <v>1</v>
      </c>
    </row>
    <row r="303" spans="4:15" x14ac:dyDescent="0.4">
      <c r="D303" s="6">
        <v>4.6800000000000104</v>
      </c>
      <c r="E303" s="7">
        <f t="shared" si="28"/>
        <v>-7.1936679964955882E-2</v>
      </c>
      <c r="G303">
        <f t="shared" si="29"/>
        <v>8.7973805998157069</v>
      </c>
      <c r="H303" s="10">
        <f t="shared" si="34"/>
        <v>-0.29176078660186799</v>
      </c>
      <c r="I303">
        <f t="shared" si="30"/>
        <v>-3.5011294392224159</v>
      </c>
      <c r="K303">
        <f t="shared" si="31"/>
        <v>-0.29157425601615244</v>
      </c>
      <c r="M303">
        <f t="shared" si="32"/>
        <v>-0.29157425601615244</v>
      </c>
      <c r="N303" s="13">
        <f t="shared" si="33"/>
        <v>3.4793659407386036E-8</v>
      </c>
      <c r="O303" s="13">
        <v>1</v>
      </c>
    </row>
    <row r="304" spans="4:15" x14ac:dyDescent="0.4">
      <c r="D304" s="6">
        <v>4.7</v>
      </c>
      <c r="E304" s="7">
        <f t="shared" si="28"/>
        <v>-7.0936858410751827E-2</v>
      </c>
      <c r="G304">
        <f t="shared" si="29"/>
        <v>8.8178941831811599</v>
      </c>
      <c r="H304" s="10">
        <f t="shared" si="34"/>
        <v>-0.28770571034232728</v>
      </c>
      <c r="I304">
        <f t="shared" si="30"/>
        <v>-3.4524685241079274</v>
      </c>
      <c r="K304">
        <f t="shared" si="31"/>
        <v>-0.28755760100345962</v>
      </c>
      <c r="M304">
        <f t="shared" si="32"/>
        <v>-0.28755760100345962</v>
      </c>
      <c r="N304" s="13">
        <f t="shared" si="33"/>
        <v>2.1936376259816388E-8</v>
      </c>
      <c r="O304" s="13">
        <v>1</v>
      </c>
    </row>
    <row r="305" spans="4:15" x14ac:dyDescent="0.4">
      <c r="D305" s="6">
        <v>4.7200000000000104</v>
      </c>
      <c r="E305" s="7">
        <f t="shared" si="28"/>
        <v>-6.9950460001470927E-2</v>
      </c>
      <c r="G305">
        <f t="shared" si="29"/>
        <v>8.8384077665466343</v>
      </c>
      <c r="H305" s="10">
        <f t="shared" si="34"/>
        <v>-0.28370507567396575</v>
      </c>
      <c r="I305">
        <f t="shared" si="30"/>
        <v>-3.4044609080875889</v>
      </c>
      <c r="K305">
        <f t="shared" si="31"/>
        <v>-0.28359521800541332</v>
      </c>
      <c r="M305">
        <f t="shared" si="32"/>
        <v>-0.28359521800541332</v>
      </c>
      <c r="N305" s="13">
        <f t="shared" si="33"/>
        <v>1.2068707339774826E-8</v>
      </c>
      <c r="O305" s="13">
        <v>1</v>
      </c>
    </row>
    <row r="306" spans="4:15" x14ac:dyDescent="0.4">
      <c r="D306" s="6">
        <v>4.74000000000001</v>
      </c>
      <c r="E306" s="7">
        <f t="shared" si="28"/>
        <v>-6.8977313385037098E-2</v>
      </c>
      <c r="G306">
        <f t="shared" si="29"/>
        <v>8.858921349912098</v>
      </c>
      <c r="H306" s="10">
        <f t="shared" si="34"/>
        <v>-0.27975818762703347</v>
      </c>
      <c r="I306">
        <f t="shared" si="30"/>
        <v>-3.3570982515244019</v>
      </c>
      <c r="K306">
        <f t="shared" si="31"/>
        <v>-0.27968640382214027</v>
      </c>
      <c r="M306">
        <f t="shared" si="32"/>
        <v>-0.27968640382214027</v>
      </c>
      <c r="N306" s="13">
        <f t="shared" si="33"/>
        <v>5.1529146449449437E-9</v>
      </c>
      <c r="O306" s="13">
        <v>1</v>
      </c>
    </row>
    <row r="307" spans="4:15" x14ac:dyDescent="0.4">
      <c r="D307" s="6">
        <v>4.7600000000000096</v>
      </c>
      <c r="E307" s="7">
        <f t="shared" si="28"/>
        <v>-6.801724919364667E-2</v>
      </c>
      <c r="G307">
        <f t="shared" si="29"/>
        <v>8.8794349332775635</v>
      </c>
      <c r="H307" s="10">
        <f t="shared" si="34"/>
        <v>-0.27586435927959213</v>
      </c>
      <c r="I307">
        <f t="shared" si="30"/>
        <v>-3.3103723113551053</v>
      </c>
      <c r="K307">
        <f t="shared" si="31"/>
        <v>-0.27583046349346962</v>
      </c>
      <c r="M307">
        <f t="shared" si="32"/>
        <v>-0.27583046349346962</v>
      </c>
      <c r="N307" s="13">
        <f t="shared" si="33"/>
        <v>1.1489243168626996E-9</v>
      </c>
      <c r="O307" s="13">
        <v>1</v>
      </c>
    </row>
    <row r="308" spans="4:15" x14ac:dyDescent="0.4">
      <c r="D308" s="6">
        <v>4.78</v>
      </c>
      <c r="E308" s="7">
        <f t="shared" si="28"/>
        <v>-6.7070100026563953E-2</v>
      </c>
      <c r="G308">
        <f t="shared" si="29"/>
        <v>8.8999485166430183</v>
      </c>
      <c r="H308" s="10">
        <f t="shared" si="34"/>
        <v>-0.27202291168773807</v>
      </c>
      <c r="I308">
        <f t="shared" si="30"/>
        <v>-3.2642749402528568</v>
      </c>
      <c r="K308">
        <f t="shared" si="31"/>
        <v>-0.27202671022870911</v>
      </c>
      <c r="M308">
        <f t="shared" si="32"/>
        <v>-0.27202671022870911</v>
      </c>
      <c r="N308" s="13">
        <f t="shared" si="33"/>
        <v>1.4428913508707789E-11</v>
      </c>
      <c r="O308" s="13">
        <v>1</v>
      </c>
    </row>
    <row r="309" spans="4:15" x14ac:dyDescent="0.4">
      <c r="D309" s="6">
        <v>4.8000000000000096</v>
      </c>
      <c r="E309" s="7">
        <f t="shared" si="28"/>
        <v>-6.6135700432864028E-2</v>
      </c>
      <c r="G309">
        <f t="shared" si="29"/>
        <v>8.9204621000084945</v>
      </c>
      <c r="H309" s="10">
        <f t="shared" si="34"/>
        <v>-0.2682331738156099</v>
      </c>
      <c r="I309">
        <f t="shared" si="30"/>
        <v>-3.2187980857873191</v>
      </c>
      <c r="K309">
        <f t="shared" si="31"/>
        <v>-0.26827446533611543</v>
      </c>
      <c r="M309">
        <f t="shared" si="32"/>
        <v>-0.26827446533611543</v>
      </c>
      <c r="N309" s="13">
        <f t="shared" si="33"/>
        <v>1.7049896656583092E-9</v>
      </c>
      <c r="O309" s="13">
        <v>1</v>
      </c>
    </row>
    <row r="310" spans="4:15" x14ac:dyDescent="0.4">
      <c r="D310" s="6">
        <v>4.8200000000000101</v>
      </c>
      <c r="E310" s="7">
        <f t="shared" si="28"/>
        <v>-6.5213886894143744E-2</v>
      </c>
      <c r="G310">
        <f t="shared" si="29"/>
        <v>8.9409756833739582</v>
      </c>
      <c r="H310" s="10">
        <f t="shared" si="34"/>
        <v>-0.26449448246526819</v>
      </c>
      <c r="I310">
        <f t="shared" si="30"/>
        <v>-3.1739337895832183</v>
      </c>
      <c r="K310">
        <f t="shared" si="31"/>
        <v>-0.2645730581521587</v>
      </c>
      <c r="M310">
        <f t="shared" si="32"/>
        <v>-0.2645730581521587</v>
      </c>
      <c r="N310" s="13">
        <f t="shared" si="33"/>
        <v>6.1741385703161066E-9</v>
      </c>
      <c r="O310" s="13">
        <v>1</v>
      </c>
    </row>
    <row r="311" spans="4:15" x14ac:dyDescent="0.4">
      <c r="D311" s="6">
        <v>4.8400000000000096</v>
      </c>
      <c r="E311" s="7">
        <f t="shared" si="28"/>
        <v>-6.4304497807194688E-2</v>
      </c>
      <c r="G311">
        <f t="shared" si="29"/>
        <v>8.9614892667394219</v>
      </c>
      <c r="H311" s="10">
        <f t="shared" si="34"/>
        <v>-0.26080618220642021</v>
      </c>
      <c r="I311">
        <f t="shared" si="30"/>
        <v>-3.1296741864770423</v>
      </c>
      <c r="K311">
        <f t="shared" si="31"/>
        <v>-0.26092182597054209</v>
      </c>
      <c r="M311">
        <f t="shared" si="32"/>
        <v>-0.26092182597054209</v>
      </c>
      <c r="N311" s="13">
        <f t="shared" si="33"/>
        <v>1.3373480180275977E-8</v>
      </c>
      <c r="O311" s="13">
        <v>1</v>
      </c>
    </row>
    <row r="312" spans="4:15" x14ac:dyDescent="0.4">
      <c r="D312" s="6">
        <v>4.8600000000000003</v>
      </c>
      <c r="E312" s="7">
        <f t="shared" si="28"/>
        <v>-6.3407373466661032E-2</v>
      </c>
      <c r="G312">
        <f t="shared" si="29"/>
        <v>8.9820028501048785</v>
      </c>
      <c r="H312" s="10">
        <f t="shared" si="34"/>
        <v>-0.25716762530608378</v>
      </c>
      <c r="I312">
        <f t="shared" si="30"/>
        <v>-3.0860115036730056</v>
      </c>
      <c r="K312">
        <f t="shared" si="31"/>
        <v>-0.25732011397108778</v>
      </c>
      <c r="M312">
        <f t="shared" si="32"/>
        <v>-0.25732011397108778</v>
      </c>
      <c r="N312" s="13">
        <f t="shared" si="33"/>
        <v>2.3252792954702892E-8</v>
      </c>
      <c r="O312" s="13">
        <v>1</v>
      </c>
    </row>
    <row r="313" spans="4:15" x14ac:dyDescent="0.4">
      <c r="D313" s="6">
        <v>4.8800000000000097</v>
      </c>
      <c r="E313" s="7">
        <f t="shared" si="28"/>
        <v>-6.2522356047679015E-2</v>
      </c>
      <c r="G313">
        <f t="shared" si="29"/>
        <v>9.0025164334703511</v>
      </c>
      <c r="H313" s="10">
        <f t="shared" si="34"/>
        <v>-0.25357817165817653</v>
      </c>
      <c r="I313">
        <f t="shared" si="30"/>
        <v>-3.0429380598981184</v>
      </c>
      <c r="K313">
        <f t="shared" si="31"/>
        <v>-0.25376727514847008</v>
      </c>
      <c r="M313">
        <f t="shared" si="32"/>
        <v>-0.25376727514847008</v>
      </c>
      <c r="N313" s="13">
        <f t="shared" si="33"/>
        <v>3.5760130041203434E-8</v>
      </c>
      <c r="O313" s="13">
        <v>1</v>
      </c>
    </row>
    <row r="314" spans="4:15" x14ac:dyDescent="0.4">
      <c r="D314" s="6">
        <v>4.9000000000000101</v>
      </c>
      <c r="E314" s="7">
        <f t="shared" si="28"/>
        <v>-6.1649289588516579E-2</v>
      </c>
      <c r="G314">
        <f t="shared" si="29"/>
        <v>9.0230300168358166</v>
      </c>
      <c r="H314" s="10">
        <f t="shared" si="34"/>
        <v>-0.25003718871310548</v>
      </c>
      <c r="I314">
        <f t="shared" si="30"/>
        <v>-3.000446264557266</v>
      </c>
      <c r="K314">
        <f t="shared" si="31"/>
        <v>-0.25026267024087334</v>
      </c>
      <c r="M314">
        <f t="shared" si="32"/>
        <v>-0.25026267024087334</v>
      </c>
      <c r="N314" s="13">
        <f t="shared" si="33"/>
        <v>5.0841919364526773E-8</v>
      </c>
      <c r="O314" s="13">
        <v>1</v>
      </c>
    </row>
    <row r="315" spans="4:15" x14ac:dyDescent="0.4">
      <c r="D315" s="6">
        <v>4.9200000000000097</v>
      </c>
      <c r="E315" s="7">
        <f t="shared" si="28"/>
        <v>-6.0788019973206028E-2</v>
      </c>
      <c r="G315">
        <f t="shared" si="29"/>
        <v>9.0435436002012803</v>
      </c>
      <c r="H315" s="10">
        <f t="shared" si="34"/>
        <v>-0.24654405140732899</v>
      </c>
      <c r="I315">
        <f t="shared" si="30"/>
        <v>-2.9585286168879481</v>
      </c>
      <c r="K315">
        <f t="shared" si="31"/>
        <v>-0.24680566765855558</v>
      </c>
      <c r="M315">
        <f t="shared" si="32"/>
        <v>-0.24680566765855558</v>
      </c>
      <c r="N315" s="13">
        <f t="shared" si="33"/>
        <v>6.8443062905852887E-8</v>
      </c>
      <c r="O315" s="13">
        <v>1</v>
      </c>
    </row>
    <row r="316" spans="4:15" x14ac:dyDescent="0.4">
      <c r="D316" s="6">
        <v>4.9400000000000004</v>
      </c>
      <c r="E316" s="7">
        <f t="shared" si="28"/>
        <v>-5.9938394914191041E-2</v>
      </c>
      <c r="G316">
        <f t="shared" si="29"/>
        <v>9.0640571835667352</v>
      </c>
      <c r="H316" s="10">
        <f t="shared" si="34"/>
        <v>-0.24309814209297601</v>
      </c>
      <c r="I316">
        <f t="shared" si="30"/>
        <v>-2.9171777051157122</v>
      </c>
      <c r="K316">
        <f t="shared" si="31"/>
        <v>-0.24339564341239669</v>
      </c>
      <c r="M316">
        <f t="shared" si="32"/>
        <v>-0.24339564341239669</v>
      </c>
      <c r="N316" s="13">
        <f t="shared" si="33"/>
        <v>8.8507035057051369E-8</v>
      </c>
      <c r="O316" s="13">
        <v>1</v>
      </c>
    </row>
    <row r="317" spans="4:15" x14ac:dyDescent="0.4">
      <c r="D317" s="6">
        <v>4.9600000000000097</v>
      </c>
      <c r="E317" s="7">
        <f t="shared" si="28"/>
        <v>-5.9100263934983722E-2</v>
      </c>
      <c r="G317">
        <f t="shared" si="29"/>
        <v>9.0845707669322078</v>
      </c>
      <c r="H317" s="10">
        <f t="shared" si="34"/>
        <v>-0.239698850467507</v>
      </c>
      <c r="I317">
        <f t="shared" si="30"/>
        <v>-2.8763862056100837</v>
      </c>
      <c r="K317">
        <f t="shared" si="31"/>
        <v>-0.24003198104242651</v>
      </c>
      <c r="M317">
        <f t="shared" si="32"/>
        <v>-0.24003198104242651</v>
      </c>
      <c r="N317" s="13">
        <f t="shared" si="33"/>
        <v>1.1097597994620706E-7</v>
      </c>
      <c r="O317" s="13">
        <v>1</v>
      </c>
    </row>
    <row r="318" spans="4:15" x14ac:dyDescent="0.4">
      <c r="D318" s="6">
        <v>4.9800000000000102</v>
      </c>
      <c r="E318" s="7">
        <f t="shared" si="28"/>
        <v>-5.8273478352848684E-2</v>
      </c>
      <c r="G318">
        <f t="shared" si="29"/>
        <v>9.1050843502976733</v>
      </c>
      <c r="H318" s="10">
        <f t="shared" si="34"/>
        <v>-0.2363455735034837</v>
      </c>
      <c r="I318">
        <f t="shared" si="30"/>
        <v>-2.8361468820418043</v>
      </c>
      <c r="K318">
        <f t="shared" si="31"/>
        <v>-0.23671407154639434</v>
      </c>
      <c r="M318">
        <f t="shared" si="32"/>
        <v>-0.23671407154639434</v>
      </c>
      <c r="N318" s="13">
        <f t="shared" si="33"/>
        <v>1.3579080762897346E-7</v>
      </c>
      <c r="O318" s="13">
        <v>1</v>
      </c>
    </row>
    <row r="319" spans="4:15" x14ac:dyDescent="0.4">
      <c r="D319" s="6">
        <v>5.0000000000000098</v>
      </c>
      <c r="E319" s="7">
        <f t="shared" si="28"/>
        <v>-5.7457891261506439E-2</v>
      </c>
      <c r="G319">
        <f t="shared" si="29"/>
        <v>9.125597933663137</v>
      </c>
      <c r="H319" s="10">
        <f t="shared" si="34"/>
        <v>-0.23303771537841778</v>
      </c>
      <c r="I319">
        <f t="shared" si="30"/>
        <v>-2.7964525845410133</v>
      </c>
      <c r="K319">
        <f t="shared" si="31"/>
        <v>-0.23344131330836315</v>
      </c>
      <c r="M319">
        <f t="shared" si="32"/>
        <v>-0.23344131330836315</v>
      </c>
      <c r="N319" s="13">
        <f t="shared" si="33"/>
        <v>1.6289128905619284E-7</v>
      </c>
      <c r="O319" s="13">
        <v>1</v>
      </c>
    </row>
    <row r="320" spans="4:15" x14ac:dyDescent="0.4">
      <c r="D320" s="6">
        <v>5.0199999999999996</v>
      </c>
      <c r="E320" s="7">
        <f t="shared" si="28"/>
        <v>-5.6653357513875534E-2</v>
      </c>
      <c r="G320">
        <f t="shared" si="29"/>
        <v>9.1461115170285918</v>
      </c>
      <c r="H320" s="10">
        <f t="shared" si="34"/>
        <v>-0.22977468740477636</v>
      </c>
      <c r="I320">
        <f t="shared" si="30"/>
        <v>-2.7572962488573163</v>
      </c>
      <c r="K320">
        <f t="shared" si="31"/>
        <v>-0.230213112027396</v>
      </c>
      <c r="M320">
        <f t="shared" si="32"/>
        <v>-0.230213112027396</v>
      </c>
      <c r="N320" s="13">
        <f t="shared" si="33"/>
        <v>1.9221614971917646E-7</v>
      </c>
      <c r="O320" s="13">
        <v>1</v>
      </c>
    </row>
    <row r="321" spans="4:15" x14ac:dyDescent="0.4">
      <c r="D321" s="6">
        <v>5.0400000000000098</v>
      </c>
      <c r="E321" s="7">
        <f t="shared" si="28"/>
        <v>-5.5859733704848591E-2</v>
      </c>
      <c r="G321">
        <f t="shared" si="29"/>
        <v>9.1666251003940662</v>
      </c>
      <c r="H321" s="10">
        <f t="shared" si="34"/>
        <v>-0.2265559079601249</v>
      </c>
      <c r="I321">
        <f t="shared" si="30"/>
        <v>-2.7186708955214987</v>
      </c>
      <c r="K321">
        <f t="shared" si="31"/>
        <v>-0.22702888064632831</v>
      </c>
      <c r="M321">
        <f t="shared" si="32"/>
        <v>-0.22702888064632831</v>
      </c>
      <c r="N321" s="13">
        <f t="shared" si="33"/>
        <v>2.2370316189447463E-7</v>
      </c>
      <c r="O321" s="13">
        <v>1</v>
      </c>
    </row>
    <row r="322" spans="4:15" x14ac:dyDescent="0.4">
      <c r="D322" s="6">
        <v>5.0600000000000103</v>
      </c>
      <c r="E322" s="7">
        <f t="shared" si="28"/>
        <v>-5.5076878154118054E-2</v>
      </c>
      <c r="G322">
        <f t="shared" si="29"/>
        <v>9.1871386837595299</v>
      </c>
      <c r="H322" s="10">
        <f t="shared" si="34"/>
        <v>-0.22338080241747199</v>
      </c>
      <c r="I322">
        <f t="shared" si="30"/>
        <v>-2.6805696290096641</v>
      </c>
      <c r="K322">
        <f t="shared" si="31"/>
        <v>-0.22388803928068732</v>
      </c>
      <c r="M322">
        <f t="shared" si="32"/>
        <v>-0.22388803928068732</v>
      </c>
      <c r="N322" s="13">
        <f t="shared" si="33"/>
        <v>2.5728923540452417E-7</v>
      </c>
      <c r="O322" s="13">
        <v>1</v>
      </c>
    </row>
    <row r="323" spans="4:15" x14ac:dyDescent="0.4">
      <c r="D323" s="6">
        <v>5.0800000000000098</v>
      </c>
      <c r="E323" s="7">
        <f t="shared" si="28"/>
        <v>-5.4304650889042502E-2</v>
      </c>
      <c r="G323">
        <f t="shared" si="29"/>
        <v>9.2076522671249954</v>
      </c>
      <c r="H323" s="10">
        <f t="shared" si="34"/>
        <v>-0.22024880307577857</v>
      </c>
      <c r="I323">
        <f t="shared" si="30"/>
        <v>-2.642985636909343</v>
      </c>
      <c r="K323">
        <f t="shared" si="31"/>
        <v>-0.22079001514772401</v>
      </c>
      <c r="M323">
        <f t="shared" si="32"/>
        <v>-0.22079001514772401</v>
      </c>
      <c r="N323" s="13">
        <f t="shared" si="33"/>
        <v>2.9291050681947068E-7</v>
      </c>
      <c r="O323" s="13">
        <v>1</v>
      </c>
    </row>
    <row r="324" spans="4:15" x14ac:dyDescent="0.4">
      <c r="D324" s="6">
        <v>5.0999999999999996</v>
      </c>
      <c r="E324" s="7">
        <f t="shared" si="28"/>
        <v>-5.3542913627572637E-2</v>
      </c>
      <c r="G324">
        <f t="shared" si="29"/>
        <v>9.2281658504904502</v>
      </c>
      <c r="H324" s="10">
        <f t="shared" si="34"/>
        <v>-0.21715934909070911</v>
      </c>
      <c r="I324">
        <f t="shared" si="30"/>
        <v>-2.6059121890885093</v>
      </c>
      <c r="K324">
        <f t="shared" si="31"/>
        <v>-0.21773424249564183</v>
      </c>
      <c r="M324">
        <f t="shared" si="32"/>
        <v>-0.21773424249564183</v>
      </c>
      <c r="N324" s="13">
        <f t="shared" si="33"/>
        <v>3.3050242703513547E-7</v>
      </c>
      <c r="O324" s="13">
        <v>1</v>
      </c>
    </row>
    <row r="325" spans="4:15" x14ac:dyDescent="0.4">
      <c r="D325" s="6">
        <v>5.1200000000000099</v>
      </c>
      <c r="E325" s="7">
        <f t="shared" si="28"/>
        <v>-5.2791529761230686E-2</v>
      </c>
      <c r="G325">
        <f t="shared" si="29"/>
        <v>9.2486794338559264</v>
      </c>
      <c r="H325" s="10">
        <f t="shared" si="34"/>
        <v>-0.21411188640559942</v>
      </c>
      <c r="I325">
        <f t="shared" si="30"/>
        <v>-2.569342636867193</v>
      </c>
      <c r="K325">
        <f t="shared" si="31"/>
        <v>-0.21472016253299142</v>
      </c>
      <c r="M325">
        <f t="shared" si="32"/>
        <v>-0.21472016253299142</v>
      </c>
      <c r="N325" s="13">
        <f t="shared" si="33"/>
        <v>3.6999984715501416E-7</v>
      </c>
      <c r="O325" s="13">
        <v>1</v>
      </c>
    </row>
    <row r="326" spans="4:15" x14ac:dyDescent="0.4">
      <c r="D326" s="6">
        <v>5.1400000000000103</v>
      </c>
      <c r="E326" s="7">
        <f t="shared" si="28"/>
        <v>-5.2050364338157913E-2</v>
      </c>
      <c r="G326">
        <f t="shared" si="29"/>
        <v>9.2691930172213901</v>
      </c>
      <c r="H326" s="10">
        <f t="shared" si="34"/>
        <v>-0.21110586768270087</v>
      </c>
      <c r="I326">
        <f t="shared" si="30"/>
        <v>-2.5332704121924103</v>
      </c>
      <c r="K326">
        <f t="shared" si="31"/>
        <v>-0.21174722335830071</v>
      </c>
      <c r="M326">
        <f t="shared" si="32"/>
        <v>-0.21174722335830071</v>
      </c>
      <c r="N326" s="13">
        <f t="shared" si="33"/>
        <v>4.113371026241223E-7</v>
      </c>
      <c r="O326" s="13">
        <v>1</v>
      </c>
    </row>
    <row r="327" spans="4:15" x14ac:dyDescent="0.4">
      <c r="D327" s="6">
        <v>5.1600000000000099</v>
      </c>
      <c r="E327" s="7">
        <f t="shared" si="28"/>
        <v>-5.1319284046221048E-2</v>
      </c>
      <c r="G327">
        <f t="shared" si="29"/>
        <v>9.2897066005868538</v>
      </c>
      <c r="H327" s="10">
        <f t="shared" si="34"/>
        <v>-0.2081407522346633</v>
      </c>
      <c r="I327">
        <f t="shared" si="30"/>
        <v>-2.4976890268159595</v>
      </c>
      <c r="K327">
        <f t="shared" si="31"/>
        <v>-0.20881487988989891</v>
      </c>
      <c r="M327">
        <f t="shared" si="32"/>
        <v>-0.20881487988989891</v>
      </c>
      <c r="N327" s="13">
        <f t="shared" si="33"/>
        <v>4.5444809555346464E-7</v>
      </c>
      <c r="O327" s="13">
        <v>1</v>
      </c>
    </row>
    <row r="328" spans="4:15" x14ac:dyDescent="0.4">
      <c r="D328" s="6">
        <v>5.1800000000000104</v>
      </c>
      <c r="E328" s="7">
        <f t="shared" si="28"/>
        <v>-5.059815719619444E-2</v>
      </c>
      <c r="G328">
        <f t="shared" si="29"/>
        <v>9.3102201839523193</v>
      </c>
      <c r="H328" s="10">
        <f t="shared" si="34"/>
        <v>-0.20521600595632539</v>
      </c>
      <c r="I328">
        <f t="shared" si="30"/>
        <v>-2.4625920714759046</v>
      </c>
      <c r="K328">
        <f t="shared" si="31"/>
        <v>-0.20592259379601069</v>
      </c>
      <c r="M328">
        <f t="shared" si="32"/>
        <v>-0.20592259379601069</v>
      </c>
      <c r="N328" s="13">
        <f t="shared" si="33"/>
        <v>4.9926637519114212E-7</v>
      </c>
      <c r="O328" s="13">
        <v>1</v>
      </c>
    </row>
    <row r="329" spans="4:15" x14ac:dyDescent="0.4">
      <c r="D329" s="6">
        <v>5.2000000000000099</v>
      </c>
      <c r="E329" s="7">
        <f t="shared" si="28"/>
        <v>-4.9886853705014368E-2</v>
      </c>
      <c r="G329">
        <f t="shared" si="29"/>
        <v>9.330733767317783</v>
      </c>
      <c r="H329" s="10">
        <f t="shared" si="34"/>
        <v>-0.20233110125679726</v>
      </c>
      <c r="I329">
        <f t="shared" si="30"/>
        <v>-2.4279732150815674</v>
      </c>
      <c r="K329">
        <f t="shared" si="31"/>
        <v>-0.20306983342510443</v>
      </c>
      <c r="M329">
        <f t="shared" si="32"/>
        <v>-0.20306983342510443</v>
      </c>
      <c r="N329" s="13">
        <f t="shared" si="33"/>
        <v>5.4572521649180661E-7</v>
      </c>
      <c r="O329" s="13">
        <v>1</v>
      </c>
    </row>
    <row r="330" spans="4:15" x14ac:dyDescent="0.4">
      <c r="D330" s="6">
        <v>5.2200000000000104</v>
      </c>
      <c r="E330" s="7">
        <f t="shared" si="28"/>
        <v>-4.9185245079110679E-2</v>
      </c>
      <c r="G330">
        <f t="shared" si="29"/>
        <v>9.3512473506832485</v>
      </c>
      <c r="H330" s="10">
        <f t="shared" si="34"/>
        <v>-0.19948551699185704</v>
      </c>
      <c r="I330">
        <f t="shared" si="30"/>
        <v>-2.3938262039022846</v>
      </c>
      <c r="K330">
        <f t="shared" si="31"/>
        <v>-0.20025607373651572</v>
      </c>
      <c r="M330">
        <f t="shared" si="32"/>
        <v>-0.20025607373651572</v>
      </c>
      <c r="N330" s="13">
        <f t="shared" si="33"/>
        <v>5.937576967389724E-7</v>
      </c>
      <c r="O330" s="13">
        <v>1</v>
      </c>
    </row>
    <row r="331" spans="4:15" x14ac:dyDescent="0.4">
      <c r="D331" s="6">
        <v>5.24000000000001</v>
      </c>
      <c r="E331" s="7">
        <f t="shared" si="28"/>
        <v>-4.8493204397819907E-2</v>
      </c>
      <c r="G331">
        <f t="shared" si="29"/>
        <v>9.3717609340487122</v>
      </c>
      <c r="H331" s="10">
        <f t="shared" si="34"/>
        <v>-0.19667873839667796</v>
      </c>
      <c r="I331">
        <f t="shared" si="30"/>
        <v>-2.3601448607601356</v>
      </c>
      <c r="K331">
        <f t="shared" si="31"/>
        <v>-0.19748079623137146</v>
      </c>
      <c r="M331">
        <f t="shared" si="32"/>
        <v>-0.19748079623137146</v>
      </c>
      <c r="N331" s="13">
        <f t="shared" si="33"/>
        <v>6.432967701932317E-7</v>
      </c>
      <c r="O331" s="13">
        <v>1</v>
      </c>
    </row>
    <row r="332" spans="4:15" x14ac:dyDescent="0.4">
      <c r="D332" s="6">
        <v>5.2600000000000096</v>
      </c>
      <c r="E332" s="7">
        <f t="shared" si="28"/>
        <v>-4.781060629688192E-2</v>
      </c>
      <c r="G332">
        <f t="shared" si="29"/>
        <v>9.392274517414176</v>
      </c>
      <c r="H332" s="10">
        <f t="shared" si="34"/>
        <v>-0.19391025701889367</v>
      </c>
      <c r="I332">
        <f t="shared" si="30"/>
        <v>-2.3269230842267241</v>
      </c>
      <c r="K332">
        <f t="shared" si="31"/>
        <v>-0.19474348888381773</v>
      </c>
      <c r="M332">
        <f t="shared" si="32"/>
        <v>-0.19474348888381773</v>
      </c>
      <c r="N332" s="13">
        <f t="shared" si="33"/>
        <v>6.9427534072483805E-7</v>
      </c>
      <c r="O332" s="13">
        <v>1</v>
      </c>
    </row>
    <row r="333" spans="4:15" x14ac:dyDescent="0.4">
      <c r="D333" s="6">
        <v>5.28000000000001</v>
      </c>
      <c r="E333" s="7">
        <f t="shared" si="28"/>
        <v>-4.7137326952023925E-2</v>
      </c>
      <c r="G333">
        <f t="shared" si="29"/>
        <v>9.4127881007796397</v>
      </c>
      <c r="H333" s="10">
        <f t="shared" si="34"/>
        <v>-0.19117957065201863</v>
      </c>
      <c r="I333">
        <f t="shared" si="30"/>
        <v>-2.2941548478242235</v>
      </c>
      <c r="K333">
        <f t="shared" si="31"/>
        <v>-0.19204364607257343</v>
      </c>
      <c r="M333">
        <f t="shared" si="32"/>
        <v>-0.19204364607257343</v>
      </c>
      <c r="N333" s="13">
        <f t="shared" si="33"/>
        <v>7.4662633240696332E-7</v>
      </c>
      <c r="O333" s="13">
        <v>1</v>
      </c>
    </row>
    <row r="334" spans="4:15" x14ac:dyDescent="0.4">
      <c r="D334" s="6">
        <v>5.3000000000000096</v>
      </c>
      <c r="E334" s="7">
        <f t="shared" si="28"/>
        <v>-4.6473244062634353E-2</v>
      </c>
      <c r="G334">
        <f t="shared" si="29"/>
        <v>9.4333016841451034</v>
      </c>
      <c r="H334" s="10">
        <f t="shared" si="34"/>
        <v>-0.18848618326923239</v>
      </c>
      <c r="I334">
        <f t="shared" si="30"/>
        <v>-2.2618341992307887</v>
      </c>
      <c r="K334">
        <f t="shared" si="31"/>
        <v>-0.18938076851281996</v>
      </c>
      <c r="M334">
        <f t="shared" si="32"/>
        <v>-0.18938076851281996</v>
      </c>
      <c r="N334" s="13">
        <f t="shared" si="33"/>
        <v>8.0028275804463209E-7</v>
      </c>
      <c r="O334" s="13">
        <v>1</v>
      </c>
    </row>
    <row r="335" spans="4:15" x14ac:dyDescent="0.4">
      <c r="D335" s="6">
        <v>5.3200000000000101</v>
      </c>
      <c r="E335" s="7">
        <f t="shared" si="28"/>
        <v>-4.5818236835529026E-2</v>
      </c>
      <c r="G335">
        <f t="shared" si="29"/>
        <v>9.4538152675105689</v>
      </c>
      <c r="H335" s="10">
        <f t="shared" si="34"/>
        <v>-0.18582960495753861</v>
      </c>
      <c r="I335">
        <f t="shared" si="30"/>
        <v>-2.2299552594904632</v>
      </c>
      <c r="K335">
        <f t="shared" si="31"/>
        <v>-0.18675436318843941</v>
      </c>
      <c r="M335">
        <f t="shared" si="32"/>
        <v>-0.18675436318843941</v>
      </c>
      <c r="N335" s="13">
        <f t="shared" si="33"/>
        <v>8.5517778561877035E-7</v>
      </c>
      <c r="O335" s="13">
        <v>1</v>
      </c>
    </row>
    <row r="336" spans="4:15" x14ac:dyDescent="0.4">
      <c r="D336" s="6">
        <v>5.3400000000000096</v>
      </c>
      <c r="E336" s="7">
        <f t="shared" si="28"/>
        <v>-4.5172185968812867E-2</v>
      </c>
      <c r="G336">
        <f t="shared" si="29"/>
        <v>9.4743288508760344</v>
      </c>
      <c r="H336" s="10">
        <f t="shared" si="34"/>
        <v>-0.18320935185231121</v>
      </c>
      <c r="I336">
        <f t="shared" si="30"/>
        <v>-2.1985122222277345</v>
      </c>
      <c r="K336">
        <f t="shared" si="31"/>
        <v>-0.18416394328461447</v>
      </c>
      <c r="M336">
        <f t="shared" si="32"/>
        <v>-0.18416394328461447</v>
      </c>
      <c r="N336" s="13">
        <f t="shared" si="33"/>
        <v>9.112448026267768E-7</v>
      </c>
      <c r="O336" s="13">
        <v>1</v>
      </c>
    </row>
    <row r="337" spans="4:15" x14ac:dyDescent="0.4">
      <c r="D337" s="6">
        <v>5.3600000000000101</v>
      </c>
      <c r="E337" s="7">
        <f t="shared" si="28"/>
        <v>-4.4534973635838533E-2</v>
      </c>
      <c r="G337">
        <f t="shared" si="29"/>
        <v>9.4948424342414981</v>
      </c>
      <c r="H337" s="10">
        <f t="shared" si="34"/>
        <v>-0.18062494607223389</v>
      </c>
      <c r="I337">
        <f t="shared" si="30"/>
        <v>-2.1674993528668067</v>
      </c>
      <c r="K337">
        <f t="shared" si="31"/>
        <v>-0.1816090281208009</v>
      </c>
      <c r="M337">
        <f t="shared" si="32"/>
        <v>-0.1816090281208009</v>
      </c>
      <c r="N337" s="13">
        <f t="shared" si="33"/>
        <v>9.6841747831184068E-7</v>
      </c>
      <c r="O337" s="13">
        <v>1</v>
      </c>
    </row>
    <row r="338" spans="4:15" x14ac:dyDescent="0.4">
      <c r="D338" s="6">
        <v>5.3800000000000097</v>
      </c>
      <c r="E338" s="7">
        <f t="shared" si="28"/>
        <v>-4.3906483469265296E-2</v>
      </c>
      <c r="G338">
        <f t="shared" si="29"/>
        <v>9.5153560176069636</v>
      </c>
      <c r="H338" s="10">
        <f t="shared" si="34"/>
        <v>-0.17807591565464617</v>
      </c>
      <c r="I338">
        <f t="shared" si="30"/>
        <v>-2.136910987855754</v>
      </c>
      <c r="K338">
        <f t="shared" si="31"/>
        <v>-0.17908914308408128</v>
      </c>
      <c r="M338">
        <f t="shared" si="32"/>
        <v>-0.17908914308408128</v>
      </c>
      <c r="N338" s="13">
        <f t="shared" si="33"/>
        <v>1.0266298237596686E-6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-4.3286600545219225E-2</v>
      </c>
      <c r="G339">
        <f t="shared" ref="G339:G402" si="36">$E$11*(D339/$E$12+1)</f>
        <v>9.5358696009724273</v>
      </c>
      <c r="H339" s="10">
        <f t="shared" si="34"/>
        <v>-0.17556179449130013</v>
      </c>
      <c r="I339">
        <f t="shared" si="30"/>
        <v>-2.1067415338956015</v>
      </c>
      <c r="K339">
        <f t="shared" si="31"/>
        <v>-0.1766038195629161</v>
      </c>
      <c r="M339">
        <f t="shared" si="32"/>
        <v>-0.1766038195629161</v>
      </c>
      <c r="N339" s="13">
        <f t="shared" si="33"/>
        <v>1.0858162498762573E-6</v>
      </c>
      <c r="O339" s="13">
        <v>1</v>
      </c>
    </row>
    <row r="340" spans="4:15" x14ac:dyDescent="0.4">
      <c r="D340" s="6">
        <v>5.4200000000000097</v>
      </c>
      <c r="E340" s="7">
        <f t="shared" si="35"/>
        <v>-4.2675211367557551E-2</v>
      </c>
      <c r="G340">
        <f t="shared" si="36"/>
        <v>9.556383184337891</v>
      </c>
      <c r="H340" s="10">
        <f t="shared" si="34"/>
        <v>-0.17308212226453992</v>
      </c>
      <c r="I340">
        <f t="shared" ref="I340:I403" si="37">H340*$E$6</f>
        <v>-2.0769854671744792</v>
      </c>
      <c r="K340">
        <f t="shared" ref="K340:K403" si="38">(1/2)*(($L$9/2)*$L$4*EXP(-$L$7*$O$6*(G340/$O$6-1))+($L$9/2)*$L$4*EXP(-$L$7*$O$6*(($H$4/$E$4)*G340/$O$6-1))-(($L$9/2)*$L$6*EXP(-$L$5*$O$6*(G340/$O$6-1))+($L$9/2)*$L$6*EXP(-$L$5*$O$6*(($H$4/$E$4)*G340/$O$6-1))))</f>
        <v>-0.17415259488129356</v>
      </c>
      <c r="M340">
        <f t="shared" ref="M340:M403" si="39">(1/2)*(($L$9/2)*$O$4*EXP(-$O$8*$O$6*(G340/$O$6-1))+($L$9/2)*$O$4*EXP(-$O$8*$O$6*(($H$4/$E$4)*G340/$O$6-1))-(($L$9/2)*$O$7*EXP(-$O$5*$O$6*(G340/$O$6-1))+($L$9/2)*$O$7*EXP(-$O$5*$O$6*(($H$4/$E$4)*G340/$O$6-1))))</f>
        <v>-0.17415259488129356</v>
      </c>
      <c r="N340" s="13">
        <f t="shared" ref="N340:N403" si="40">(M340-H340)^2*O340</f>
        <v>1.1459116232193792E-6</v>
      </c>
      <c r="O340" s="13">
        <v>1</v>
      </c>
    </row>
    <row r="341" spans="4:15" x14ac:dyDescent="0.4">
      <c r="D341" s="6">
        <v>5.4400000000000102</v>
      </c>
      <c r="E341" s="7">
        <f t="shared" si="35"/>
        <v>-4.2072203852238262E-2</v>
      </c>
      <c r="G341">
        <f t="shared" si="36"/>
        <v>9.5768967677033583</v>
      </c>
      <c r="H341" s="10">
        <f t="shared" ref="H341:H404" si="41">-(-$B$4)*(1+D341+$E$5*D341^3)*EXP(-D341)</f>
        <v>-0.17063644438390793</v>
      </c>
      <c r="I341">
        <f t="shared" si="37"/>
        <v>-2.0476373326068953</v>
      </c>
      <c r="K341">
        <f t="shared" si="38"/>
        <v>-0.17173501223329418</v>
      </c>
      <c r="M341">
        <f t="shared" si="39"/>
        <v>-0.17173501223329418</v>
      </c>
      <c r="N341" s="13">
        <f t="shared" si="40"/>
        <v>1.2068513197051316E-6</v>
      </c>
      <c r="O341" s="13">
        <v>1</v>
      </c>
    </row>
    <row r="342" spans="4:15" x14ac:dyDescent="0.4">
      <c r="D342" s="6">
        <v>5.4600000000000097</v>
      </c>
      <c r="E342" s="7">
        <f t="shared" si="35"/>
        <v>-4.1477467311797397E-2</v>
      </c>
      <c r="G342">
        <f t="shared" si="36"/>
        <v>9.597410351068822</v>
      </c>
      <c r="H342" s="10">
        <f t="shared" si="41"/>
        <v>-0.16822431192318787</v>
      </c>
      <c r="I342">
        <f t="shared" si="37"/>
        <v>-2.0186917430782545</v>
      </c>
      <c r="K342">
        <f t="shared" si="38"/>
        <v>-0.16935062061807543</v>
      </c>
      <c r="M342">
        <f t="shared" si="39"/>
        <v>-0.16935062061807543</v>
      </c>
      <c r="N342" s="13">
        <f t="shared" si="40"/>
        <v>1.2685712761793114E-6</v>
      </c>
      <c r="O342" s="13">
        <v>1</v>
      </c>
    </row>
    <row r="343" spans="4:15" x14ac:dyDescent="0.4">
      <c r="D343" s="6">
        <v>5.4800000000000102</v>
      </c>
      <c r="E343" s="7">
        <f t="shared" si="35"/>
        <v>-4.0890892439934809E-2</v>
      </c>
      <c r="G343">
        <f t="shared" si="36"/>
        <v>9.6179239344342857</v>
      </c>
      <c r="H343" s="10">
        <f t="shared" si="41"/>
        <v>-0.16584528155788758</v>
      </c>
      <c r="I343">
        <f t="shared" si="37"/>
        <v>-1.990143378694651</v>
      </c>
      <c r="K343">
        <f t="shared" si="38"/>
        <v>-0.16699897477528347</v>
      </c>
      <c r="M343">
        <f t="shared" si="39"/>
        <v>-0.16699897477528347</v>
      </c>
      <c r="N343" s="13">
        <f t="shared" si="40"/>
        <v>1.3310080398652809E-6</v>
      </c>
      <c r="O343" s="13">
        <v>1</v>
      </c>
    </row>
    <row r="344" spans="4:15" x14ac:dyDescent="0.4">
      <c r="D344" s="6">
        <v>5.5000000000000098</v>
      </c>
      <c r="E344" s="7">
        <f t="shared" si="35"/>
        <v>-4.0312371296210847E-2</v>
      </c>
      <c r="G344">
        <f t="shared" si="36"/>
        <v>9.6384375177997494</v>
      </c>
      <c r="H344" s="10">
        <f t="shared" si="41"/>
        <v>-0.16349891550317194</v>
      </c>
      <c r="I344">
        <f t="shared" si="37"/>
        <v>-1.9619869860380632</v>
      </c>
      <c r="K344">
        <f t="shared" si="38"/>
        <v>-0.1646796351209025</v>
      </c>
      <c r="M344">
        <f t="shared" si="39"/>
        <v>-0.1646796351209025</v>
      </c>
      <c r="N344" s="13">
        <f t="shared" si="40"/>
        <v>1.3940988156937947E-6</v>
      </c>
      <c r="O344" s="13">
        <v>1</v>
      </c>
    </row>
    <row r="345" spans="4:15" x14ac:dyDescent="0.4">
      <c r="D345" s="6">
        <v>5.5200000000000102</v>
      </c>
      <c r="E345" s="7">
        <f t="shared" si="35"/>
        <v>-3.9741797290854315E-2</v>
      </c>
      <c r="G345">
        <f t="shared" si="36"/>
        <v>9.6589511011652149</v>
      </c>
      <c r="H345" s="10">
        <f t="shared" si="41"/>
        <v>-0.16118478145224693</v>
      </c>
      <c r="I345">
        <f t="shared" si="37"/>
        <v>-1.9342173774269633</v>
      </c>
      <c r="K345">
        <f t="shared" si="38"/>
        <v>-0.16239216768354578</v>
      </c>
      <c r="M345">
        <f t="shared" si="39"/>
        <v>-0.16239216768354578</v>
      </c>
      <c r="N345" s="13">
        <f t="shared" si="40"/>
        <v>1.4577815115300302E-6</v>
      </c>
      <c r="O345" s="13">
        <v>1</v>
      </c>
    </row>
    <row r="346" spans="4:15" x14ac:dyDescent="0.4">
      <c r="D346" s="6">
        <v>5.5400000000000098</v>
      </c>
      <c r="E346" s="7">
        <f t="shared" si="35"/>
        <v>-3.9179065169683912E-2</v>
      </c>
      <c r="G346">
        <f t="shared" si="36"/>
        <v>9.6794646845306787</v>
      </c>
      <c r="H346" s="10">
        <f t="shared" si="41"/>
        <v>-0.15890245251520399</v>
      </c>
      <c r="I346">
        <f t="shared" si="37"/>
        <v>-1.906829430182448</v>
      </c>
      <c r="K346">
        <f t="shared" si="38"/>
        <v>-0.16013614404119791</v>
      </c>
      <c r="M346">
        <f t="shared" si="39"/>
        <v>-0.16013614404119791</v>
      </c>
      <c r="N346" s="13">
        <f t="shared" si="40"/>
        <v>1.521994781309217E-6</v>
      </c>
      <c r="O346" s="13">
        <v>1</v>
      </c>
    </row>
    <row r="347" spans="4:15" x14ac:dyDescent="0.4">
      <c r="D347" s="6">
        <v>5.5600000000000103</v>
      </c>
      <c r="E347" s="7">
        <f t="shared" si="35"/>
        <v>-3.8624070999143549E-2</v>
      </c>
      <c r="G347">
        <f t="shared" si="36"/>
        <v>9.6999782678961441</v>
      </c>
      <c r="H347" s="10">
        <f t="shared" si="41"/>
        <v>-0.1566515071583264</v>
      </c>
      <c r="I347">
        <f t="shared" si="37"/>
        <v>-1.8798180858999167</v>
      </c>
      <c r="K347">
        <f t="shared" si="38"/>
        <v>-0.1579111412584093</v>
      </c>
      <c r="M347">
        <f t="shared" si="39"/>
        <v>-0.1579111412584093</v>
      </c>
      <c r="N347" s="13">
        <f t="shared" si="40"/>
        <v>1.5866780660916469E-6</v>
      </c>
      <c r="O347" s="13">
        <v>1</v>
      </c>
    </row>
    <row r="348" spans="4:15" x14ac:dyDescent="0.4">
      <c r="D348" s="6">
        <v>5.5800000000000098</v>
      </c>
      <c r="E348" s="7">
        <f t="shared" si="35"/>
        <v>-3.8076712151453286E-2</v>
      </c>
      <c r="G348">
        <f t="shared" si="36"/>
        <v>9.7204918512616079</v>
      </c>
      <c r="H348" s="10">
        <f t="shared" si="41"/>
        <v>-0.15443152914386424</v>
      </c>
      <c r="I348">
        <f t="shared" si="37"/>
        <v>-1.8531783497263707</v>
      </c>
      <c r="K348">
        <f t="shared" si="38"/>
        <v>-0.15571674182395653</v>
      </c>
      <c r="M348">
        <f t="shared" si="39"/>
        <v>-0.15571674182395653</v>
      </c>
      <c r="N348" s="13">
        <f t="shared" si="40"/>
        <v>1.651771633070022E-6</v>
      </c>
      <c r="O348" s="13">
        <v>1</v>
      </c>
    </row>
    <row r="349" spans="4:15" x14ac:dyDescent="0.4">
      <c r="D349" s="6">
        <v>5.6000000000000103</v>
      </c>
      <c r="E349" s="7">
        <f t="shared" si="35"/>
        <v>-3.7536887289876197E-2</v>
      </c>
      <c r="G349">
        <f t="shared" si="36"/>
        <v>9.7410054346270716</v>
      </c>
      <c r="H349" s="10">
        <f t="shared" si="41"/>
        <v>-0.15224210747027986</v>
      </c>
      <c r="I349">
        <f t="shared" si="37"/>
        <v>-1.8269052896433582</v>
      </c>
      <c r="K349">
        <f t="shared" si="38"/>
        <v>-0.15355253358896453</v>
      </c>
      <c r="M349">
        <f t="shared" si="39"/>
        <v>-0.15355253358896453</v>
      </c>
      <c r="N349" s="13">
        <f t="shared" si="40"/>
        <v>1.7172166125309863E-6</v>
      </c>
      <c r="O349" s="13">
        <v>1</v>
      </c>
    </row>
    <row r="350" spans="4:15" x14ac:dyDescent="0.4">
      <c r="D350" s="6">
        <v>5.6200000000000099</v>
      </c>
      <c r="E350" s="7">
        <f t="shared" si="35"/>
        <v>-3.7004496354102835E-2</v>
      </c>
      <c r="G350">
        <f t="shared" si="36"/>
        <v>9.7615190179925353</v>
      </c>
      <c r="H350" s="10">
        <f t="shared" si="41"/>
        <v>-0.15008283631297026</v>
      </c>
      <c r="I350">
        <f t="shared" si="37"/>
        <v>-1.8009940357556431</v>
      </c>
      <c r="K350">
        <f t="shared" si="38"/>
        <v>-0.15141810970550304</v>
      </c>
      <c r="M350">
        <f t="shared" si="39"/>
        <v>-0.15141810970550304</v>
      </c>
      <c r="N350" s="13">
        <f t="shared" si="40"/>
        <v>1.7829550328060048E-6</v>
      </c>
      <c r="O350" s="13">
        <v>1</v>
      </c>
    </row>
    <row r="351" spans="4:15" x14ac:dyDescent="0.4">
      <c r="D351" s="6">
        <v>5.6400000000000103</v>
      </c>
      <c r="E351" s="7">
        <f t="shared" si="35"/>
        <v>-3.6479440545753195E-2</v>
      </c>
      <c r="G351">
        <f t="shared" si="36"/>
        <v>9.7820326013580008</v>
      </c>
      <c r="H351" s="10">
        <f t="shared" si="41"/>
        <v>-0.14795331496546577</v>
      </c>
      <c r="I351">
        <f t="shared" si="37"/>
        <v>-1.7754397795855892</v>
      </c>
      <c r="K351">
        <f t="shared" si="38"/>
        <v>-0.14931306856565796</v>
      </c>
      <c r="M351">
        <f t="shared" si="39"/>
        <v>-0.14931306856565796</v>
      </c>
      <c r="N351" s="13">
        <f t="shared" si="40"/>
        <v>1.8489298532356297E-6</v>
      </c>
      <c r="O351" s="13">
        <v>1</v>
      </c>
    </row>
    <row r="352" spans="4:15" x14ac:dyDescent="0.4">
      <c r="D352" s="6">
        <v>5.6600000000000099</v>
      </c>
      <c r="E352" s="7">
        <f t="shared" si="35"/>
        <v>-3.5961622313997847E-2</v>
      </c>
      <c r="G352">
        <f t="shared" si="36"/>
        <v>9.8025461847234663</v>
      </c>
      <c r="H352" s="10">
        <f t="shared" si="41"/>
        <v>-0.14585314778111247</v>
      </c>
      <c r="I352">
        <f t="shared" si="37"/>
        <v>-1.7502377733733496</v>
      </c>
      <c r="K352">
        <f t="shared" si="38"/>
        <v>-0.14723701374108208</v>
      </c>
      <c r="M352">
        <f t="shared" si="39"/>
        <v>-0.14723701374108208</v>
      </c>
      <c r="N352" s="13">
        <f t="shared" si="40"/>
        <v>1.9150849951626261E-6</v>
      </c>
      <c r="O352" s="13">
        <v>1</v>
      </c>
    </row>
    <row r="353" spans="4:15" x14ac:dyDescent="0.4">
      <c r="D353" s="6">
        <v>5.6800000000000104</v>
      </c>
      <c r="E353" s="7">
        <f t="shared" si="35"/>
        <v>-3.5450945341298008E-2</v>
      </c>
      <c r="G353">
        <f t="shared" si="36"/>
        <v>9.8230597680889318</v>
      </c>
      <c r="H353" s="10">
        <f t="shared" si="41"/>
        <v>-0.14378194411523645</v>
      </c>
      <c r="I353">
        <f t="shared" si="37"/>
        <v>-1.7253833293828373</v>
      </c>
      <c r="K353">
        <f t="shared" si="38"/>
        <v>-0.14518955392303018</v>
      </c>
      <c r="M353">
        <f t="shared" si="39"/>
        <v>-0.14518955392303018</v>
      </c>
      <c r="N353" s="13">
        <f t="shared" si="40"/>
        <v>1.9813653709970871E-6</v>
      </c>
      <c r="O353" s="13">
        <v>1</v>
      </c>
    </row>
    <row r="354" spans="4:15" x14ac:dyDescent="0.4">
      <c r="D354" s="6">
        <v>5.7000000000000099</v>
      </c>
      <c r="E354" s="7">
        <f t="shared" si="35"/>
        <v>-3.4947314529265902E-2</v>
      </c>
      <c r="G354">
        <f t="shared" si="36"/>
        <v>9.8435733514543955</v>
      </c>
      <c r="H354" s="10">
        <f t="shared" si="41"/>
        <v>-0.14173931826779662</v>
      </c>
      <c r="I354">
        <f t="shared" si="37"/>
        <v>-1.7008718192135595</v>
      </c>
      <c r="K354">
        <f t="shared" si="38"/>
        <v>-0.1431703028628801</v>
      </c>
      <c r="M354">
        <f t="shared" si="39"/>
        <v>-0.1431703028628801</v>
      </c>
      <c r="N354" s="13">
        <f t="shared" si="40"/>
        <v>2.0477169113662278E-6</v>
      </c>
      <c r="O354" s="13">
        <v>1</v>
      </c>
    </row>
    <row r="355" spans="4:15" x14ac:dyDescent="0.4">
      <c r="D355" s="6">
        <v>5.7200000000000104</v>
      </c>
      <c r="E355" s="7">
        <f t="shared" si="35"/>
        <v>-3.4450635984645116E-2</v>
      </c>
      <c r="G355">
        <f t="shared" si="36"/>
        <v>9.8640869348198592</v>
      </c>
      <c r="H355" s="10">
        <f t="shared" si="41"/>
        <v>-0.13972488942652364</v>
      </c>
      <c r="I355">
        <f t="shared" si="37"/>
        <v>-1.6766986731182838</v>
      </c>
      <c r="K355">
        <f t="shared" si="38"/>
        <v>-0.14117887931314418</v>
      </c>
      <c r="M355">
        <f t="shared" si="39"/>
        <v>-0.14117887931314418</v>
      </c>
      <c r="N355" s="13">
        <f t="shared" si="40"/>
        <v>2.1140865903948212E-6</v>
      </c>
      <c r="O355" s="13">
        <v>1</v>
      </c>
    </row>
    <row r="356" spans="4:15" x14ac:dyDescent="0.4">
      <c r="D356" s="6">
        <v>5.74000000000001</v>
      </c>
      <c r="E356" s="7">
        <f t="shared" si="35"/>
        <v>-3.3960817005412258E-2</v>
      </c>
      <c r="G356">
        <f t="shared" si="36"/>
        <v>9.8846005181853229</v>
      </c>
      <c r="H356" s="10">
        <f t="shared" si="41"/>
        <v>-0.13773828161055102</v>
      </c>
      <c r="I356">
        <f t="shared" si="37"/>
        <v>-1.6528593793266122</v>
      </c>
      <c r="K356">
        <f t="shared" si="38"/>
        <v>-0.13921490696897404</v>
      </c>
      <c r="M356">
        <f t="shared" si="39"/>
        <v>-0.13921490696897404</v>
      </c>
      <c r="N356" s="13">
        <f t="shared" si="40"/>
        <v>2.1804224491379202E-6</v>
      </c>
      <c r="O356" s="13">
        <v>1</v>
      </c>
    </row>
    <row r="357" spans="4:15" x14ac:dyDescent="0.4">
      <c r="D357" s="6">
        <v>5.7600000000000096</v>
      </c>
      <c r="E357" s="7">
        <f t="shared" si="35"/>
        <v>-3.3477766066999329E-2</v>
      </c>
      <c r="G357">
        <f t="shared" si="36"/>
        <v>9.9051141015507866</v>
      </c>
      <c r="H357" s="10">
        <f t="shared" si="41"/>
        <v>-0.13577912361453587</v>
      </c>
      <c r="I357">
        <f t="shared" si="37"/>
        <v>-1.6293494833744304</v>
      </c>
      <c r="K357">
        <f t="shared" si="38"/>
        <v>-0.13727801441015955</v>
      </c>
      <c r="M357">
        <f t="shared" si="39"/>
        <v>-0.13727801441015955</v>
      </c>
      <c r="N357" s="13">
        <f t="shared" si="40"/>
        <v>2.2466736172053906E-6</v>
      </c>
      <c r="O357" s="13">
        <v>1</v>
      </c>
    </row>
    <row r="358" spans="4:15" x14ac:dyDescent="0.4">
      <c r="D358" s="6">
        <v>5.78000000000001</v>
      </c>
      <c r="E358" s="7">
        <f t="shared" si="35"/>
        <v>-3.3001392808637939E-2</v>
      </c>
      <c r="G358">
        <f t="shared" si="36"/>
        <v>9.9256276849162539</v>
      </c>
      <c r="H358" s="10">
        <f t="shared" si="41"/>
        <v>-0.13384704895327376</v>
      </c>
      <c r="I358">
        <f t="shared" si="37"/>
        <v>-1.6061645874392851</v>
      </c>
      <c r="K358">
        <f t="shared" si="38"/>
        <v>-0.13536783504362515</v>
      </c>
      <c r="M358">
        <f t="shared" si="39"/>
        <v>-0.13536783504362515</v>
      </c>
      <c r="N358" s="13">
        <f t="shared" si="40"/>
        <v>2.3127903326062636E-6</v>
      </c>
      <c r="O358" s="13">
        <v>1</v>
      </c>
    </row>
    <row r="359" spans="4:15" x14ac:dyDescent="0.4">
      <c r="D359" s="6">
        <v>5.8000000000000096</v>
      </c>
      <c r="E359" s="7">
        <f t="shared" si="35"/>
        <v>-3.2531608019825117E-2</v>
      </c>
      <c r="G359">
        <f t="shared" si="36"/>
        <v>9.9461412682817176</v>
      </c>
      <c r="H359" s="10">
        <f t="shared" si="41"/>
        <v>-0.1319416958068067</v>
      </c>
      <c r="I359">
        <f t="shared" si="37"/>
        <v>-1.5833003496816804</v>
      </c>
      <c r="K359">
        <f t="shared" si="38"/>
        <v>-0.13348400704642724</v>
      </c>
      <c r="M359">
        <f t="shared" si="39"/>
        <v>-0.13348400704642724</v>
      </c>
      <c r="N359" s="13">
        <f t="shared" si="40"/>
        <v>2.3787239598598354E-6</v>
      </c>
      <c r="O359" s="13">
        <v>1</v>
      </c>
    </row>
    <row r="360" spans="4:15" x14ac:dyDescent="0.4">
      <c r="D360" s="6">
        <v>5.8200000000000101</v>
      </c>
      <c r="E360" s="7">
        <f t="shared" si="35"/>
        <v>-3.2068323626910832E-2</v>
      </c>
      <c r="G360">
        <f t="shared" si="36"/>
        <v>9.9666548516471813</v>
      </c>
      <c r="H360" s="10">
        <f t="shared" si="41"/>
        <v>-0.13006270696602493</v>
      </c>
      <c r="I360">
        <f t="shared" si="37"/>
        <v>-1.560752483592299</v>
      </c>
      <c r="K360">
        <f t="shared" si="38"/>
        <v>-0.13162617330924806</v>
      </c>
      <c r="M360">
        <f t="shared" si="39"/>
        <v>-0.13162617330924806</v>
      </c>
      <c r="N360" s="13">
        <f t="shared" si="40"/>
        <v>2.444427006391506E-6</v>
      </c>
      <c r="O360" s="13">
        <v>1</v>
      </c>
    </row>
    <row r="361" spans="4:15" x14ac:dyDescent="0.4">
      <c r="D361" s="6">
        <v>5.8400000000000096</v>
      </c>
      <c r="E361" s="7">
        <f t="shared" si="35"/>
        <v>-3.1611452679807875E-2</v>
      </c>
      <c r="G361">
        <f t="shared" si="36"/>
        <v>9.9871684350126451</v>
      </c>
      <c r="H361" s="10">
        <f t="shared" si="41"/>
        <v>-0.12820972977876477</v>
      </c>
      <c r="I361">
        <f t="shared" si="37"/>
        <v>-1.5385167573451772</v>
      </c>
      <c r="K361">
        <f t="shared" si="38"/>
        <v>-0.12979398138039563</v>
      </c>
      <c r="M361">
        <f t="shared" si="39"/>
        <v>-0.12979398138039563</v>
      </c>
      <c r="N361" s="13">
        <f t="shared" si="40"/>
        <v>2.5098531372699609E-6</v>
      </c>
      <c r="O361" s="13">
        <v>1</v>
      </c>
    </row>
    <row r="362" spans="4:15" x14ac:dyDescent="0.4">
      <c r="D362" s="6">
        <v>5.8600000000000101</v>
      </c>
      <c r="E362" s="7">
        <f t="shared" si="35"/>
        <v>-3.1160909338823355E-2</v>
      </c>
      <c r="G362">
        <f t="shared" si="36"/>
        <v>10.007682018378111</v>
      </c>
      <c r="H362" s="10">
        <f t="shared" si="41"/>
        <v>-0.12638241609639975</v>
      </c>
      <c r="I362">
        <f t="shared" si="37"/>
        <v>-1.5165889931567968</v>
      </c>
      <c r="K362">
        <f t="shared" si="38"/>
        <v>-0.12798708341030515</v>
      </c>
      <c r="M362">
        <f t="shared" si="39"/>
        <v>-0.12798708341030515</v>
      </c>
      <c r="N362" s="13">
        <f t="shared" si="40"/>
        <v>2.5749571883163901E-6</v>
      </c>
      <c r="O362" s="13">
        <v>1</v>
      </c>
    </row>
    <row r="363" spans="4:15" x14ac:dyDescent="0.4">
      <c r="D363" s="6">
        <v>5.8800000000000097</v>
      </c>
      <c r="E363" s="7">
        <f t="shared" si="35"/>
        <v>-3.0716608861612715E-2</v>
      </c>
      <c r="G363">
        <f t="shared" si="36"/>
        <v>10.028195601743574</v>
      </c>
      <c r="H363" s="10">
        <f t="shared" si="41"/>
        <v>-0.12458042222092884</v>
      </c>
      <c r="I363">
        <f t="shared" si="37"/>
        <v>-1.494965066651146</v>
      </c>
      <c r="K363">
        <f t="shared" si="38"/>
        <v>-0.12620513609654427</v>
      </c>
      <c r="M363">
        <f t="shared" si="39"/>
        <v>-0.12620513609654427</v>
      </c>
      <c r="N363" s="13">
        <f t="shared" si="40"/>
        <v>2.639695177617302E-6</v>
      </c>
      <c r="O363" s="13">
        <v>1</v>
      </c>
    </row>
    <row r="364" spans="4:15" x14ac:dyDescent="0.4">
      <c r="D364" s="6">
        <v>5.9000000000000101</v>
      </c>
      <c r="E364" s="7">
        <f t="shared" si="35"/>
        <v>-3.0278467590255341E-2</v>
      </c>
      <c r="G364">
        <f t="shared" si="36"/>
        <v>10.04870918510904</v>
      </c>
      <c r="H364" s="10">
        <f t="shared" si="41"/>
        <v>-0.1228034088525576</v>
      </c>
      <c r="I364">
        <f t="shared" si="37"/>
        <v>-1.4736409062306912</v>
      </c>
      <c r="K364">
        <f t="shared" si="38"/>
        <v>-0.12444780062932254</v>
      </c>
      <c r="M364">
        <f t="shared" si="39"/>
        <v>-0.12444780062932254</v>
      </c>
      <c r="N364" s="13">
        <f t="shared" si="40"/>
        <v>2.7040243154921533E-6</v>
      </c>
      <c r="O364" s="13">
        <v>1</v>
      </c>
    </row>
    <row r="365" spans="4:15" x14ac:dyDescent="0.4">
      <c r="D365" s="6">
        <v>5.9200000000000097</v>
      </c>
      <c r="E365" s="7">
        <f t="shared" si="35"/>
        <v>-2.984640293845247E-2</v>
      </c>
      <c r="G365">
        <f t="shared" si="36"/>
        <v>10.069222768474503</v>
      </c>
      <c r="H365" s="10">
        <f t="shared" si="41"/>
        <v>-0.12105104103777552</v>
      </c>
      <c r="I365">
        <f t="shared" si="37"/>
        <v>-1.4526124924533061</v>
      </c>
      <c r="K365">
        <f t="shared" si="38"/>
        <v>-0.12271474263750699</v>
      </c>
      <c r="M365">
        <f t="shared" si="39"/>
        <v>-0.12271474263750699</v>
      </c>
      <c r="N365" s="13">
        <f t="shared" si="40"/>
        <v>2.7679030129490734E-6</v>
      </c>
      <c r="O365" s="13">
        <v>1</v>
      </c>
    </row>
    <row r="366" spans="4:15" x14ac:dyDescent="0.4">
      <c r="D366" s="6">
        <v>5.9400000000000102</v>
      </c>
      <c r="E366" s="7">
        <f t="shared" si="35"/>
        <v>-2.9420333378846589E-2</v>
      </c>
      <c r="G366">
        <f t="shared" si="36"/>
        <v>10.089736351839969</v>
      </c>
      <c r="H366" s="10">
        <f t="shared" si="41"/>
        <v>-0.11932298811792599</v>
      </c>
      <c r="I366">
        <f t="shared" si="37"/>
        <v>-1.431875857415112</v>
      </c>
      <c r="K366">
        <f t="shared" si="38"/>
        <v>-0.12100563213514054</v>
      </c>
      <c r="M366">
        <f t="shared" si="39"/>
        <v>-0.12100563213514054</v>
      </c>
      <c r="N366" s="13">
        <f t="shared" si="40"/>
        <v>2.8312908886679061E-6</v>
      </c>
      <c r="O366" s="13">
        <v>1</v>
      </c>
    </row>
    <row r="367" spans="4:15" x14ac:dyDescent="0.4">
      <c r="D367" s="6">
        <v>5.9600000000000097</v>
      </c>
      <c r="E367" s="7">
        <f t="shared" si="35"/>
        <v>-2.9000178430462719E-2</v>
      </c>
      <c r="G367">
        <f t="shared" si="36"/>
        <v>10.110249935205433</v>
      </c>
      <c r="H367" s="10">
        <f t="shared" si="41"/>
        <v>-0.11761892367827068</v>
      </c>
      <c r="I367">
        <f t="shared" si="37"/>
        <v>-1.4114270841392482</v>
      </c>
      <c r="K367">
        <f t="shared" si="38"/>
        <v>-0.11932014346846803</v>
      </c>
      <c r="M367">
        <f t="shared" si="39"/>
        <v>-0.11932014346846803</v>
      </c>
      <c r="N367" s="13">
        <f t="shared" si="40"/>
        <v>2.8941487745591354E-6</v>
      </c>
      <c r="O367" s="13">
        <v>1</v>
      </c>
    </row>
    <row r="368" spans="4:15" x14ac:dyDescent="0.4">
      <c r="D368" s="6">
        <v>5.9800000000000102</v>
      </c>
      <c r="E368" s="7">
        <f t="shared" si="35"/>
        <v>-2.8585858646270869E-2</v>
      </c>
      <c r="G368">
        <f t="shared" si="36"/>
        <v>10.130763518570898</v>
      </c>
      <c r="H368" s="10">
        <f t="shared" si="41"/>
        <v>-0.11593852549754537</v>
      </c>
      <c r="I368">
        <f t="shared" si="37"/>
        <v>-1.3912623059705445</v>
      </c>
      <c r="K368">
        <f t="shared" si="38"/>
        <v>-0.11765795526346452</v>
      </c>
      <c r="M368">
        <f t="shared" si="39"/>
        <v>-0.11765795526346452</v>
      </c>
      <c r="N368" s="13">
        <f t="shared" si="40"/>
        <v>2.9564387199288035E-6</v>
      </c>
      <c r="O368" s="13">
        <v>1</v>
      </c>
    </row>
    <row r="369" spans="4:15" x14ac:dyDescent="0.4">
      <c r="D369" s="6">
        <v>6.0000000000000098</v>
      </c>
      <c r="E369" s="7">
        <f t="shared" si="35"/>
        <v>-2.817729560086981E-2</v>
      </c>
      <c r="G369">
        <f t="shared" si="36"/>
        <v>10.151277101936362</v>
      </c>
      <c r="H369" s="10">
        <f t="shared" si="41"/>
        <v>-0.11428147549800777</v>
      </c>
      <c r="I369">
        <f t="shared" si="37"/>
        <v>-1.3713777059760932</v>
      </c>
      <c r="K369">
        <f t="shared" si="38"/>
        <v>-0.11601875037386992</v>
      </c>
      <c r="M369">
        <f t="shared" si="39"/>
        <v>-0.11601875037386992</v>
      </c>
      <c r="N369" s="13">
        <f t="shared" si="40"/>
        <v>3.0181239943018749E-6</v>
      </c>
      <c r="O369" s="13">
        <v>1</v>
      </c>
    </row>
    <row r="370" spans="4:15" x14ac:dyDescent="0.4">
      <c r="D370" s="6">
        <v>6.0200000000000102</v>
      </c>
      <c r="E370" s="7">
        <f t="shared" si="35"/>
        <v>-2.7774411878291543E-2</v>
      </c>
      <c r="G370">
        <f t="shared" si="36"/>
        <v>10.171790685301827</v>
      </c>
      <c r="H370" s="10">
        <f t="shared" si="41"/>
        <v>-0.11264745969597484</v>
      </c>
      <c r="I370">
        <f t="shared" si="37"/>
        <v>-1.3517695163516981</v>
      </c>
      <c r="K370">
        <f t="shared" si="38"/>
        <v>-0.11440221582972554</v>
      </c>
      <c r="M370">
        <f t="shared" si="39"/>
        <v>-0.11440221582972554</v>
      </c>
      <c r="N370" s="13">
        <f t="shared" si="40"/>
        <v>3.0791690889357086E-6</v>
      </c>
      <c r="O370" s="13">
        <v>1</v>
      </c>
    </row>
    <row r="371" spans="4:15" x14ac:dyDescent="0.4">
      <c r="D371" s="6">
        <v>6.0400000000000098</v>
      </c>
      <c r="E371" s="7">
        <f t="shared" si="35"/>
        <v>-2.7377131059926431E-2</v>
      </c>
      <c r="G371">
        <f t="shared" si="36"/>
        <v>10.192304268667291</v>
      </c>
      <c r="H371" s="10">
        <f t="shared" si="41"/>
        <v>-0.11103616815284961</v>
      </c>
      <c r="I371">
        <f t="shared" si="37"/>
        <v>-1.3324340178341954</v>
      </c>
      <c r="K371">
        <f t="shared" si="38"/>
        <v>-0.11280804278641497</v>
      </c>
      <c r="M371">
        <f t="shared" si="39"/>
        <v>-0.11280804278641497</v>
      </c>
      <c r="N371" s="13">
        <f t="shared" si="40"/>
        <v>3.1395397170723774E-6</v>
      </c>
      <c r="O371" s="13">
        <v>1</v>
      </c>
    </row>
    <row r="372" spans="4:15" x14ac:dyDescent="0.4">
      <c r="D372" s="6">
        <v>6.0600000000000103</v>
      </c>
      <c r="E372" s="7">
        <f t="shared" si="35"/>
        <v>-2.6985377712568238E-2</v>
      </c>
      <c r="G372">
        <f t="shared" si="36"/>
        <v>10.212817852032755</v>
      </c>
      <c r="H372" s="10">
        <f t="shared" si="41"/>
        <v>-0.10944729492663424</v>
      </c>
      <c r="I372">
        <f t="shared" si="37"/>
        <v>-1.3133675391196109</v>
      </c>
      <c r="K372">
        <f t="shared" si="38"/>
        <v>-0.11123592647420563</v>
      </c>
      <c r="M372">
        <f t="shared" si="39"/>
        <v>-0.11123592647420563</v>
      </c>
      <c r="N372" s="13">
        <f t="shared" si="40"/>
        <v>3.1992028129676253E-6</v>
      </c>
      <c r="O372" s="13">
        <v>1</v>
      </c>
    </row>
    <row r="373" spans="4:15" x14ac:dyDescent="0.4">
      <c r="D373" s="6">
        <v>6.0800000000000098</v>
      </c>
      <c r="E373" s="7">
        <f t="shared" si="35"/>
        <v>-2.6599077376579239E-2</v>
      </c>
      <c r="G373">
        <f t="shared" si="36"/>
        <v>10.233331435398219</v>
      </c>
      <c r="H373" s="10">
        <f t="shared" si="41"/>
        <v>-0.10788053802393008</v>
      </c>
      <c r="I373">
        <f t="shared" si="37"/>
        <v>-1.294566456287161</v>
      </c>
      <c r="K373">
        <f t="shared" si="38"/>
        <v>-0.10968556614829257</v>
      </c>
      <c r="M373">
        <f t="shared" si="39"/>
        <v>-0.10968556614829257</v>
      </c>
      <c r="N373" s="13">
        <f t="shared" si="40"/>
        <v>3.2581265297395785E-6</v>
      </c>
      <c r="O373" s="13">
        <v>1</v>
      </c>
    </row>
    <row r="374" spans="4:15" x14ac:dyDescent="0.4">
      <c r="D374" s="6">
        <v>6.1000000000000103</v>
      </c>
      <c r="E374" s="7">
        <f t="shared" si="35"/>
        <v>-2.6218156554174261E-2</v>
      </c>
      <c r="G374">
        <f t="shared" si="36"/>
        <v>10.253845018763686</v>
      </c>
      <c r="H374" s="10">
        <f t="shared" si="41"/>
        <v>-0.10633559935241996</v>
      </c>
      <c r="I374">
        <f t="shared" si="37"/>
        <v>-1.2760271922290394</v>
      </c>
      <c r="K374">
        <f t="shared" si="38"/>
        <v>-0.10815666503934053</v>
      </c>
      <c r="M374">
        <f t="shared" si="39"/>
        <v>-0.10815666503934053</v>
      </c>
      <c r="N374" s="13">
        <f t="shared" si="40"/>
        <v>3.3162802360794972E-6</v>
      </c>
      <c r="O374" s="13">
        <v>1</v>
      </c>
    </row>
    <row r="375" spans="4:15" x14ac:dyDescent="0.4">
      <c r="D375" s="6">
        <v>6.1200000000000099</v>
      </c>
      <c r="E375" s="7">
        <f t="shared" si="35"/>
        <v>-2.5842542697823923E-2</v>
      </c>
      <c r="G375">
        <f t="shared" si="36"/>
        <v>10.27435860212915</v>
      </c>
      <c r="H375" s="10">
        <f t="shared" si="41"/>
        <v>-0.10481218467383425</v>
      </c>
      <c r="I375">
        <f t="shared" si="37"/>
        <v>-1.2577462160860111</v>
      </c>
      <c r="K375">
        <f t="shared" si="38"/>
        <v>-0.10664893030452567</v>
      </c>
      <c r="M375">
        <f t="shared" si="39"/>
        <v>-0.10664893030452567</v>
      </c>
      <c r="N375" s="13">
        <f t="shared" si="40"/>
        <v>3.3736345118640093E-6</v>
      </c>
      <c r="O375" s="13">
        <v>1</v>
      </c>
    </row>
    <row r="376" spans="4:15" x14ac:dyDescent="0.4">
      <c r="D376" s="6">
        <v>6.1400000000000103</v>
      </c>
      <c r="E376" s="7">
        <f t="shared" si="35"/>
        <v>-2.5472164198775921E-2</v>
      </c>
      <c r="G376">
        <f t="shared" si="36"/>
        <v>10.294872185494613</v>
      </c>
      <c r="H376" s="10">
        <f t="shared" si="41"/>
        <v>-0.10331000355739536</v>
      </c>
      <c r="I376">
        <f t="shared" si="37"/>
        <v>-1.2397200426887443</v>
      </c>
      <c r="K376">
        <f t="shared" si="38"/>
        <v>-0.10516207297907201</v>
      </c>
      <c r="M376">
        <f t="shared" si="39"/>
        <v>-0.10516207297907201</v>
      </c>
      <c r="N376" s="13">
        <f t="shared" si="40"/>
        <v>3.4301611427096798E-6</v>
      </c>
      <c r="O376" s="13">
        <v>1</v>
      </c>
    </row>
    <row r="377" spans="4:15" x14ac:dyDescent="0.4">
      <c r="D377" s="6">
        <v>6.1600000000000099</v>
      </c>
      <c r="E377" s="7">
        <f t="shared" si="35"/>
        <v>-2.510695037569443E-2</v>
      </c>
      <c r="G377">
        <f t="shared" si="36"/>
        <v>10.315385768860077</v>
      </c>
      <c r="H377" s="10">
        <f t="shared" si="41"/>
        <v>-0.10182876933374146</v>
      </c>
      <c r="I377">
        <f t="shared" si="37"/>
        <v>-1.2219452320048976</v>
      </c>
      <c r="K377">
        <f t="shared" si="38"/>
        <v>-0.10369580792828455</v>
      </c>
      <c r="M377">
        <f t="shared" si="39"/>
        <v>-0.10369580792828455</v>
      </c>
      <c r="N377" s="13">
        <f t="shared" si="40"/>
        <v>3.4858331135134103E-6</v>
      </c>
      <c r="O377" s="13">
        <v>1</v>
      </c>
    </row>
    <row r="378" spans="4:15" x14ac:dyDescent="0.4">
      <c r="D378" s="6">
        <v>6.1800000000000104</v>
      </c>
      <c r="E378" s="7">
        <f t="shared" si="35"/>
        <v>-2.4746831463416559E-2</v>
      </c>
      <c r="G378">
        <f t="shared" si="36"/>
        <v>10.335899352225541</v>
      </c>
      <c r="H378" s="10">
        <f t="shared" si="41"/>
        <v>-0.10036819904932487</v>
      </c>
      <c r="I378">
        <f t="shared" si="37"/>
        <v>-1.2044183885918984</v>
      </c>
      <c r="K378">
        <f t="shared" si="38"/>
        <v>-0.1022498538000753</v>
      </c>
      <c r="M378">
        <f t="shared" si="39"/>
        <v>-0.1022498538000753</v>
      </c>
      <c r="N378" s="13">
        <f t="shared" si="40"/>
        <v>3.5406246010216648E-6</v>
      </c>
      <c r="O378" s="13">
        <v>1</v>
      </c>
    </row>
    <row r="379" spans="4:15" x14ac:dyDescent="0.4">
      <c r="D379" s="6">
        <v>6.2000000000000099</v>
      </c>
      <c r="E379" s="7">
        <f t="shared" si="35"/>
        <v>-2.4391738601825759E-2</v>
      </c>
      <c r="G379">
        <f t="shared" si="36"/>
        <v>10.356412935591006</v>
      </c>
      <c r="H379" s="10">
        <f t="shared" si="41"/>
        <v>-9.8928013421284905E-2</v>
      </c>
      <c r="I379">
        <f t="shared" si="37"/>
        <v>-1.187136161055419</v>
      </c>
      <c r="K379">
        <f t="shared" si="38"/>
        <v>-0.10082393297797955</v>
      </c>
      <c r="M379">
        <f t="shared" si="39"/>
        <v>-0.10082393297797955</v>
      </c>
      <c r="N379" s="13">
        <f t="shared" si="40"/>
        <v>3.5945109654572177E-6</v>
      </c>
      <c r="O379" s="13">
        <v>1</v>
      </c>
    </row>
    <row r="380" spans="4:15" x14ac:dyDescent="0.4">
      <c r="D380" s="6">
        <v>6.2200000000000104</v>
      </c>
      <c r="E380" s="7">
        <f t="shared" si="35"/>
        <v>-2.404160382484118E-2</v>
      </c>
      <c r="G380">
        <f t="shared" si="36"/>
        <v>10.376926518956472</v>
      </c>
      <c r="H380" s="10">
        <f t="shared" si="41"/>
        <v>-9.750793679279085E-2</v>
      </c>
      <c r="I380">
        <f t="shared" si="37"/>
        <v>-1.1700952415134902</v>
      </c>
      <c r="K380">
        <f t="shared" si="38"/>
        <v>-9.9417771534663676E-2</v>
      </c>
      <c r="M380">
        <f t="shared" si="39"/>
        <v>-9.9417771534663676E-2</v>
      </c>
      <c r="N380" s="13">
        <f t="shared" si="40"/>
        <v>3.6474687412644448E-6</v>
      </c>
      <c r="O380" s="13">
        <v>1</v>
      </c>
    </row>
    <row r="381" spans="4:15" x14ac:dyDescent="0.4">
      <c r="D381" s="6">
        <v>6.24000000000001</v>
      </c>
      <c r="E381" s="7">
        <f t="shared" si="35"/>
        <v>-2.369636004952275E-2</v>
      </c>
      <c r="G381">
        <f t="shared" si="36"/>
        <v>10.397440102321937</v>
      </c>
      <c r="H381" s="10">
        <f t="shared" si="41"/>
        <v>-9.610769708885436E-2</v>
      </c>
      <c r="I381">
        <f t="shared" si="37"/>
        <v>-1.1532923650662523</v>
      </c>
      <c r="K381">
        <f t="shared" si="38"/>
        <v>-9.8031099185917167E-2</v>
      </c>
      <c r="M381">
        <f t="shared" si="39"/>
        <v>-9.8031099185917167E-2</v>
      </c>
      <c r="N381" s="13">
        <f t="shared" si="40"/>
        <v>3.6994756269856031E-6</v>
      </c>
      <c r="O381" s="13">
        <v>1</v>
      </c>
    </row>
    <row r="382" spans="4:15" x14ac:dyDescent="0.4">
      <c r="D382" s="6">
        <v>6.2600000000000096</v>
      </c>
      <c r="E382" s="7">
        <f t="shared" si="35"/>
        <v>-2.3355941065290989E-2</v>
      </c>
      <c r="G382">
        <f t="shared" si="36"/>
        <v>10.417953685687401</v>
      </c>
      <c r="H382" s="10">
        <f t="shared" si="41"/>
        <v>-9.4727025772607193E-2</v>
      </c>
      <c r="I382">
        <f t="shared" si="37"/>
        <v>-1.1367243092712864</v>
      </c>
      <c r="K382">
        <f t="shared" si="38"/>
        <v>-9.6663649245132183E-2</v>
      </c>
      <c r="M382">
        <f t="shared" si="39"/>
        <v>-9.6663649245132183E-2</v>
      </c>
      <c r="N382" s="13">
        <f t="shared" si="40"/>
        <v>3.75051047433475E-6</v>
      </c>
      <c r="O382" s="13">
        <v>1</v>
      </c>
    </row>
    <row r="383" spans="4:15" x14ac:dyDescent="0.4">
      <c r="D383" s="6">
        <v>6.28000000000001</v>
      </c>
      <c r="E383" s="7">
        <f t="shared" si="35"/>
        <v>-2.3020281523261202E-2</v>
      </c>
      <c r="G383">
        <f t="shared" si="36"/>
        <v>10.438467269052865</v>
      </c>
      <c r="H383" s="10">
        <f t="shared" si="41"/>
        <v>-9.336565780204277E-2</v>
      </c>
      <c r="I383">
        <f t="shared" si="37"/>
        <v>-1.1203878936245133</v>
      </c>
      <c r="K383">
        <f t="shared" si="38"/>
        <v>-9.5315158578263906E-2</v>
      </c>
      <c r="M383">
        <f t="shared" si="39"/>
        <v>-9.5315158578263906E-2</v>
      </c>
      <c r="N383" s="13">
        <f t="shared" si="40"/>
        <v>3.800553276486811E-6</v>
      </c>
      <c r="O383" s="13">
        <v>1</v>
      </c>
    </row>
    <row r="384" spans="4:15" x14ac:dyDescent="0.4">
      <c r="D384" s="6">
        <v>6.3000000000000096</v>
      </c>
      <c r="E384" s="7">
        <f t="shared" si="35"/>
        <v>-2.2689316925691237E-2</v>
      </c>
      <c r="G384">
        <f t="shared" si="36"/>
        <v>10.458980852418328</v>
      </c>
      <c r="H384" s="10">
        <f t="shared" si="41"/>
        <v>-9.202333158721851E-2</v>
      </c>
      <c r="I384">
        <f t="shared" si="37"/>
        <v>-1.104279979046622</v>
      </c>
      <c r="K384">
        <f t="shared" si="38"/>
        <v>-9.3985367559272476E-2</v>
      </c>
      <c r="M384">
        <f t="shared" si="39"/>
        <v>-9.3985367559272476E-2</v>
      </c>
      <c r="N384" s="13">
        <f t="shared" si="40"/>
        <v>3.8495851556337509E-6</v>
      </c>
      <c r="O384" s="13">
        <v>1</v>
      </c>
    </row>
    <row r="385" spans="4:15" x14ac:dyDescent="0.4">
      <c r="D385" s="6">
        <v>6.3200000000000101</v>
      </c>
      <c r="E385" s="7">
        <f t="shared" si="35"/>
        <v>-2.2362983615542089E-2</v>
      </c>
      <c r="G385">
        <f t="shared" si="36"/>
        <v>10.479494435783794</v>
      </c>
      <c r="H385" s="10">
        <f t="shared" si="41"/>
        <v>-9.0699788947915597E-2</v>
      </c>
      <c r="I385">
        <f t="shared" si="37"/>
        <v>-1.0883974673749872</v>
      </c>
      <c r="K385">
        <f t="shared" si="38"/>
        <v>-9.267402002604154E-2</v>
      </c>
      <c r="M385">
        <f t="shared" si="39"/>
        <v>-9.267402002604154E-2</v>
      </c>
      <c r="N385" s="13">
        <f t="shared" si="40"/>
        <v>3.8975883498383235E-6</v>
      </c>
      <c r="O385" s="13">
        <v>1</v>
      </c>
    </row>
    <row r="386" spans="4:15" x14ac:dyDescent="0.4">
      <c r="D386" s="6">
        <v>6.3400000000000096</v>
      </c>
      <c r="E386" s="7">
        <f t="shared" si="35"/>
        <v>-2.2041218766150828E-2</v>
      </c>
      <c r="G386">
        <f t="shared" si="36"/>
        <v>10.500008019149258</v>
      </c>
      <c r="H386" s="10">
        <f t="shared" si="41"/>
        <v>-8.9394775071754515E-2</v>
      </c>
      <c r="I386">
        <f t="shared" si="37"/>
        <v>-1.0727373008610541</v>
      </c>
      <c r="K386">
        <f t="shared" si="38"/>
        <v>-9.1380863236772567E-2</v>
      </c>
      <c r="M386">
        <f t="shared" si="39"/>
        <v>-9.1380863236772567E-2</v>
      </c>
      <c r="N386" s="13">
        <f t="shared" si="40"/>
        <v>3.9445461992247717E-6</v>
      </c>
      <c r="O386" s="13">
        <v>1</v>
      </c>
    </row>
    <row r="387" spans="4:15" x14ac:dyDescent="0.4">
      <c r="D387" s="6">
        <v>6.3600000000000101</v>
      </c>
      <c r="E387" s="7">
        <f t="shared" si="35"/>
        <v>-2.1723960371014851E-2</v>
      </c>
      <c r="G387">
        <f t="shared" si="36"/>
        <v>10.520521602514723</v>
      </c>
      <c r="H387" s="10">
        <f t="shared" si="41"/>
        <v>-8.8108038472762024E-2</v>
      </c>
      <c r="I387">
        <f t="shared" si="37"/>
        <v>-1.0572964616731442</v>
      </c>
      <c r="K387">
        <f t="shared" si="38"/>
        <v>-9.0105647826851404E-2</v>
      </c>
      <c r="M387">
        <f t="shared" si="39"/>
        <v>-9.0105647826851404E-2</v>
      </c>
      <c r="N387" s="13">
        <f t="shared" si="40"/>
        <v>3.9904431315453908E-6</v>
      </c>
      <c r="O387" s="13">
        <v>1</v>
      </c>
    </row>
    <row r="388" spans="4:15" x14ac:dyDescent="0.4">
      <c r="D388" s="6">
        <v>6.3800000000000097</v>
      </c>
      <c r="E388" s="7">
        <f t="shared" si="35"/>
        <v>-2.1411147233687134E-2</v>
      </c>
      <c r="G388">
        <f t="shared" si="36"/>
        <v>10.541035185880187</v>
      </c>
      <c r="H388" s="10">
        <f t="shared" si="41"/>
        <v>-8.6839330950388274E-2</v>
      </c>
      <c r="I388">
        <f t="shared" si="37"/>
        <v>-1.0420719714046593</v>
      </c>
      <c r="K388">
        <f t="shared" si="38"/>
        <v>-8.8848127766184365E-2</v>
      </c>
      <c r="M388">
        <f t="shared" si="39"/>
        <v>-8.8848127766184365E-2</v>
      </c>
      <c r="N388" s="13">
        <f t="shared" si="40"/>
        <v>4.0352646471525128E-6</v>
      </c>
      <c r="O388" s="13">
        <v>1</v>
      </c>
    </row>
    <row r="389" spans="4:15" x14ac:dyDescent="0.4">
      <c r="D389" s="6">
        <v>6.4000000000000101</v>
      </c>
      <c r="E389" s="7">
        <f t="shared" si="35"/>
        <v>-2.1102718957781218E-2</v>
      </c>
      <c r="G389">
        <f t="shared" si="36"/>
        <v>10.56154876924565</v>
      </c>
      <c r="H389" s="10">
        <f t="shared" si="41"/>
        <v>-8.5588407548969056E-2</v>
      </c>
      <c r="I389">
        <f t="shared" si="37"/>
        <v>-1.0270608905876286</v>
      </c>
      <c r="K389">
        <f t="shared" si="38"/>
        <v>-8.7608060317001288E-2</v>
      </c>
      <c r="M389">
        <f t="shared" si="39"/>
        <v>-8.7608060317001288E-2</v>
      </c>
      <c r="N389" s="13">
        <f t="shared" si="40"/>
        <v>4.0789973034202557E-6</v>
      </c>
      <c r="O389" s="13">
        <v>1</v>
      </c>
    </row>
    <row r="390" spans="4:15" x14ac:dyDescent="0.4">
      <c r="D390" s="6">
        <v>6.4200000000000097</v>
      </c>
      <c r="E390" s="7">
        <f t="shared" si="35"/>
        <v>-2.0798615937085763E-2</v>
      </c>
      <c r="G390">
        <f t="shared" si="36"/>
        <v>10.582062352611114</v>
      </c>
      <c r="H390" s="10">
        <f t="shared" si="41"/>
        <v>-8.4355026517632437E-2</v>
      </c>
      <c r="I390">
        <f t="shared" si="37"/>
        <v>-1.0122603182115892</v>
      </c>
      <c r="K390">
        <f t="shared" si="38"/>
        <v>-8.6385205992122793E-2</v>
      </c>
      <c r="M390">
        <f t="shared" si="39"/>
        <v>-8.6385205992122793E-2</v>
      </c>
      <c r="N390" s="13">
        <f t="shared" si="40"/>
        <v>4.121628698641941E-6</v>
      </c>
      <c r="O390" s="13">
        <v>1</v>
      </c>
    </row>
    <row r="391" spans="4:15" x14ac:dyDescent="0.4">
      <c r="D391" s="6">
        <v>6.4400000000000102</v>
      </c>
      <c r="E391" s="7">
        <f t="shared" si="35"/>
        <v>-2.0498779345787334E-2</v>
      </c>
      <c r="G391">
        <f t="shared" si="36"/>
        <v>10.602575935976581</v>
      </c>
      <c r="H391" s="10">
        <f t="shared" si="41"/>
        <v>-8.3138949270644261E-2</v>
      </c>
      <c r="I391">
        <f t="shared" si="37"/>
        <v>-0.99766739124773118</v>
      </c>
      <c r="K391">
        <f t="shared" si="38"/>
        <v>-8.5179328513687744E-2</v>
      </c>
      <c r="M391">
        <f t="shared" si="39"/>
        <v>-8.5179328513687744E-2</v>
      </c>
      <c r="N391" s="13">
        <f t="shared" si="40"/>
        <v>4.1631474554426966E-6</v>
      </c>
      <c r="O391" s="13">
        <v>1</v>
      </c>
    </row>
    <row r="392" spans="4:15" x14ac:dyDescent="0.4">
      <c r="D392" s="6">
        <v>6.4600000000000097</v>
      </c>
      <c r="E392" s="7">
        <f t="shared" si="35"/>
        <v>-2.0203151128801139E-2</v>
      </c>
      <c r="G392">
        <f t="shared" si="36"/>
        <v>10.623089519342045</v>
      </c>
      <c r="H392" s="10">
        <f t="shared" si="41"/>
        <v>-8.1939940348191659E-2</v>
      </c>
      <c r="I392">
        <f t="shared" si="37"/>
        <v>-0.98327928417829991</v>
      </c>
      <c r="K392">
        <f t="shared" si="38"/>
        <v>-8.3990194772341167E-2</v>
      </c>
      <c r="M392">
        <f t="shared" si="39"/>
        <v>-8.3990194772341167E-2</v>
      </c>
      <c r="N392" s="13">
        <f t="shared" si="40"/>
        <v>4.2035432037446332E-6</v>
      </c>
      <c r="O392" s="13">
        <v>1</v>
      </c>
    </row>
    <row r="393" spans="4:15" x14ac:dyDescent="0.4">
      <c r="D393" s="6">
        <v>6.4800000000000102</v>
      </c>
      <c r="E393" s="7">
        <f t="shared" si="35"/>
        <v>-1.9911673992208518E-2</v>
      </c>
      <c r="G393">
        <f t="shared" si="36"/>
        <v>10.643603102707509</v>
      </c>
      <c r="H393" s="10">
        <f t="shared" si="41"/>
        <v>-8.0757767377599307E-2</v>
      </c>
      <c r="I393">
        <f t="shared" si="37"/>
        <v>-0.96909320853119163</v>
      </c>
      <c r="K393">
        <f t="shared" si="38"/>
        <v>-8.2817574786873446E-2</v>
      </c>
      <c r="M393">
        <f t="shared" si="39"/>
        <v>-8.2817574786873446E-2</v>
      </c>
      <c r="N393" s="13">
        <f t="shared" si="40"/>
        <v>4.2428065633006413E-6</v>
      </c>
      <c r="O393" s="13">
        <v>1</v>
      </c>
    </row>
    <row r="394" spans="4:15" x14ac:dyDescent="0.4">
      <c r="D394" s="6">
        <v>6.5000000000000098</v>
      </c>
      <c r="E394" s="7">
        <f t="shared" si="35"/>
        <v>-1.9624291393800772E-2</v>
      </c>
      <c r="G394">
        <f t="shared" si="36"/>
        <v>10.664116686072973</v>
      </c>
      <c r="H394" s="10">
        <f t="shared" si="41"/>
        <v>-7.9592201034977161E-2</v>
      </c>
      <c r="I394">
        <f t="shared" si="37"/>
        <v>-0.95510641241972594</v>
      </c>
      <c r="K394">
        <f t="shared" si="38"/>
        <v>-8.166124166431464E-2</v>
      </c>
      <c r="M394">
        <f t="shared" si="39"/>
        <v>-8.166124166431464E-2</v>
      </c>
      <c r="N394" s="13">
        <f t="shared" si="40"/>
        <v>4.2809291258492315E-6</v>
      </c>
      <c r="O394" s="13">
        <v>1</v>
      </c>
    </row>
    <row r="395" spans="4:15" x14ac:dyDescent="0.4">
      <c r="D395" s="6">
        <v>6.5200000000000102</v>
      </c>
      <c r="E395" s="7">
        <f t="shared" si="35"/>
        <v>-1.9340947533728097E-2</v>
      </c>
      <c r="G395">
        <f t="shared" si="36"/>
        <v>10.684630269438438</v>
      </c>
      <c r="H395" s="10">
        <f t="shared" si="41"/>
        <v>-7.8443015007294406E-2</v>
      </c>
      <c r="I395">
        <f t="shared" si="37"/>
        <v>-0.94131618008753293</v>
      </c>
      <c r="K395">
        <f t="shared" si="38"/>
        <v>-8.0520971560476218E-2</v>
      </c>
      <c r="M395">
        <f t="shared" si="39"/>
        <v>-8.0520971560476218E-2</v>
      </c>
      <c r="N395" s="13">
        <f t="shared" si="40"/>
        <v>4.3179034369112355E-6</v>
      </c>
      <c r="O395" s="13">
        <v>1</v>
      </c>
    </row>
    <row r="396" spans="4:15" x14ac:dyDescent="0.4">
      <c r="D396" s="6">
        <v>6.5400000000000098</v>
      </c>
      <c r="E396" s="7">
        <f t="shared" si="35"/>
        <v>-1.9061587345253345E-2</v>
      </c>
      <c r="G396">
        <f t="shared" si="36"/>
        <v>10.705143852803904</v>
      </c>
      <c r="H396" s="10">
        <f t="shared" si="41"/>
        <v>-7.7309985954878507E-2</v>
      </c>
      <c r="I396">
        <f t="shared" si="37"/>
        <v>-0.92771983145854209</v>
      </c>
      <c r="K396">
        <f t="shared" si="38"/>
        <v>-7.9396543640938261E-2</v>
      </c>
      <c r="M396">
        <f t="shared" si="39"/>
        <v>-7.9396543640938261E-2</v>
      </c>
      <c r="N396" s="13">
        <f t="shared" si="40"/>
        <v>4.3537229772550325E-6</v>
      </c>
      <c r="O396" s="13">
        <v>1</v>
      </c>
    </row>
    <row r="397" spans="4:15" x14ac:dyDescent="0.4">
      <c r="D397" s="6">
        <v>6.5600000000000103</v>
      </c>
      <c r="E397" s="7">
        <f t="shared" si="35"/>
        <v>-1.8786156485609173E-2</v>
      </c>
      <c r="G397">
        <f t="shared" si="36"/>
        <v>10.725657436169369</v>
      </c>
      <c r="H397" s="10">
        <f t="shared" si="41"/>
        <v>-7.6192893474333681E-2</v>
      </c>
      <c r="I397">
        <f t="shared" si="37"/>
        <v>-0.91431472169200423</v>
      </c>
      <c r="K397">
        <f t="shared" si="38"/>
        <v>-7.8287740042479514E-2</v>
      </c>
      <c r="M397">
        <f t="shared" si="39"/>
        <v>-7.8287740042479514E-2</v>
      </c>
      <c r="N397" s="13">
        <f t="shared" si="40"/>
        <v>4.3883821440723754E-6</v>
      </c>
      <c r="O397" s="13">
        <v>1</v>
      </c>
    </row>
    <row r="398" spans="4:15" x14ac:dyDescent="0.4">
      <c r="D398" s="6">
        <v>6.5800000000000098</v>
      </c>
      <c r="E398" s="7">
        <f t="shared" si="35"/>
        <v>-1.8514601326958393E-2</v>
      </c>
      <c r="G398">
        <f t="shared" si="36"/>
        <v>10.746171019534833</v>
      </c>
      <c r="H398" s="10">
        <f t="shared" si="41"/>
        <v>-7.5091520061877845E-2</v>
      </c>
      <c r="I398">
        <f t="shared" si="37"/>
        <v>-0.90109824074253408</v>
      </c>
      <c r="K398">
        <f t="shared" si="38"/>
        <v>-7.7194345834946221E-2</v>
      </c>
      <c r="M398">
        <f t="shared" si="39"/>
        <v>-7.7194345834946221E-2</v>
      </c>
      <c r="N398" s="13">
        <f t="shared" si="40"/>
        <v>4.4218762318806125E-6</v>
      </c>
      <c r="O398" s="13">
        <v>1</v>
      </c>
    </row>
    <row r="399" spans="4:15" x14ac:dyDescent="0.4">
      <c r="D399" s="6">
        <v>6.6000000000000103</v>
      </c>
      <c r="E399" s="7">
        <f t="shared" si="35"/>
        <v>-1.8246868947456134E-2</v>
      </c>
      <c r="G399">
        <f t="shared" si="36"/>
        <v>10.766684602900296</v>
      </c>
      <c r="H399" s="10">
        <f t="shared" si="41"/>
        <v>-7.4005651077092574E-2</v>
      </c>
      <c r="I399">
        <f t="shared" si="37"/>
        <v>-0.88806781292511094</v>
      </c>
      <c r="K399">
        <f t="shared" si="38"/>
        <v>-7.6116148983556273E-2</v>
      </c>
      <c r="M399">
        <f t="shared" si="39"/>
        <v>-7.6116148983556273E-2</v>
      </c>
      <c r="N399" s="13">
        <f t="shared" si="40"/>
        <v>4.4542014131876546E-6</v>
      </c>
      <c r="O399" s="13">
        <v>1</v>
      </c>
    </row>
    <row r="400" spans="4:15" x14ac:dyDescent="0.4">
      <c r="D400" s="6">
        <v>6.6200000000000099</v>
      </c>
      <c r="E400" s="7">
        <f t="shared" si="35"/>
        <v>-1.7982907122413412E-2</v>
      </c>
      <c r="G400">
        <f t="shared" si="36"/>
        <v>10.78719818626576</v>
      </c>
      <c r="H400" s="10">
        <f t="shared" si="41"/>
        <v>-7.2935074707084296E-2</v>
      </c>
      <c r="I400">
        <f t="shared" si="37"/>
        <v>-0.87522089648501156</v>
      </c>
      <c r="K400">
        <f t="shared" si="38"/>
        <v>-7.5052940311636701E-2</v>
      </c>
      <c r="M400">
        <f t="shared" si="39"/>
        <v>-7.5052940311636701E-2</v>
      </c>
      <c r="N400" s="13">
        <f t="shared" si="40"/>
        <v>4.4853547189461228E-6</v>
      </c>
      <c r="O400" s="13">
        <v>1</v>
      </c>
    </row>
    <row r="401" spans="4:15" x14ac:dyDescent="0.4">
      <c r="D401" s="6">
        <v>6.6400000000000103</v>
      </c>
      <c r="E401" s="7">
        <f t="shared" si="35"/>
        <v>-1.7722664315560927E-2</v>
      </c>
      <c r="G401">
        <f t="shared" si="36"/>
        <v>10.807711769631226</v>
      </c>
      <c r="H401" s="10">
        <f t="shared" si="41"/>
        <v>-7.1879581931052011E-2</v>
      </c>
      <c r="I401">
        <f t="shared" si="37"/>
        <v>-0.86255498317262413</v>
      </c>
      <c r="K401">
        <f t="shared" si="38"/>
        <v>-7.4004513463789098E-2</v>
      </c>
      <c r="M401">
        <f t="shared" si="39"/>
        <v>-7.4004513463789098E-2</v>
      </c>
      <c r="N401" s="13">
        <f t="shared" si="40"/>
        <v>4.5153340188203863E-6</v>
      </c>
      <c r="O401" s="13">
        <v>1</v>
      </c>
    </row>
    <row r="402" spans="4:15" x14ac:dyDescent="0.4">
      <c r="D402" s="6">
        <v>6.6600000000000099</v>
      </c>
      <c r="E402" s="7">
        <f t="shared" si="35"/>
        <v>-1.7466089670412598E-2</v>
      </c>
      <c r="G402">
        <f t="shared" si="36"/>
        <v>10.828225352996689</v>
      </c>
      <c r="H402" s="10">
        <f t="shared" si="41"/>
        <v>-7.0838966485259405E-2</v>
      </c>
      <c r="I402">
        <f t="shared" si="37"/>
        <v>-0.85006759782311292</v>
      </c>
      <c r="K402">
        <f t="shared" si="38"/>
        <v>-7.2970664869482116E-2</v>
      </c>
      <c r="M402">
        <f t="shared" si="39"/>
        <v>-7.2970664869482116E-2</v>
      </c>
      <c r="N402" s="13">
        <f t="shared" si="40"/>
        <v>4.5441380012977146E-6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-1.7213133001727551E-2</v>
      </c>
      <c r="G403">
        <f t="shared" ref="G403:G469" si="43">$E$11*(D403/$E$12+1)</f>
        <v>10.848738936362155</v>
      </c>
      <c r="H403" s="10">
        <f t="shared" si="41"/>
        <v>-6.9813024828406595E-2</v>
      </c>
      <c r="I403">
        <f t="shared" si="37"/>
        <v>-0.83775629794087914</v>
      </c>
      <c r="K403">
        <f t="shared" si="38"/>
        <v>-7.195119370706396E-2</v>
      </c>
      <c r="M403">
        <f t="shared" si="39"/>
        <v>-7.195119370706396E-2</v>
      </c>
      <c r="N403" s="13">
        <f t="shared" si="40"/>
        <v>4.5717661536588937E-6</v>
      </c>
      <c r="O403" s="13">
        <v>1</v>
      </c>
    </row>
    <row r="404" spans="4:15" x14ac:dyDescent="0.4">
      <c r="D404" s="6">
        <v>6.7000000000000099</v>
      </c>
      <c r="E404" s="7">
        <f t="shared" si="42"/>
        <v>-1.6963744787070204E-2</v>
      </c>
      <c r="G404">
        <f t="shared" si="43"/>
        <v>10.869252519727619</v>
      </c>
      <c r="H404" s="10">
        <f t="shared" si="41"/>
        <v>-6.8801556107399325E-2</v>
      </c>
      <c r="I404">
        <f t="shared" ref="I404:I467" si="44">H404*$E$6</f>
        <v>-0.8256186732887919</v>
      </c>
      <c r="K404">
        <f t="shared" ref="K404:K467" si="45">(1/2)*(($L$9/2)*$L$4*EXP(-$L$7*$O$6*(G404/$O$6-1))+($L$9/2)*$L$4*EXP(-$L$7*$O$6*(($H$4/$E$4)*G404/$O$6-1))-(($L$9/2)*$L$6*EXP(-$L$5*$O$6*(G404/$O$6-1))+($L$9/2)*$L$6*EXP(-$L$5*$O$6*(($H$4/$E$4)*G404/$O$6-1))))</f>
        <v>-7.0945901868196173E-2</v>
      </c>
      <c r="M404">
        <f t="shared" ref="M404:M467" si="46">(1/2)*(($L$9/2)*$O$4*EXP(-$O$8*$O$6*(G404/$O$6-1))+($L$9/2)*$O$4*EXP(-$O$8*$O$6*(($H$4/$E$4)*G404/$O$6-1))-(($L$9/2)*$O$7*EXP(-$O$5*$O$6*(G404/$O$6-1))+($L$9/2)*$O$7*EXP(-$O$5*$O$6*(($H$4/$E$4)*G404/$O$6-1))))</f>
        <v>-7.0945901868196173E-2</v>
      </c>
      <c r="N404" s="13">
        <f t="shared" ref="N404:N467" si="47">(M404-H404)^2*O404</f>
        <v>4.5982187418474128E-6</v>
      </c>
      <c r="O404" s="13">
        <v>1</v>
      </c>
    </row>
    <row r="405" spans="4:15" x14ac:dyDescent="0.4">
      <c r="D405" s="6">
        <v>6.7200000000000104</v>
      </c>
      <c r="E405" s="7">
        <f t="shared" si="42"/>
        <v>-1.6717876158467131E-2</v>
      </c>
      <c r="G405">
        <f t="shared" si="43"/>
        <v>10.889766103093082</v>
      </c>
      <c r="H405" s="10">
        <f t="shared" ref="H405:H469" si="48">-(-$B$4)*(1+D405+$E$5*D405^3)*EXP(-D405)</f>
        <v>-6.7804362123510986E-2</v>
      </c>
      <c r="I405">
        <f t="shared" si="44"/>
        <v>-0.81365234548213183</v>
      </c>
      <c r="K405">
        <f t="shared" si="45"/>
        <v>-6.9954593922700453E-2</v>
      </c>
      <c r="M405">
        <f t="shared" si="46"/>
        <v>-6.9954593922700453E-2</v>
      </c>
      <c r="N405" s="13">
        <f t="shared" si="47"/>
        <v>4.6234967902455729E-6</v>
      </c>
      <c r="O405" s="13">
        <v>1</v>
      </c>
    </row>
    <row r="406" spans="4:15" x14ac:dyDescent="0.4">
      <c r="D406" s="6">
        <v>6.74000000000001</v>
      </c>
      <c r="E406" s="7">
        <f t="shared" si="42"/>
        <v>-1.6475478894160255E-2</v>
      </c>
      <c r="G406">
        <f t="shared" si="43"/>
        <v>10.910279686458546</v>
      </c>
      <c r="H406" s="10">
        <f t="shared" si="48"/>
        <v>-6.6821247298935155E-2</v>
      </c>
      <c r="I406">
        <f t="shared" si="44"/>
        <v>-0.80185496758722186</v>
      </c>
      <c r="K406">
        <f t="shared" si="45"/>
        <v>-6.8977077083818505E-2</v>
      </c>
      <c r="M406">
        <f t="shared" si="46"/>
        <v>-6.8977077083818505E-2</v>
      </c>
      <c r="N406" s="13">
        <f t="shared" si="47"/>
        <v>4.6476020613901941E-6</v>
      </c>
      <c r="O406" s="13">
        <v>1</v>
      </c>
    </row>
    <row r="407" spans="4:15" x14ac:dyDescent="0.4">
      <c r="D407" s="6">
        <v>6.7600000000000096</v>
      </c>
      <c r="E407" s="7">
        <f t="shared" si="42"/>
        <v>-1.6236505410455133E-2</v>
      </c>
      <c r="G407">
        <f t="shared" si="43"/>
        <v>10.93079326982401</v>
      </c>
      <c r="H407" s="10">
        <f t="shared" si="48"/>
        <v>-6.5852018643723934E-2</v>
      </c>
      <c r="I407">
        <f t="shared" si="44"/>
        <v>-0.79022422372468726</v>
      </c>
      <c r="K407">
        <f t="shared" si="45"/>
        <v>-6.8013161173880121E-2</v>
      </c>
      <c r="M407">
        <f t="shared" si="46"/>
        <v>-6.8013161173880121E-2</v>
      </c>
      <c r="N407" s="13">
        <f t="shared" si="47"/>
        <v>4.6705370356498879E-6</v>
      </c>
      <c r="O407" s="13">
        <v>1</v>
      </c>
    </row>
    <row r="408" spans="4:15" x14ac:dyDescent="0.4">
      <c r="D408" s="6">
        <v>6.78000000000001</v>
      </c>
      <c r="E408" s="7">
        <f t="shared" si="42"/>
        <v>-1.6000908753663834E-2</v>
      </c>
      <c r="G408">
        <f t="shared" si="43"/>
        <v>10.951306853189477</v>
      </c>
      <c r="H408" s="10">
        <f t="shared" si="48"/>
        <v>-6.489648572310977E-2</v>
      </c>
      <c r="I408">
        <f t="shared" si="44"/>
        <v>-0.77875782867731724</v>
      </c>
      <c r="K408">
        <f t="shared" si="45"/>
        <v>-6.7062658590375149E-2</v>
      </c>
      <c r="M408">
        <f t="shared" si="46"/>
        <v>-6.7062658590375149E-2</v>
      </c>
      <c r="N408" s="13">
        <f t="shared" si="47"/>
        <v>4.692304890876711E-6</v>
      </c>
      <c r="O408" s="13">
        <v>1</v>
      </c>
    </row>
    <row r="409" spans="4:15" x14ac:dyDescent="0.4">
      <c r="D409" s="6">
        <v>6.8000000000000096</v>
      </c>
      <c r="E409" s="7">
        <f t="shared" si="42"/>
        <v>-1.5768642592141315E-2</v>
      </c>
      <c r="G409">
        <f t="shared" si="43"/>
        <v>10.971820436554943</v>
      </c>
      <c r="H409" s="10">
        <f t="shared" si="48"/>
        <v>-6.3954460625206738E-2</v>
      </c>
      <c r="I409">
        <f t="shared" si="44"/>
        <v>-0.76745352750248086</v>
      </c>
      <c r="K409">
        <f t="shared" si="45"/>
        <v>-6.61253842724282E-2</v>
      </c>
      <c r="M409">
        <f t="shared" si="46"/>
        <v>-6.61253842724282E-2</v>
      </c>
      <c r="N409" s="13">
        <f t="shared" si="47"/>
        <v>4.7129094820653356E-6</v>
      </c>
      <c r="O409" s="13">
        <v>1</v>
      </c>
    </row>
    <row r="410" spans="4:15" x14ac:dyDescent="0.4">
      <c r="D410" s="6">
        <v>6.8200000000000101</v>
      </c>
      <c r="E410" s="7">
        <f t="shared" si="42"/>
        <v>-1.5539661208414468E-2</v>
      </c>
      <c r="G410">
        <f t="shared" si="43"/>
        <v>10.992334019920406</v>
      </c>
      <c r="H410" s="10">
        <f t="shared" si="48"/>
        <v>-6.3025757929087392E-2</v>
      </c>
      <c r="I410">
        <f t="shared" si="44"/>
        <v>-0.75630909514904876</v>
      </c>
      <c r="K410">
        <f t="shared" si="45"/>
        <v>-6.5201155667669083E-2</v>
      </c>
      <c r="M410">
        <f t="shared" si="46"/>
        <v>-6.5201155667669083E-2</v>
      </c>
      <c r="N410" s="13">
        <f t="shared" si="47"/>
        <v>4.7323553210263366E-6</v>
      </c>
      <c r="O410" s="13">
        <v>1</v>
      </c>
    </row>
    <row r="411" spans="4:15" x14ac:dyDescent="0.4">
      <c r="D411" s="6">
        <v>6.8400000000000096</v>
      </c>
      <c r="E411" s="7">
        <f t="shared" si="42"/>
        <v>-1.5313919491403118E-2</v>
      </c>
      <c r="G411">
        <f t="shared" si="43"/>
        <v>11.01284760328587</v>
      </c>
      <c r="H411" s="10">
        <f t="shared" si="48"/>
        <v>-6.2110194673232769E-2</v>
      </c>
      <c r="I411">
        <f t="shared" si="44"/>
        <v>-0.74532233607879328</v>
      </c>
      <c r="K411">
        <f t="shared" si="45"/>
        <v>-6.4289792699498735E-2</v>
      </c>
      <c r="M411">
        <f t="shared" si="46"/>
        <v>-6.4289792699498735E-2</v>
      </c>
      <c r="N411" s="13">
        <f t="shared" si="47"/>
        <v>4.7506475561024969E-6</v>
      </c>
      <c r="O411" s="13">
        <v>1</v>
      </c>
    </row>
    <row r="412" spans="4:15" x14ac:dyDescent="0.4">
      <c r="D412" s="6">
        <v>6.8600000000000101</v>
      </c>
      <c r="E412" s="7">
        <f t="shared" si="42"/>
        <v>-1.5091372928731901E-2</v>
      </c>
      <c r="G412">
        <f t="shared" si="43"/>
        <v>11.033361186651335</v>
      </c>
      <c r="H412" s="10">
        <f t="shared" si="48"/>
        <v>-6.1207590324350844E-2</v>
      </c>
      <c r="I412">
        <f t="shared" si="44"/>
        <v>-0.73449108389221007</v>
      </c>
      <c r="K412">
        <f t="shared" si="45"/>
        <v>-6.3391117734745359E-2</v>
      </c>
      <c r="M412">
        <f t="shared" si="46"/>
        <v>-6.3391117734745359E-2</v>
      </c>
      <c r="N412" s="13">
        <f t="shared" si="47"/>
        <v>4.7677919519441745E-6</v>
      </c>
      <c r="O412" s="13">
        <v>1</v>
      </c>
    </row>
    <row r="413" spans="4:15" x14ac:dyDescent="0.4">
      <c r="D413" s="6">
        <v>6.8800000000000097</v>
      </c>
      <c r="E413" s="7">
        <f t="shared" si="42"/>
        <v>-1.4871977599132396E-2</v>
      </c>
      <c r="G413">
        <f t="shared" si="43"/>
        <v>11.053874770016799</v>
      </c>
      <c r="H413" s="10">
        <f t="shared" si="48"/>
        <v>-6.0317766746561162E-2</v>
      </c>
      <c r="I413">
        <f t="shared" si="44"/>
        <v>-0.72381320095873392</v>
      </c>
      <c r="K413">
        <f t="shared" si="45"/>
        <v>-6.250495555170793E-2</v>
      </c>
      <c r="M413">
        <f t="shared" si="46"/>
        <v>-6.250495555170793E-2</v>
      </c>
      <c r="N413" s="13">
        <f t="shared" si="47"/>
        <v>4.7837948693593484E-6</v>
      </c>
      <c r="O413" s="13">
        <v>1</v>
      </c>
    </row>
    <row r="414" spans="4:15" x14ac:dyDescent="0.4">
      <c r="D414" s="6">
        <v>6.9000000000000101</v>
      </c>
      <c r="E414" s="7">
        <f t="shared" si="42"/>
        <v>-1.4655690164934418E-2</v>
      </c>
      <c r="G414">
        <f t="shared" si="43"/>
        <v>11.074388353382265</v>
      </c>
      <c r="H414" s="10">
        <f t="shared" si="48"/>
        <v>-5.9440548170941E-2</v>
      </c>
      <c r="I414">
        <f t="shared" si="44"/>
        <v>-0.71328657805129203</v>
      </c>
      <c r="K414">
        <f t="shared" si="45"/>
        <v>-6.1631133308582019E-2</v>
      </c>
      <c r="M414">
        <f t="shared" si="46"/>
        <v>-6.1631133308582019E-2</v>
      </c>
      <c r="N414" s="13">
        <f t="shared" si="47"/>
        <v>4.7986632452537201E-6</v>
      </c>
      <c r="O414" s="13">
        <v>1</v>
      </c>
    </row>
    <row r="415" spans="4:15" x14ac:dyDescent="0.4">
      <c r="D415" s="6">
        <v>6.9200000000000097</v>
      </c>
      <c r="E415" s="7">
        <f t="shared" si="42"/>
        <v>-1.4442467864645869E-2</v>
      </c>
      <c r="G415">
        <f t="shared" si="43"/>
        <v>11.094901936747728</v>
      </c>
      <c r="H415" s="10">
        <f t="shared" si="48"/>
        <v>-5.8575761165430715E-2</v>
      </c>
      <c r="I415">
        <f t="shared" si="44"/>
        <v>-0.70290913398516852</v>
      </c>
      <c r="K415">
        <f t="shared" si="45"/>
        <v>-6.0769480512266688E-2</v>
      </c>
      <c r="M415">
        <f t="shared" si="46"/>
        <v>-6.0769480512266688E-2</v>
      </c>
      <c r="N415" s="13">
        <f t="shared" si="47"/>
        <v>4.8124045726824493E-6</v>
      </c>
      <c r="O415" s="13">
        <v>1</v>
      </c>
    </row>
    <row r="416" spans="4:15" x14ac:dyDescent="0.4">
      <c r="D416" s="6">
        <v>6.9400000000000102</v>
      </c>
      <c r="E416" s="7">
        <f t="shared" si="42"/>
        <v>-1.423226850562E-2</v>
      </c>
      <c r="G416">
        <f t="shared" si="43"/>
        <v>11.115415520113192</v>
      </c>
      <c r="H416" s="10">
        <f t="shared" si="48"/>
        <v>-5.7723234605093592E-2</v>
      </c>
      <c r="I416">
        <f t="shared" si="44"/>
        <v>-0.69267881526112307</v>
      </c>
      <c r="K416">
        <f t="shared" si="45"/>
        <v>-5.9919828987547268E-2</v>
      </c>
      <c r="M416">
        <f t="shared" si="46"/>
        <v>-5.9919828987547268E-2</v>
      </c>
      <c r="N416" s="13">
        <f t="shared" si="47"/>
        <v>4.8250268810270466E-6</v>
      </c>
      <c r="O416" s="13">
        <v>1</v>
      </c>
    </row>
    <row r="417" spans="4:15" x14ac:dyDescent="0.4">
      <c r="D417" s="6">
        <v>6.9600000000000097</v>
      </c>
      <c r="E417" s="7">
        <f t="shared" si="42"/>
        <v>-1.4025050456809577E-2</v>
      </c>
      <c r="G417">
        <f t="shared" si="43"/>
        <v>11.135929103478656</v>
      </c>
      <c r="H417" s="10">
        <f t="shared" si="48"/>
        <v>-5.6882799642728278E-2</v>
      </c>
      <c r="I417">
        <f t="shared" si="44"/>
        <v>-0.68259359571273936</v>
      </c>
      <c r="K417">
        <f t="shared" si="45"/>
        <v>-5.9082012846650392E-2</v>
      </c>
      <c r="M417">
        <f t="shared" si="46"/>
        <v>-5.9082012846650392E-2</v>
      </c>
      <c r="N417" s="13">
        <f t="shared" si="47"/>
        <v>4.8365387163053685E-6</v>
      </c>
      <c r="O417" s="13">
        <v>1</v>
      </c>
    </row>
    <row r="418" spans="4:15" x14ac:dyDescent="0.4">
      <c r="D418" s="6">
        <v>6.9800000000000102</v>
      </c>
      <c r="E418" s="7">
        <f t="shared" si="42"/>
        <v>-1.3820772641606752E-2</v>
      </c>
      <c r="G418">
        <f t="shared" si="43"/>
        <v>11.156442686844121</v>
      </c>
      <c r="H418" s="10">
        <f t="shared" si="48"/>
        <v>-5.6054289679828659E-2</v>
      </c>
      <c r="I418">
        <f t="shared" si="44"/>
        <v>-0.67265147615794385</v>
      </c>
      <c r="K418">
        <f t="shared" si="45"/>
        <v>-5.8255868459168934E-2</v>
      </c>
      <c r="M418">
        <f t="shared" si="46"/>
        <v>-5.8255868459168934E-2</v>
      </c>
      <c r="N418" s="13">
        <f t="shared" si="47"/>
        <v>4.8469491216414173E-6</v>
      </c>
      <c r="O418" s="13">
        <v>1</v>
      </c>
    </row>
    <row r="419" spans="4:15" x14ac:dyDescent="0.4">
      <c r="D419" s="6">
        <v>7.0000000000000098</v>
      </c>
      <c r="E419" s="7">
        <f t="shared" si="42"/>
        <v>-1.3619394530768079E-2</v>
      </c>
      <c r="G419">
        <f t="shared" si="43"/>
        <v>11.176956270209585</v>
      </c>
      <c r="H419" s="10">
        <f t="shared" si="48"/>
        <v>-5.523754033788917E-2</v>
      </c>
      <c r="I419">
        <f t="shared" si="44"/>
        <v>-0.66285048405467006</v>
      </c>
      <c r="K419">
        <f t="shared" si="45"/>
        <v>-5.7441234422352383E-2</v>
      </c>
      <c r="M419">
        <f t="shared" si="46"/>
        <v>-5.7441234422352383E-2</v>
      </c>
      <c r="N419" s="13">
        <f t="shared" si="47"/>
        <v>4.85626761789816E-6</v>
      </c>
      <c r="O419" s="13">
        <v>1</v>
      </c>
    </row>
    <row r="420" spans="4:15" x14ac:dyDescent="0.4">
      <c r="D420" s="6">
        <v>7.0200000000000102</v>
      </c>
      <c r="E420" s="7">
        <f t="shared" si="42"/>
        <v>-1.342087613542362E-2</v>
      </c>
      <c r="G420">
        <f t="shared" si="43"/>
        <v>11.197469853575051</v>
      </c>
      <c r="H420" s="10">
        <f t="shared" si="48"/>
        <v>-5.443238943005111E-2</v>
      </c>
      <c r="I420">
        <f t="shared" si="44"/>
        <v>-0.65318867316061335</v>
      </c>
      <c r="K420">
        <f t="shared" si="45"/>
        <v>-5.6637951531758449E-2</v>
      </c>
      <c r="M420">
        <f t="shared" si="46"/>
        <v>-5.6637951531758449E-2</v>
      </c>
      <c r="N420" s="13">
        <f t="shared" si="47"/>
        <v>4.8645041844876908E-6</v>
      </c>
      <c r="O420" s="13">
        <v>1</v>
      </c>
    </row>
    <row r="421" spans="4:15" x14ac:dyDescent="0.4">
      <c r="D421" s="6">
        <v>7.0400000000000098</v>
      </c>
      <c r="E421" s="7">
        <f t="shared" si="42"/>
        <v>-1.3225178000169478E-2</v>
      </c>
      <c r="G421">
        <f t="shared" si="43"/>
        <v>11.217983436940514</v>
      </c>
      <c r="H421" s="10">
        <f t="shared" si="48"/>
        <v>-5.3638676933087361E-2</v>
      </c>
      <c r="I421">
        <f t="shared" si="44"/>
        <v>-0.64366412319704835</v>
      </c>
      <c r="K421">
        <f t="shared" si="45"/>
        <v>-5.5845862752264629E-2</v>
      </c>
      <c r="M421">
        <f t="shared" si="46"/>
        <v>-5.5845862752264629E-2</v>
      </c>
      <c r="N421" s="13">
        <f t="shared" si="47"/>
        <v>4.8716692403772283E-6</v>
      </c>
      <c r="O421" s="13">
        <v>1</v>
      </c>
    </row>
    <row r="422" spans="4:15" x14ac:dyDescent="0.4">
      <c r="D422" s="6">
        <v>7.0600000000000103</v>
      </c>
      <c r="E422" s="7">
        <f t="shared" si="42"/>
        <v>-1.3032261196242734E-2</v>
      </c>
      <c r="G422">
        <f t="shared" si="43"/>
        <v>11.238497020305978</v>
      </c>
      <c r="H422" s="10">
        <f t="shared" si="48"/>
        <v>-5.2856244959721271E-2</v>
      </c>
      <c r="I422">
        <f t="shared" si="44"/>
        <v>-0.63427493951665526</v>
      </c>
      <c r="K422">
        <f t="shared" si="45"/>
        <v>-5.50648131894333E-2</v>
      </c>
      <c r="M422">
        <f t="shared" si="46"/>
        <v>-5.50648131894333E-2</v>
      </c>
      <c r="N422" s="13">
        <f t="shared" si="47"/>
        <v>4.8777736252933221E-6</v>
      </c>
      <c r="O422" s="13">
        <v>1</v>
      </c>
    </row>
    <row r="423" spans="4:15" x14ac:dyDescent="0.4">
      <c r="D423" s="6">
        <v>7.0800000000000098</v>
      </c>
      <c r="E423" s="7">
        <f t="shared" si="42"/>
        <v>-1.2842087314778155E-2</v>
      </c>
      <c r="G423">
        <f t="shared" si="43"/>
        <v>11.259010603671443</v>
      </c>
      <c r="H423" s="10">
        <f t="shared" si="48"/>
        <v>-5.2084937731277238E-2</v>
      </c>
      <c r="I423">
        <f t="shared" si="44"/>
        <v>-0.62501925277532688</v>
      </c>
      <c r="K423">
        <f t="shared" si="45"/>
        <v>-5.4294650061228918E-2</v>
      </c>
      <c r="M423">
        <f t="shared" si="46"/>
        <v>-5.4294650061228918E-2</v>
      </c>
      <c r="N423" s="13">
        <f t="shared" si="47"/>
        <v>4.8828285811404807E-6</v>
      </c>
      <c r="O423" s="13">
        <v>1</v>
      </c>
    </row>
    <row r="424" spans="4:15" x14ac:dyDescent="0.4">
      <c r="D424" s="6">
        <v>7.1000000000000103</v>
      </c>
      <c r="E424" s="7">
        <f t="shared" si="42"/>
        <v>-1.2654618460145615E-2</v>
      </c>
      <c r="G424">
        <f t="shared" si="43"/>
        <v>11.279524187036909</v>
      </c>
      <c r="H424" s="10">
        <f t="shared" si="48"/>
        <v>-5.1324601550658579E-2</v>
      </c>
      <c r="I424">
        <f t="shared" si="44"/>
        <v>-0.61589521860790297</v>
      </c>
      <c r="K424">
        <f t="shared" si="45"/>
        <v>-5.3535222670083552E-2</v>
      </c>
      <c r="M424">
        <f t="shared" si="46"/>
        <v>-5.3535222670083552E-2</v>
      </c>
      <c r="N424" s="13">
        <f t="shared" si="47"/>
        <v>4.8868457336477195E-6</v>
      </c>
      <c r="O424" s="13">
        <v>1</v>
      </c>
    </row>
    <row r="425" spans="4:15" x14ac:dyDescent="0.4">
      <c r="D425" s="6">
        <v>7.1200000000000099</v>
      </c>
      <c r="E425" s="7">
        <f t="shared" si="42"/>
        <v>-1.2469817243367654E-2</v>
      </c>
      <c r="G425">
        <f t="shared" si="43"/>
        <v>11.300037770402374</v>
      </c>
      <c r="H425" s="10">
        <f t="shared" si="48"/>
        <v>-5.0575084775650522E-2</v>
      </c>
      <c r="I425">
        <f t="shared" si="44"/>
        <v>-0.60690101730780621</v>
      </c>
      <c r="K425">
        <f t="shared" si="45"/>
        <v>-5.2786382375305488E-2</v>
      </c>
      <c r="M425">
        <f t="shared" si="46"/>
        <v>-5.2786382375305488E-2</v>
      </c>
      <c r="N425" s="13">
        <f t="shared" si="47"/>
        <v>4.8898370742398126E-6</v>
      </c>
      <c r="O425" s="13">
        <v>1</v>
      </c>
    </row>
    <row r="426" spans="4:15" x14ac:dyDescent="0.4">
      <c r="D426" s="6">
        <v>7.1400000000000103</v>
      </c>
      <c r="E426" s="7">
        <f t="shared" si="42"/>
        <v>-1.2287646775616086E-2</v>
      </c>
      <c r="G426">
        <f t="shared" si="43"/>
        <v>11.320551353767838</v>
      </c>
      <c r="H426" s="10">
        <f t="shared" si="48"/>
        <v>-4.9836237792543724E-2</v>
      </c>
      <c r="I426">
        <f t="shared" si="44"/>
        <v>-0.59803485351052466</v>
      </c>
      <c r="K426">
        <f t="shared" si="45"/>
        <v>-5.204798256583016E-2</v>
      </c>
      <c r="M426">
        <f t="shared" si="46"/>
        <v>-5.204798256583016E-2</v>
      </c>
      <c r="N426" s="13">
        <f t="shared" si="47"/>
        <v>4.8918149421598704E-6</v>
      </c>
      <c r="O426" s="13">
        <v>1</v>
      </c>
    </row>
    <row r="427" spans="4:15" x14ac:dyDescent="0.4">
      <c r="D427" s="6">
        <v>7.1600000000000099</v>
      </c>
      <c r="E427" s="7">
        <f t="shared" si="42"/>
        <v>-1.2108070661787096E-2</v>
      </c>
      <c r="G427">
        <f t="shared" si="43"/>
        <v>11.341064937133302</v>
      </c>
      <c r="H427" s="10">
        <f t="shared" si="48"/>
        <v>-4.9107912990076101E-2</v>
      </c>
      <c r="I427">
        <f t="shared" si="44"/>
        <v>-0.58929495588091318</v>
      </c>
      <c r="K427">
        <f t="shared" si="45"/>
        <v>-5.1319878633307198E-2</v>
      </c>
      <c r="M427">
        <f t="shared" si="46"/>
        <v>-5.1319878633307198E-2</v>
      </c>
      <c r="N427" s="13">
        <f t="shared" si="47"/>
        <v>4.8927920068347594E-6</v>
      </c>
      <c r="O427" s="13">
        <v>1</v>
      </c>
    </row>
    <row r="428" spans="4:15" x14ac:dyDescent="0.4">
      <c r="D428" s="6">
        <v>7.1800000000000104</v>
      </c>
      <c r="E428" s="7">
        <f t="shared" si="42"/>
        <v>-1.1931052994153755E-2</v>
      </c>
      <c r="G428">
        <f t="shared" si="43"/>
        <v>11.361578520498766</v>
      </c>
      <c r="H428" s="10">
        <f t="shared" si="48"/>
        <v>-4.8389964733688791E-2</v>
      </c>
      <c r="I428">
        <f t="shared" si="44"/>
        <v>-0.58067957680426552</v>
      </c>
      <c r="K428">
        <f t="shared" si="45"/>
        <v>-5.0601927945522374E-2</v>
      </c>
      <c r="M428">
        <f t="shared" si="46"/>
        <v>-5.0601927945522374E-2</v>
      </c>
      <c r="N428" s="13">
        <f t="shared" si="47"/>
        <v>4.8927812505051395E-6</v>
      </c>
      <c r="O428" s="13">
        <v>1</v>
      </c>
    </row>
    <row r="429" spans="4:15" x14ac:dyDescent="0.4">
      <c r="D429" s="6">
        <v>7.2000000000000099</v>
      </c>
      <c r="E429" s="7">
        <f t="shared" si="42"/>
        <v>-1.1756558346095408E-2</v>
      </c>
      <c r="G429">
        <f t="shared" si="43"/>
        <v>11.382092103864231</v>
      </c>
      <c r="H429" s="10">
        <f t="shared" si="48"/>
        <v>-4.7682249340093755E-2</v>
      </c>
      <c r="I429">
        <f t="shared" si="44"/>
        <v>-0.57218699208112511</v>
      </c>
      <c r="K429">
        <f t="shared" si="45"/>
        <v>-4.9893989820149386E-2</v>
      </c>
      <c r="M429">
        <f t="shared" si="46"/>
        <v>-4.9893989820149386E-2</v>
      </c>
      <c r="N429" s="13">
        <f t="shared" si="47"/>
        <v>4.8917959511167124E-6</v>
      </c>
      <c r="O429" s="13">
        <v>1</v>
      </c>
    </row>
    <row r="430" spans="4:15" x14ac:dyDescent="0.4">
      <c r="D430" s="6">
        <v>7.2200000000000104</v>
      </c>
      <c r="E430" s="7">
        <f t="shared" si="42"/>
        <v>-1.1584551765902845E-2</v>
      </c>
      <c r="G430">
        <f t="shared" si="43"/>
        <v>11.402605687229697</v>
      </c>
      <c r="H430" s="10">
        <f t="shared" si="48"/>
        <v>-4.6984625052148753E-2</v>
      </c>
      <c r="I430">
        <f t="shared" si="44"/>
        <v>-0.563815500625785</v>
      </c>
      <c r="K430">
        <f t="shared" si="45"/>
        <v>-4.9195925498828737E-2</v>
      </c>
      <c r="M430">
        <f t="shared" si="46"/>
        <v>-4.9195925498828737E-2</v>
      </c>
      <c r="N430" s="13">
        <f t="shared" si="47"/>
        <v>4.8898496654870967E-6</v>
      </c>
      <c r="O430" s="13">
        <v>1</v>
      </c>
    </row>
    <row r="431" spans="4:15" x14ac:dyDescent="0.4">
      <c r="D431" s="6">
        <v>7.24000000000001</v>
      </c>
      <c r="E431" s="7">
        <f t="shared" si="42"/>
        <v>-1.141499877065873E-2</v>
      </c>
      <c r="G431">
        <f t="shared" si="43"/>
        <v>11.42311927059516</v>
      </c>
      <c r="H431" s="10">
        <f t="shared" si="48"/>
        <v>-4.6296952014037676E-2</v>
      </c>
      <c r="I431">
        <f t="shared" si="44"/>
        <v>-0.55556342416845217</v>
      </c>
      <c r="K431">
        <f t="shared" si="45"/>
        <v>-4.850759812157053E-2</v>
      </c>
      <c r="M431">
        <f t="shared" si="46"/>
        <v>-4.850759812157053E-2</v>
      </c>
      <c r="N431" s="13">
        <f t="shared" si="47"/>
        <v>4.8869562127501603E-6</v>
      </c>
      <c r="O431" s="13">
        <v>1</v>
      </c>
    </row>
    <row r="432" spans="4:15" x14ac:dyDescent="0.4">
      <c r="D432" s="6">
        <v>7.2600000000000096</v>
      </c>
      <c r="E432" s="7">
        <f t="shared" si="42"/>
        <v>-1.1247865340192254E-2</v>
      </c>
      <c r="G432">
        <f t="shared" si="43"/>
        <v>11.443632853960624</v>
      </c>
      <c r="H432" s="10">
        <f t="shared" si="48"/>
        <v>-4.5619092246751737E-2</v>
      </c>
      <c r="I432">
        <f t="shared" si="44"/>
        <v>-0.54742910696102087</v>
      </c>
      <c r="K432">
        <f t="shared" si="45"/>
        <v>-4.7828872701476649E-2</v>
      </c>
      <c r="M432">
        <f t="shared" si="46"/>
        <v>-4.7828872701476649E-2</v>
      </c>
      <c r="N432" s="13">
        <f t="shared" si="47"/>
        <v>4.8831296580842388E-6</v>
      </c>
      <c r="O432" s="13">
        <v>1</v>
      </c>
    </row>
    <row r="433" spans="4:15" x14ac:dyDescent="0.4">
      <c r="D433" s="6">
        <v>7.28000000000001</v>
      </c>
      <c r="E433" s="7">
        <f t="shared" si="42"/>
        <v>-1.108311791110737E-2</v>
      </c>
      <c r="G433">
        <f t="shared" si="43"/>
        <v>11.464146437326088</v>
      </c>
      <c r="H433" s="10">
        <f t="shared" si="48"/>
        <v>-4.4950909623869266E-2</v>
      </c>
      <c r="I433">
        <f t="shared" si="44"/>
        <v>-0.53941091548643116</v>
      </c>
      <c r="K433">
        <f t="shared" si="45"/>
        <v>-4.7159616099780262E-2</v>
      </c>
      <c r="M433">
        <f t="shared" si="46"/>
        <v>-4.7159616099780262E-2</v>
      </c>
      <c r="N433" s="13">
        <f t="shared" si="47"/>
        <v>4.8783842967311711E-6</v>
      </c>
      <c r="O433" s="13">
        <v>1</v>
      </c>
    </row>
    <row r="434" spans="4:15" x14ac:dyDescent="0.4">
      <c r="D434" s="6">
        <v>7.3000000000000096</v>
      </c>
      <c r="E434" s="7">
        <f t="shared" si="42"/>
        <v>-1.0920723370883805E-2</v>
      </c>
      <c r="G434">
        <f t="shared" si="43"/>
        <v>11.484660020691551</v>
      </c>
      <c r="H434" s="10">
        <f t="shared" si="48"/>
        <v>-4.429226984763053E-2</v>
      </c>
      <c r="I434">
        <f t="shared" si="44"/>
        <v>-0.53150723817156642</v>
      </c>
      <c r="K434">
        <f t="shared" si="45"/>
        <v>-4.6499697001198659E-2</v>
      </c>
      <c r="M434">
        <f t="shared" si="46"/>
        <v>-4.6499697001198659E-2</v>
      </c>
      <c r="N434" s="13">
        <f t="shared" si="47"/>
        <v>4.8727346383098891E-6</v>
      </c>
      <c r="O434" s="13">
        <v>1</v>
      </c>
    </row>
    <row r="435" spans="4:15" x14ac:dyDescent="0.4">
      <c r="D435" s="6">
        <v>7.3200000000000101</v>
      </c>
      <c r="E435" s="7">
        <f t="shared" si="42"/>
        <v>-1.0760649052049957E-2</v>
      </c>
      <c r="G435">
        <f t="shared" si="43"/>
        <v>11.505173604057017</v>
      </c>
      <c r="H435" s="10">
        <f t="shared" si="48"/>
        <v>-4.364304042530421E-2</v>
      </c>
      <c r="I435">
        <f t="shared" si="44"/>
        <v>-0.52371648510365054</v>
      </c>
      <c r="K435">
        <f t="shared" si="45"/>
        <v>-4.5848985889595482E-2</v>
      </c>
      <c r="M435">
        <f t="shared" si="46"/>
        <v>-4.5848985889595482E-2</v>
      </c>
      <c r="N435" s="13">
        <f t="shared" si="47"/>
        <v>4.86619539142724E-6</v>
      </c>
      <c r="O435" s="13">
        <v>1</v>
      </c>
    </row>
    <row r="436" spans="4:15" x14ac:dyDescent="0.4">
      <c r="D436" s="6">
        <v>7.3400000000000096</v>
      </c>
      <c r="E436" s="7">
        <f t="shared" si="42"/>
        <v>-1.0602862726427055E-2</v>
      </c>
      <c r="G436">
        <f t="shared" si="43"/>
        <v>11.525687187422481</v>
      </c>
      <c r="H436" s="10">
        <f t="shared" si="48"/>
        <v>-4.3003090645842852E-2</v>
      </c>
      <c r="I436">
        <f t="shared" si="44"/>
        <v>-0.51603708775011425</v>
      </c>
      <c r="K436">
        <f t="shared" si="45"/>
        <v>-4.5207355023950548E-2</v>
      </c>
      <c r="M436">
        <f t="shared" si="46"/>
        <v>-4.5207355023950548E-2</v>
      </c>
      <c r="N436" s="13">
        <f t="shared" si="47"/>
        <v>4.8587814485945049E-6</v>
      </c>
      <c r="O436" s="13">
        <v>1</v>
      </c>
    </row>
    <row r="437" spans="4:15" x14ac:dyDescent="0.4">
      <c r="D437" s="6">
        <v>7.3600000000000101</v>
      </c>
      <c r="E437" s="7">
        <f t="shared" si="42"/>
        <v>-1.0447332599443675E-2</v>
      </c>
      <c r="G437">
        <f t="shared" si="43"/>
        <v>11.546200770787946</v>
      </c>
      <c r="H437" s="10">
        <f t="shared" si="48"/>
        <v>-4.2372291556823649E-2</v>
      </c>
      <c r="I437">
        <f t="shared" si="44"/>
        <v>-0.50846749868188379</v>
      </c>
      <c r="K437">
        <f t="shared" si="45"/>
        <v>-4.4574678414631835E-2</v>
      </c>
      <c r="M437">
        <f t="shared" si="46"/>
        <v>-4.4574678414631835E-2</v>
      </c>
      <c r="N437" s="13">
        <f t="shared" si="47"/>
        <v>4.8505078714462159E-6</v>
      </c>
      <c r="O437" s="13">
        <v>1</v>
      </c>
    </row>
    <row r="438" spans="4:15" x14ac:dyDescent="0.4">
      <c r="D438" s="6">
        <v>7.3800000000000097</v>
      </c>
      <c r="E438" s="7">
        <f t="shared" si="42"/>
        <v>-1.0294027304519967E-2</v>
      </c>
      <c r="G438">
        <f t="shared" si="43"/>
        <v>11.566714354153412</v>
      </c>
      <c r="H438" s="10">
        <f t="shared" si="48"/>
        <v>-4.1750515941672083E-2</v>
      </c>
      <c r="I438">
        <f t="shared" si="44"/>
        <v>-0.50100619130006496</v>
      </c>
      <c r="K438">
        <f t="shared" si="45"/>
        <v>-4.3950831799968462E-2</v>
      </c>
      <c r="M438">
        <f t="shared" si="46"/>
        <v>-4.3950831799968462E-2</v>
      </c>
      <c r="N438" s="13">
        <f t="shared" si="47"/>
        <v>4.8413898762705339E-6</v>
      </c>
      <c r="O438" s="13">
        <v>1</v>
      </c>
    </row>
    <row r="439" spans="4:15" x14ac:dyDescent="0.4">
      <c r="D439" s="6">
        <v>7.4000000000000101</v>
      </c>
      <c r="E439" s="7">
        <f t="shared" si="42"/>
        <v>-1.0142915897520682E-2</v>
      </c>
      <c r="G439">
        <f t="shared" si="43"/>
        <v>11.587227937518875</v>
      </c>
      <c r="H439" s="10">
        <f t="shared" si="48"/>
        <v>-4.1137638297164374E-2</v>
      </c>
      <c r="I439">
        <f t="shared" si="44"/>
        <v>-0.49365165956597246</v>
      </c>
      <c r="K439">
        <f t="shared" si="45"/>
        <v>-4.3335692623119752E-2</v>
      </c>
      <c r="M439">
        <f t="shared" si="46"/>
        <v>-4.3335692623119752E-2</v>
      </c>
      <c r="N439" s="13">
        <f t="shared" si="47"/>
        <v>4.8314428198511542E-6</v>
      </c>
      <c r="O439" s="13">
        <v>1</v>
      </c>
    </row>
    <row r="440" spans="4:15" x14ac:dyDescent="0.4">
      <c r="D440" s="6">
        <v>7.4200000000000097</v>
      </c>
      <c r="E440" s="7">
        <f t="shared" si="42"/>
        <v>-9.9939678512764273E-3</v>
      </c>
      <c r="G440">
        <f t="shared" si="43"/>
        <v>11.607741520884339</v>
      </c>
      <c r="H440" s="10">
        <f t="shared" si="48"/>
        <v>-4.0533534811206931E-2</v>
      </c>
      <c r="I440">
        <f t="shared" si="44"/>
        <v>-0.48640241773448317</v>
      </c>
      <c r="K440">
        <f t="shared" si="45"/>
        <v>-4.2729140009237582E-2</v>
      </c>
      <c r="M440">
        <f t="shared" si="46"/>
        <v>-4.2729140009237582E-2</v>
      </c>
      <c r="N440" s="13">
        <f t="shared" si="47"/>
        <v>4.8206821856192128E-6</v>
      </c>
      <c r="O440" s="13">
        <v>1</v>
      </c>
    </row>
    <row r="441" spans="4:15" x14ac:dyDescent="0.4">
      <c r="D441" s="6">
        <v>7.4400000000000102</v>
      </c>
      <c r="E441" s="7">
        <f t="shared" si="42"/>
        <v>-9.847153050172211E-3</v>
      </c>
      <c r="G441">
        <f t="shared" si="43"/>
        <v>11.628255104249805</v>
      </c>
      <c r="H441" s="10">
        <f t="shared" si="48"/>
        <v>-3.9938083340888456E-2</v>
      </c>
      <c r="I441">
        <f t="shared" si="44"/>
        <v>-0.47925700009066147</v>
      </c>
      <c r="K441">
        <f t="shared" si="45"/>
        <v>-4.2131054742919692E-2</v>
      </c>
      <c r="M441">
        <f t="shared" si="46"/>
        <v>-4.2131054742919692E-2</v>
      </c>
      <c r="N441" s="13">
        <f t="shared" si="47"/>
        <v>4.8091235701268474E-6</v>
      </c>
      <c r="O441" s="13">
        <v>1</v>
      </c>
    </row>
    <row r="442" spans="4:15" x14ac:dyDescent="0.4">
      <c r="D442" s="6">
        <v>7.4600000000000097</v>
      </c>
      <c r="E442" s="7">
        <f t="shared" si="42"/>
        <v>-9.7024417848027063E-3</v>
      </c>
      <c r="G442">
        <f t="shared" si="43"/>
        <v>11.64876868761527</v>
      </c>
      <c r="H442" s="10">
        <f t="shared" si="48"/>
        <v>-3.9351163390802808E-2</v>
      </c>
      <c r="I442">
        <f t="shared" si="44"/>
        <v>-0.47221396068963373</v>
      </c>
      <c r="K442">
        <f t="shared" si="45"/>
        <v>-4.1541319245949206E-2</v>
      </c>
      <c r="M442">
        <f t="shared" si="46"/>
        <v>-4.1541319245949206E-2</v>
      </c>
      <c r="N442" s="13">
        <f t="shared" si="47"/>
        <v>4.7967826698320473E-6</v>
      </c>
      <c r="O442" s="13">
        <v>1</v>
      </c>
    </row>
    <row r="443" spans="4:15" x14ac:dyDescent="0.4">
      <c r="D443" s="6">
        <v>7.4800000000000102</v>
      </c>
      <c r="E443" s="7">
        <f t="shared" si="42"/>
        <v>-9.559804746693306E-3</v>
      </c>
      <c r="G443">
        <f t="shared" si="43"/>
        <v>11.669282270980734</v>
      </c>
      <c r="H443" s="10">
        <f t="shared" si="48"/>
        <v>-3.8772656091638706E-2</v>
      </c>
      <c r="I443">
        <f t="shared" si="44"/>
        <v>-0.46527187309966445</v>
      </c>
      <c r="K443">
        <f t="shared" si="45"/>
        <v>-4.0959817555318231E-2</v>
      </c>
      <c r="M443">
        <f t="shared" si="46"/>
        <v>-4.0959817555318231E-2</v>
      </c>
      <c r="N443" s="13">
        <f t="shared" si="47"/>
        <v>4.7836752682047635E-6</v>
      </c>
      <c r="O443" s="13">
        <v>1</v>
      </c>
    </row>
    <row r="444" spans="4:15" x14ac:dyDescent="0.4">
      <c r="D444" s="6">
        <v>7.5000000000000098</v>
      </c>
      <c r="E444" s="7">
        <f t="shared" si="42"/>
        <v>-9.4192130230864746E-3</v>
      </c>
      <c r="G444">
        <f t="shared" si="43"/>
        <v>11.689795854346198</v>
      </c>
      <c r="H444" s="10">
        <f t="shared" si="48"/>
        <v>-3.8202444179034123E-2</v>
      </c>
      <c r="I444">
        <f t="shared" si="44"/>
        <v>-0.45842933014840948</v>
      </c>
      <c r="K444">
        <f t="shared" si="45"/>
        <v>-4.0386435301531812E-2</v>
      </c>
      <c r="M444">
        <f t="shared" si="46"/>
        <v>-4.0386435301531812E-2</v>
      </c>
      <c r="N444" s="13">
        <f t="shared" si="47"/>
        <v>4.7698172231487144E-6</v>
      </c>
      <c r="O444" s="13">
        <v>1</v>
      </c>
    </row>
    <row r="445" spans="4:15" x14ac:dyDescent="0.4">
      <c r="D445" s="6">
        <v>7.5200000000000102</v>
      </c>
      <c r="E445" s="7">
        <f t="shared" si="42"/>
        <v>-9.2806380917923922E-3</v>
      </c>
      <c r="G445">
        <f t="shared" si="43"/>
        <v>11.710309437711661</v>
      </c>
      <c r="H445" s="10">
        <f t="shared" si="48"/>
        <v>-3.7640411972691586E-2</v>
      </c>
      <c r="I445">
        <f t="shared" si="44"/>
        <v>-0.45168494367229906</v>
      </c>
      <c r="K445">
        <f t="shared" si="45"/>
        <v>-3.9821059687189367E-2</v>
      </c>
      <c r="M445">
        <f t="shared" si="46"/>
        <v>-3.9821059687189367E-2</v>
      </c>
      <c r="N445" s="13">
        <f t="shared" si="47"/>
        <v>4.7552244547443969E-6</v>
      </c>
      <c r="O445" s="13">
        <v>1</v>
      </c>
    </row>
    <row r="446" spans="4:15" x14ac:dyDescent="0.4">
      <c r="D446" s="6">
        <v>7.5400000000000098</v>
      </c>
      <c r="E446" s="7">
        <f t="shared" si="42"/>
        <v>-9.1440518161034403E-3</v>
      </c>
      <c r="G446">
        <f t="shared" si="43"/>
        <v>11.730823021077127</v>
      </c>
      <c r="H446" s="10">
        <f t="shared" si="48"/>
        <v>-3.708644535575234E-2</v>
      </c>
      <c r="I446">
        <f t="shared" si="44"/>
        <v>-0.44503734426902808</v>
      </c>
      <c r="K446">
        <f t="shared" si="45"/>
        <v>-3.9263579465840616E-2</v>
      </c>
      <c r="M446">
        <f t="shared" si="46"/>
        <v>-3.9263579465840616E-2</v>
      </c>
      <c r="N446" s="13">
        <f t="shared" si="47"/>
        <v>4.7399129333098696E-6</v>
      </c>
      <c r="O446" s="13">
        <v>1</v>
      </c>
    </row>
    <row r="447" spans="4:15" x14ac:dyDescent="0.4">
      <c r="D447" s="6">
        <v>7.5600000000000103</v>
      </c>
      <c r="E447" s="7">
        <f t="shared" si="42"/>
        <v>-9.0094264397715691E-3</v>
      </c>
      <c r="G447">
        <f t="shared" si="43"/>
        <v>11.751336604442592</v>
      </c>
      <c r="H447" s="10">
        <f t="shared" si="48"/>
        <v>-3.6540431754425527E-2</v>
      </c>
      <c r="I447">
        <f t="shared" si="44"/>
        <v>-0.4384851810531063</v>
      </c>
      <c r="K447">
        <f t="shared" si="45"/>
        <v>-3.8713884921112295E-2</v>
      </c>
      <c r="M447">
        <f t="shared" si="46"/>
        <v>-3.8713884921112295E-2</v>
      </c>
      <c r="N447" s="13">
        <f t="shared" si="47"/>
        <v>4.7238986677807367E-6</v>
      </c>
      <c r="O447" s="13">
        <v>1</v>
      </c>
    </row>
    <row r="448" spans="4:15" x14ac:dyDescent="0.4">
      <c r="D448" s="6">
        <v>7.5800000000000098</v>
      </c>
      <c r="E448" s="7">
        <f t="shared" si="42"/>
        <v>-8.8767345820480546E-3</v>
      </c>
      <c r="G448">
        <f t="shared" si="43"/>
        <v>11.771850187808056</v>
      </c>
      <c r="H448" s="10">
        <f t="shared" si="48"/>
        <v>-3.6002260117870499E-2</v>
      </c>
      <c r="I448">
        <f t="shared" si="44"/>
        <v>-0.43202712141444599</v>
      </c>
      <c r="K448">
        <f t="shared" si="45"/>
        <v>-3.81718678461032E-2</v>
      </c>
      <c r="M448">
        <f t="shared" si="46"/>
        <v>-3.81718678461032E-2</v>
      </c>
      <c r="N448" s="13">
        <f t="shared" si="47"/>
        <v>4.7071976944070585E-6</v>
      </c>
      <c r="O448" s="13">
        <v>1</v>
      </c>
    </row>
    <row r="449" spans="4:15" x14ac:dyDescent="0.4">
      <c r="D449" s="6">
        <v>7.6000000000000103</v>
      </c>
      <c r="E449" s="7">
        <f t="shared" si="42"/>
        <v>-8.7459492327847492E-3</v>
      </c>
      <c r="G449">
        <f t="shared" si="43"/>
        <v>11.79236377117352</v>
      </c>
      <c r="H449" s="10">
        <f t="shared" si="48"/>
        <v>-3.5471820898328385E-2</v>
      </c>
      <c r="I449">
        <f t="shared" si="44"/>
        <v>-0.42566185077994062</v>
      </c>
      <c r="K449">
        <f t="shared" si="45"/>
        <v>-3.7637421523043849E-2</v>
      </c>
      <c r="M449">
        <f t="shared" si="46"/>
        <v>-3.7637421523043849E-2</v>
      </c>
      <c r="N449" s="13">
        <f t="shared" si="47"/>
        <v>4.689826065768006E-6</v>
      </c>
      <c r="O449" s="13">
        <v>1</v>
      </c>
    </row>
    <row r="450" spans="4:15" x14ac:dyDescent="0.4">
      <c r="D450" s="6">
        <v>7.6200000000000099</v>
      </c>
      <c r="E450" s="7">
        <f t="shared" si="42"/>
        <v>-8.6170437475962952E-3</v>
      </c>
      <c r="G450">
        <f t="shared" si="43"/>
        <v>11.812877354538983</v>
      </c>
      <c r="H450" s="10">
        <f t="shared" si="48"/>
        <v>-3.494900603150105E-2</v>
      </c>
      <c r="I450">
        <f t="shared" si="44"/>
        <v>-0.41938807237801257</v>
      </c>
      <c r="K450">
        <f t="shared" si="45"/>
        <v>-3.7110440703218547E-2</v>
      </c>
      <c r="M450">
        <f t="shared" si="46"/>
        <v>-3.7110440703218547E-2</v>
      </c>
      <c r="N450" s="13">
        <f t="shared" si="47"/>
        <v>4.6717998401025276E-6</v>
      </c>
      <c r="O450" s="13">
        <v>1</v>
      </c>
    </row>
    <row r="451" spans="4:15" x14ac:dyDescent="0.4">
      <c r="D451" s="6">
        <v>7.6400000000000103</v>
      </c>
      <c r="E451" s="7">
        <f t="shared" si="42"/>
        <v>-8.4899918430824568E-3</v>
      </c>
      <c r="G451">
        <f t="shared" si="43"/>
        <v>11.833390937904449</v>
      </c>
      <c r="H451" s="10">
        <f t="shared" si="48"/>
        <v>-3.4433708917173823E-2</v>
      </c>
      <c r="I451">
        <f t="shared" si="44"/>
        <v>-0.41320450700608591</v>
      </c>
      <c r="K451">
        <f t="shared" si="45"/>
        <v>-3.659082158714605E-2</v>
      </c>
      <c r="M451">
        <f t="shared" si="46"/>
        <v>-3.659082158714605E-2</v>
      </c>
      <c r="N451" s="13">
        <f t="shared" si="47"/>
        <v>4.6531350709547068E-6</v>
      </c>
      <c r="O451" s="13">
        <v>1</v>
      </c>
    </row>
    <row r="452" spans="4:15" x14ac:dyDescent="0.4">
      <c r="D452" s="6">
        <v>7.6600000000000099</v>
      </c>
      <c r="E452" s="7">
        <f t="shared" si="42"/>
        <v>-8.3647675921100367E-3</v>
      </c>
      <c r="G452">
        <f t="shared" si="43"/>
        <v>11.853904521269914</v>
      </c>
      <c r="H452" s="10">
        <f t="shared" si="48"/>
        <v>-3.3925824400079879E-2</v>
      </c>
      <c r="I452">
        <f t="shared" si="44"/>
        <v>-0.40710989280095855</v>
      </c>
      <c r="K452">
        <f t="shared" si="45"/>
        <v>-3.6078461805016296E-2</v>
      </c>
      <c r="M452">
        <f t="shared" si="46"/>
        <v>-3.6078461805016296E-2</v>
      </c>
      <c r="N452" s="13">
        <f t="shared" si="47"/>
        <v>4.6338477971313901E-6</v>
      </c>
      <c r="O452" s="13">
        <v>1</v>
      </c>
    </row>
    <row r="453" spans="4:15" x14ac:dyDescent="0.4">
      <c r="D453" s="6">
        <v>7.6800000000000104</v>
      </c>
      <c r="E453" s="7">
        <f t="shared" si="42"/>
        <v>-8.2413454191535302E-3</v>
      </c>
      <c r="G453">
        <f t="shared" si="43"/>
        <v>11.87441810463538</v>
      </c>
      <c r="H453" s="10">
        <f t="shared" si="48"/>
        <v>-3.3425248751002883E-2</v>
      </c>
      <c r="I453">
        <f t="shared" si="44"/>
        <v>-0.40110298501203456</v>
      </c>
      <c r="K453">
        <f t="shared" si="45"/>
        <v>-3.5573260397380069E-2</v>
      </c>
      <c r="M453">
        <f t="shared" si="46"/>
        <v>-3.5573260397380069E-2</v>
      </c>
      <c r="N453" s="13">
        <f t="shared" si="47"/>
        <v>4.6139540329720299E-6</v>
      </c>
      <c r="O453" s="13">
        <v>1</v>
      </c>
    </row>
    <row r="454" spans="4:15" x14ac:dyDescent="0.4">
      <c r="D454" s="6">
        <v>7.7000000000000099</v>
      </c>
      <c r="E454" s="7">
        <f t="shared" si="42"/>
        <v>-8.1197000956940227E-3</v>
      </c>
      <c r="G454">
        <f t="shared" si="43"/>
        <v>11.894931688000844</v>
      </c>
      <c r="H454" s="10">
        <f t="shared" si="48"/>
        <v>-3.2931879648115815E-2</v>
      </c>
      <c r="I454">
        <f t="shared" si="44"/>
        <v>-0.39518255577738981</v>
      </c>
      <c r="K454">
        <f t="shared" si="45"/>
        <v>-3.5075117796088483E-2</v>
      </c>
      <c r="M454">
        <f t="shared" si="46"/>
        <v>-3.5075117796088483E-2</v>
      </c>
      <c r="N454" s="13">
        <f t="shared" si="47"/>
        <v>4.5934697589253097E-6</v>
      </c>
      <c r="O454" s="13">
        <v>1</v>
      </c>
    </row>
    <row r="455" spans="4:15" x14ac:dyDescent="0.4">
      <c r="D455" s="6">
        <v>7.7200000000000104</v>
      </c>
      <c r="E455" s="7">
        <f t="shared" si="42"/>
        <v>-7.9998067356754909E-3</v>
      </c>
      <c r="G455">
        <f t="shared" si="43"/>
        <v>11.915445271366307</v>
      </c>
      <c r="H455" s="10">
        <f t="shared" si="48"/>
        <v>-3.2445616158552647E-2</v>
      </c>
      <c r="I455">
        <f t="shared" si="44"/>
        <v>-0.38934739390263173</v>
      </c>
      <c r="K455">
        <f t="shared" si="45"/>
        <v>-3.4583935805479783E-2</v>
      </c>
      <c r="M455">
        <f t="shared" si="46"/>
        <v>-3.4583935805479783E-2</v>
      </c>
      <c r="N455" s="13">
        <f t="shared" si="47"/>
        <v>4.5724109124345934E-6</v>
      </c>
      <c r="O455" s="13">
        <v>1</v>
      </c>
    </row>
    <row r="456" spans="4:15" x14ac:dyDescent="0.4">
      <c r="D456" s="6">
        <v>7.74000000000001</v>
      </c>
      <c r="E456" s="7">
        <f t="shared" si="42"/>
        <v>-7.8816407910179843E-3</v>
      </c>
      <c r="G456">
        <f t="shared" si="43"/>
        <v>11.935958854731771</v>
      </c>
      <c r="H456" s="10">
        <f t="shared" si="48"/>
        <v>-3.1966358720210732E-2</v>
      </c>
      <c r="I456">
        <f t="shared" si="44"/>
        <v>-0.38359630464252881</v>
      </c>
      <c r="K456">
        <f t="shared" si="45"/>
        <v>-3.4099617583810228E-2</v>
      </c>
      <c r="M456">
        <f t="shared" si="46"/>
        <v>-3.4099617583810228E-2</v>
      </c>
      <c r="N456" s="13">
        <f t="shared" si="47"/>
        <v>4.5507933791258152E-6</v>
      </c>
      <c r="O456" s="13">
        <v>1</v>
      </c>
    </row>
    <row r="457" spans="4:15" x14ac:dyDescent="0.4">
      <c r="D457" s="6">
        <v>7.7600000000000096</v>
      </c>
      <c r="E457" s="7">
        <f t="shared" si="42"/>
        <v>-7.7651780471869368E-3</v>
      </c>
      <c r="G457">
        <f t="shared" si="43"/>
        <v>11.956472438097235</v>
      </c>
      <c r="H457" s="10">
        <f t="shared" si="48"/>
        <v>-3.1494009123780774E-2</v>
      </c>
      <c r="I457">
        <f t="shared" si="44"/>
        <v>-0.37792810948536926</v>
      </c>
      <c r="K457">
        <f t="shared" si="45"/>
        <v>-3.3622067624926297E-2</v>
      </c>
      <c r="M457">
        <f t="shared" si="46"/>
        <v>-3.3622067624926297E-2</v>
      </c>
      <c r="N457" s="13">
        <f t="shared" si="47"/>
        <v>4.5286329842977299E-6</v>
      </c>
      <c r="O457" s="13">
        <v>1</v>
      </c>
    </row>
    <row r="458" spans="4:15" x14ac:dyDescent="0.4">
      <c r="D458" s="6">
        <v>7.78000000000001</v>
      </c>
      <c r="E458" s="7">
        <f t="shared" si="42"/>
        <v>-7.650394618817999E-3</v>
      </c>
      <c r="G458">
        <f t="shared" si="43"/>
        <v>11.9769860214627</v>
      </c>
      <c r="H458" s="10">
        <f t="shared" si="48"/>
        <v>-3.1028470495002038E-2</v>
      </c>
      <c r="I458">
        <f t="shared" si="44"/>
        <v>-0.37234164594002445</v>
      </c>
      <c r="K458">
        <f t="shared" si="45"/>
        <v>-3.3151191740175286E-2</v>
      </c>
      <c r="M458">
        <f t="shared" si="46"/>
        <v>-3.3151191740175286E-2</v>
      </c>
      <c r="N458" s="13">
        <f t="shared" si="47"/>
        <v>4.5059454847098616E-6</v>
      </c>
      <c r="O458" s="13">
        <v>1</v>
      </c>
    </row>
    <row r="459" spans="4:15" x14ac:dyDescent="0.4">
      <c r="D459" s="6">
        <v>7.8000000000000096</v>
      </c>
      <c r="E459" s="7">
        <f t="shared" si="42"/>
        <v>-7.5372669453967764E-3</v>
      </c>
      <c r="G459">
        <f t="shared" si="43"/>
        <v>11.997499604828164</v>
      </c>
      <c r="H459" s="10">
        <f t="shared" si="48"/>
        <v>-3.0569647277140243E-2</v>
      </c>
      <c r="I459">
        <f t="shared" si="44"/>
        <v>-0.3668357673256829</v>
      </c>
      <c r="K459">
        <f t="shared" si="45"/>
        <v>-3.2686897040551693E-2</v>
      </c>
      <c r="M459">
        <f t="shared" si="46"/>
        <v>-3.2686897040551693E-2</v>
      </c>
      <c r="N459" s="13">
        <f t="shared" si="47"/>
        <v>4.4827465606658422E-6</v>
      </c>
      <c r="O459" s="13">
        <v>1</v>
      </c>
    </row>
    <row r="460" spans="4:15" x14ac:dyDescent="0.4">
      <c r="D460" s="6">
        <v>7.8200000000000101</v>
      </c>
      <c r="E460" s="7">
        <f t="shared" si="42"/>
        <v>-7.4257717869927412E-3</v>
      </c>
      <c r="G460">
        <f t="shared" si="43"/>
        <v>12.018013188193629</v>
      </c>
      <c r="H460" s="10">
        <f t="shared" si="48"/>
        <v>-3.0117445213685156E-2</v>
      </c>
      <c r="I460">
        <f t="shared" si="44"/>
        <v>-0.36140934256422186</v>
      </c>
      <c r="K460">
        <f t="shared" si="45"/>
        <v>-3.2229091919076212E-2</v>
      </c>
      <c r="M460">
        <f t="shared" si="46"/>
        <v>-3.2229091919076212E-2</v>
      </c>
      <c r="N460" s="13">
        <f t="shared" si="47"/>
        <v>4.4590518083889024E-6</v>
      </c>
      <c r="O460" s="13">
        <v>1</v>
      </c>
    </row>
    <row r="461" spans="4:15" x14ac:dyDescent="0.4">
      <c r="D461" s="6">
        <v>7.8400000000000096</v>
      </c>
      <c r="E461" s="7">
        <f t="shared" si="42"/>
        <v>-7.3158862200468086E-3</v>
      </c>
      <c r="G461">
        <f t="shared" si="43"/>
        <v>12.038526771559093</v>
      </c>
      <c r="H461" s="10">
        <f t="shared" si="48"/>
        <v>-2.9671771331265844E-2</v>
      </c>
      <c r="I461">
        <f t="shared" si="44"/>
        <v>-0.35606125597519012</v>
      </c>
      <c r="K461">
        <f t="shared" si="45"/>
        <v>-3.1777686033405042E-2</v>
      </c>
      <c r="M461">
        <f t="shared" si="46"/>
        <v>-3.1777686033405042E-2</v>
      </c>
      <c r="N461" s="13">
        <f t="shared" si="47"/>
        <v>4.4348767326860268E-6</v>
      </c>
      <c r="O461" s="13">
        <v>1</v>
      </c>
    </row>
    <row r="462" spans="4:15" x14ac:dyDescent="0.4">
      <c r="D462" s="6">
        <v>7.8600000000000101</v>
      </c>
      <c r="E462" s="7">
        <f t="shared" si="42"/>
        <v>-7.2075876332118273E-3</v>
      </c>
      <c r="G462">
        <f t="shared" si="43"/>
        <v>12.059040354924559</v>
      </c>
      <c r="H462" s="10">
        <f t="shared" si="48"/>
        <v>-2.9232533922780524E-2</v>
      </c>
      <c r="I462">
        <f t="shared" si="44"/>
        <v>-0.35079040707336628</v>
      </c>
      <c r="K462">
        <f t="shared" si="45"/>
        <v>-3.1332590288666189E-2</v>
      </c>
      <c r="M462">
        <f t="shared" si="46"/>
        <v>-3.1332590288666189E-2</v>
      </c>
      <c r="N462" s="13">
        <f t="shared" si="47"/>
        <v>4.4102367398969055E-6</v>
      </c>
      <c r="O462" s="13">
        <v>1</v>
      </c>
    </row>
    <row r="463" spans="4:15" x14ac:dyDescent="0.4">
      <c r="D463" s="6">
        <v>7.8800000000000097</v>
      </c>
      <c r="E463" s="7">
        <f t="shared" si="42"/>
        <v>-7.1008537232454981E-3</v>
      </c>
      <c r="G463">
        <f t="shared" si="43"/>
        <v>12.079553938290022</v>
      </c>
      <c r="H463" s="10">
        <f t="shared" si="48"/>
        <v>-2.8799642530739085E-2</v>
      </c>
      <c r="I463">
        <f t="shared" si="44"/>
        <v>-0.34559571036886905</v>
      </c>
      <c r="K463">
        <f t="shared" si="45"/>
        <v>-3.089371682052084E-2</v>
      </c>
      <c r="M463">
        <f t="shared" si="46"/>
        <v>-3.089371682052084E-2</v>
      </c>
      <c r="N463" s="13">
        <f t="shared" si="47"/>
        <v>4.3851471311249633E-6</v>
      </c>
      <c r="O463" s="13">
        <v>1</v>
      </c>
    </row>
    <row r="464" spans="4:15" x14ac:dyDescent="0.4">
      <c r="D464" s="6">
        <v>7.9000000000000101</v>
      </c>
      <c r="E464" s="7">
        <f t="shared" si="42"/>
        <v>-6.9956624909549518E-3</v>
      </c>
      <c r="G464">
        <f t="shared" si="43"/>
        <v>12.100067521655486</v>
      </c>
      <c r="H464" s="10">
        <f t="shared" si="48"/>
        <v>-2.837300793081509E-2</v>
      </c>
      <c r="I464">
        <f t="shared" si="44"/>
        <v>-0.34047609516978106</v>
      </c>
      <c r="K464">
        <f t="shared" si="45"/>
        <v>-3.0460978978445918E-2</v>
      </c>
      <c r="M464">
        <f t="shared" si="46"/>
        <v>-3.0460978978445918E-2</v>
      </c>
      <c r="N464" s="13">
        <f t="shared" si="47"/>
        <v>4.3596230957445743E-6</v>
      </c>
      <c r="O464" s="13">
        <v>1</v>
      </c>
    </row>
    <row r="465" spans="4:15" x14ac:dyDescent="0.4">
      <c r="D465" s="6">
        <v>7.9200000000000097</v>
      </c>
      <c r="E465" s="7">
        <f t="shared" si="42"/>
        <v>-6.8919922371925429E-3</v>
      </c>
      <c r="G465">
        <f t="shared" si="43"/>
        <v>12.120581105020952</v>
      </c>
      <c r="H465" s="10">
        <f t="shared" si="48"/>
        <v>-2.7952542115605512E-2</v>
      </c>
      <c r="I465">
        <f t="shared" si="44"/>
        <v>-0.33543050538726615</v>
      </c>
      <c r="K465">
        <f t="shared" si="45"/>
        <v>-3.0034291309236624E-2</v>
      </c>
      <c r="M465">
        <f t="shared" si="46"/>
        <v>-3.0034291309236624E-2</v>
      </c>
      <c r="N465" s="13">
        <f t="shared" si="47"/>
        <v>4.3336797051837851E-6</v>
      </c>
      <c r="O465" s="13">
        <v>1</v>
      </c>
    </row>
    <row r="466" spans="4:15" x14ac:dyDescent="0.4">
      <c r="D466" s="6">
        <v>7.9400000000000102</v>
      </c>
      <c r="E466" s="7">
        <f t="shared" si="42"/>
        <v>-6.7898215589021083E-3</v>
      </c>
      <c r="G466">
        <f t="shared" si="43"/>
        <v>12.141094688386417</v>
      </c>
      <c r="H466" s="10">
        <f t="shared" si="48"/>
        <v>-2.7538158278595171E-2</v>
      </c>
      <c r="I466">
        <f t="shared" si="44"/>
        <v>-0.33045789934314207</v>
      </c>
      <c r="K466">
        <f t="shared" si="45"/>
        <v>-2.9613569540725103E-2</v>
      </c>
      <c r="M466">
        <f t="shared" si="46"/>
        <v>-2.9613569540725103E-2</v>
      </c>
      <c r="N466" s="13">
        <f t="shared" si="47"/>
        <v>4.3073319069757554E-6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-6.6891293452152178E-3</v>
      </c>
      <c r="G467">
        <f t="shared" si="43"/>
        <v>12.161608271751881</v>
      </c>
      <c r="H467" s="10">
        <f t="shared" si="48"/>
        <v>-2.7129770798323877E-2</v>
      </c>
      <c r="I467">
        <f t="shared" si="44"/>
        <v>-0.32555724957988652</v>
      </c>
      <c r="K467">
        <f t="shared" si="45"/>
        <v>-2.9198730565713139E-2</v>
      </c>
      <c r="M467">
        <f t="shared" si="46"/>
        <v>-2.9198730565713139E-2</v>
      </c>
      <c r="N467" s="13">
        <f t="shared" si="47"/>
        <v>4.2805945190754286E-6</v>
      </c>
      <c r="O467" s="13">
        <v>1</v>
      </c>
    </row>
    <row r="468" spans="4:15" x14ac:dyDescent="0.4">
      <c r="D468" s="6">
        <v>7.9800000000000102</v>
      </c>
      <c r="E468" s="7">
        <f t="shared" si="49"/>
        <v>-6.5898947735967229E-3</v>
      </c>
      <c r="G468">
        <f t="shared" si="43"/>
        <v>12.182121855117346</v>
      </c>
      <c r="H468" s="10">
        <f t="shared" si="48"/>
        <v>-2.6727295222753588E-2</v>
      </c>
      <c r="I468">
        <f t="shared" ref="I468:I469" si="50">H468*$E$6</f>
        <v>-0.32072754267304304</v>
      </c>
      <c r="K468">
        <f t="shared" ref="K468:K469" si="51">(1/2)*(($L$9/2)*$L$4*EXP(-$L$7*$O$6*(G468/$O$6-1))+($L$9/2)*$L$4*EXP(-$L$7*$O$6*(($H$4/$E$4)*G468/$O$6-1))-(($L$9/2)*$L$6*EXP(-$L$5*$O$6*(G468/$O$6-1))+($L$9/2)*$L$6*EXP(-$L$5*$O$6*(($H$4/$E$4)*G468/$O$6-1))))</f>
        <v>-2.878969242611611E-2</v>
      </c>
      <c r="M468">
        <f t="shared" ref="M468:M469" si="52">(1/2)*(($L$9/2)*$O$4*EXP(-$O$8*$O$6*(G468/$O$6-1))+($L$9/2)*$O$4*EXP(-$O$8*$O$6*(($H$4/$E$4)*G468/$O$6-1))-(($L$9/2)*$O$7*EXP(-$O$5*$O$6*(G468/$O$6-1))+($L$9/2)*$O$7*EXP(-$O$5*$O$6*(($H$4/$E$4)*G468/$O$6-1))))</f>
        <v>-2.878969242611611E-2</v>
      </c>
      <c r="N468" s="13">
        <f t="shared" ref="N468:N469" si="53">(M468-H468)^2*O468</f>
        <v>4.2534822244375509E-6</v>
      </c>
      <c r="O468" s="13">
        <v>1</v>
      </c>
    </row>
    <row r="469" spans="4:15" x14ac:dyDescent="0.4">
      <c r="D469" s="6">
        <v>8.0000000000000107</v>
      </c>
      <c r="E469" s="7">
        <f t="shared" si="49"/>
        <v>-6.4920973060391077E-3</v>
      </c>
      <c r="G469">
        <f t="shared" si="43"/>
        <v>12.202635438482812</v>
      </c>
      <c r="H469" s="10">
        <f t="shared" si="48"/>
        <v>-2.6330648253833411E-2</v>
      </c>
      <c r="I469">
        <f t="shared" si="50"/>
        <v>-0.31596777904600093</v>
      </c>
      <c r="K469">
        <f t="shared" si="51"/>
        <v>-2.8386374297315914E-2</v>
      </c>
      <c r="M469">
        <f t="shared" si="52"/>
        <v>-2.8386374297315914E-2</v>
      </c>
      <c r="N469" s="13">
        <f t="shared" si="53"/>
        <v>4.2260095658522258E-6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0255E-FDDF-4EBF-B737-36A4EB985054}">
  <dimension ref="A2:AA469"/>
  <sheetViews>
    <sheetView workbookViewId="0">
      <selection activeCell="B3" sqref="B3:B6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182</v>
      </c>
      <c r="B2" s="1" t="s">
        <v>6</v>
      </c>
      <c r="D2" s="1" t="s">
        <v>4</v>
      </c>
      <c r="E2" s="1" t="s">
        <v>6</v>
      </c>
      <c r="K2" s="1" t="s">
        <v>261</v>
      </c>
      <c r="L2" s="1" t="s">
        <v>56</v>
      </c>
      <c r="N2" s="1" t="s">
        <v>261</v>
      </c>
      <c r="O2" s="1" t="s">
        <v>35</v>
      </c>
    </row>
    <row r="3" spans="1:27" x14ac:dyDescent="0.4">
      <c r="A3" s="2" t="s">
        <v>170</v>
      </c>
      <c r="B3" s="66" t="s">
        <v>0</v>
      </c>
      <c r="D3" s="15" t="str">
        <f>A3</f>
        <v>BCC</v>
      </c>
      <c r="E3" s="1" t="str">
        <f>B3</f>
        <v>B</v>
      </c>
      <c r="K3" s="15" t="str">
        <f>A3</f>
        <v>BCC</v>
      </c>
      <c r="L3" s="1" t="str">
        <f>B3</f>
        <v>B</v>
      </c>
      <c r="N3" s="15" t="str">
        <f>A3</f>
        <v>BCC</v>
      </c>
      <c r="O3" s="1" t="str">
        <f>L3</f>
        <v>B</v>
      </c>
      <c r="Q3" s="32" t="s">
        <v>25</v>
      </c>
      <c r="R3" s="24"/>
      <c r="S3" s="24"/>
      <c r="T3" s="24"/>
      <c r="U3" s="24"/>
      <c r="V3" s="24"/>
      <c r="W3" s="24"/>
      <c r="X3" s="25"/>
    </row>
    <row r="4" spans="1:27" x14ac:dyDescent="0.4">
      <c r="A4" s="2" t="s">
        <v>11</v>
      </c>
      <c r="B4" s="66">
        <v>-0.15655901999999999</v>
      </c>
      <c r="D4" s="21" t="s">
        <v>8</v>
      </c>
      <c r="E4" s="4">
        <f>E11</f>
        <v>1.8779517489899733</v>
      </c>
      <c r="F4" t="s">
        <v>184</v>
      </c>
      <c r="K4" s="2" t="s">
        <v>263</v>
      </c>
      <c r="L4" s="4">
        <f>O4</f>
        <v>5.2185562328935002E-2</v>
      </c>
      <c r="N4" s="12" t="s">
        <v>263</v>
      </c>
      <c r="O4" s="4">
        <v>5.2185562328935002E-2</v>
      </c>
      <c r="P4" t="s">
        <v>46</v>
      </c>
      <c r="Q4" s="26" t="s">
        <v>268</v>
      </c>
      <c r="R4">
        <f>$O$6*SQRT(2)</f>
        <v>2.655769332868279</v>
      </c>
      <c r="S4" t="s">
        <v>274</v>
      </c>
      <c r="X4" s="27"/>
    </row>
    <row r="5" spans="1:27" x14ac:dyDescent="0.4">
      <c r="A5" s="2" t="s">
        <v>20</v>
      </c>
      <c r="B5" s="69">
        <v>6.6229776379710001</v>
      </c>
      <c r="D5" s="2" t="s">
        <v>3</v>
      </c>
      <c r="E5" s="5">
        <f>O10</f>
        <v>2.0220057259940472E-2</v>
      </c>
      <c r="K5" s="2" t="s">
        <v>2</v>
      </c>
      <c r="L5" s="4">
        <f>O5</f>
        <v>8.819886081924416</v>
      </c>
      <c r="N5" s="12" t="s">
        <v>2</v>
      </c>
      <c r="O5" s="4">
        <v>8.819886081924416</v>
      </c>
      <c r="P5" t="s">
        <v>46</v>
      </c>
      <c r="Q5" s="28" t="s">
        <v>24</v>
      </c>
      <c r="R5" s="29">
        <f>O4</f>
        <v>5.2185562328935002E-2</v>
      </c>
      <c r="S5" s="29">
        <f>O5</f>
        <v>8.819886081924416</v>
      </c>
      <c r="T5" s="29">
        <f>O6</f>
        <v>1.8779125045384333</v>
      </c>
      <c r="U5" s="29">
        <f>($O$6+$O$6*SQRT(2))/2</f>
        <v>2.2668409187033562</v>
      </c>
      <c r="V5" s="30" t="s">
        <v>110</v>
      </c>
      <c r="W5" s="30" t="str">
        <f>B3</f>
        <v>B</v>
      </c>
      <c r="X5" s="31" t="str">
        <f>B3</f>
        <v>B</v>
      </c>
    </row>
    <row r="6" spans="1:27" x14ac:dyDescent="0.4">
      <c r="A6" s="2" t="s">
        <v>0</v>
      </c>
      <c r="B6" s="67">
        <v>1.4430000000000001</v>
      </c>
      <c r="D6" s="2" t="s">
        <v>13</v>
      </c>
      <c r="E6" s="1">
        <v>6</v>
      </c>
      <c r="F6" t="s">
        <v>284</v>
      </c>
      <c r="K6" s="18" t="s">
        <v>264</v>
      </c>
      <c r="L6" s="4">
        <f>2*L4</f>
        <v>0.10437112465787</v>
      </c>
      <c r="N6" s="12" t="s">
        <v>23</v>
      </c>
      <c r="O6" s="4">
        <v>1.8779125045384333</v>
      </c>
      <c r="P6" t="s">
        <v>46</v>
      </c>
    </row>
    <row r="7" spans="1:27" x14ac:dyDescent="0.4">
      <c r="A7" s="63" t="s">
        <v>1</v>
      </c>
      <c r="B7" s="67">
        <v>2.4529999999999998</v>
      </c>
      <c r="C7" t="s">
        <v>259</v>
      </c>
      <c r="D7" s="2" t="s">
        <v>26</v>
      </c>
      <c r="E7" s="1">
        <v>1</v>
      </c>
      <c r="F7" t="s">
        <v>283</v>
      </c>
      <c r="K7" s="18" t="s">
        <v>262</v>
      </c>
      <c r="L7" s="4">
        <f>2*L5</f>
        <v>17.639772163848832</v>
      </c>
      <c r="N7" s="18" t="s">
        <v>264</v>
      </c>
      <c r="O7" s="4">
        <f>2*O4</f>
        <v>0.10437112465787</v>
      </c>
      <c r="Q7" s="23" t="s">
        <v>36</v>
      </c>
      <c r="R7" s="24"/>
      <c r="S7" s="24"/>
      <c r="T7" s="24"/>
      <c r="U7" s="24"/>
      <c r="V7" s="24"/>
      <c r="W7" s="24"/>
      <c r="X7" s="25"/>
    </row>
    <row r="8" spans="1:27" x14ac:dyDescent="0.4">
      <c r="D8" s="2" t="s">
        <v>29</v>
      </c>
      <c r="E8" s="4">
        <v>1</v>
      </c>
      <c r="F8" t="s">
        <v>278</v>
      </c>
      <c r="N8" s="18" t="s">
        <v>262</v>
      </c>
      <c r="O8" s="4">
        <f>2*O5</f>
        <v>17.639772163848832</v>
      </c>
      <c r="Q8" s="26" t="s">
        <v>268</v>
      </c>
      <c r="R8">
        <f>$O$6*SQRT(2)</f>
        <v>2.655769332868279</v>
      </c>
      <c r="S8" t="s">
        <v>280</v>
      </c>
      <c r="X8" s="27"/>
    </row>
    <row r="9" spans="1:27" x14ac:dyDescent="0.4">
      <c r="A9" s="11" t="s">
        <v>21</v>
      </c>
      <c r="K9" s="3" t="s">
        <v>13</v>
      </c>
      <c r="L9" s="1">
        <f>E6</f>
        <v>6</v>
      </c>
      <c r="M9" t="s">
        <v>279</v>
      </c>
      <c r="N9" s="3" t="s">
        <v>66</v>
      </c>
      <c r="O9" s="1">
        <f>O8/O5</f>
        <v>2</v>
      </c>
      <c r="Q9" s="28" t="s">
        <v>244</v>
      </c>
      <c r="R9" s="29">
        <f>O4</f>
        <v>5.2185562328935002E-2</v>
      </c>
      <c r="S9" s="29">
        <f>O5</f>
        <v>8.819886081924416</v>
      </c>
      <c r="T9" s="29">
        <f>O6</f>
        <v>1.8779125045384333</v>
      </c>
      <c r="U9" s="29">
        <f>($O$6+$O$6*SQRT(2))/2</f>
        <v>2.2668409187033562</v>
      </c>
      <c r="V9" s="30" t="s">
        <v>110</v>
      </c>
      <c r="W9" s="30" t="str">
        <f>B3</f>
        <v>B</v>
      </c>
      <c r="X9" s="31" t="str">
        <f>B3</f>
        <v>B</v>
      </c>
    </row>
    <row r="10" spans="1:27" x14ac:dyDescent="0.4">
      <c r="A10" s="1" t="s">
        <v>30</v>
      </c>
      <c r="B10" s="1" t="s">
        <v>7</v>
      </c>
      <c r="D10" s="1" t="s">
        <v>5</v>
      </c>
      <c r="E10" s="1" t="s">
        <v>7</v>
      </c>
      <c r="M10" t="s">
        <v>28</v>
      </c>
      <c r="N10" s="3" t="s">
        <v>3</v>
      </c>
      <c r="O10" s="1">
        <f>((SQRT(O9))^3/(O9-1)+(SQRT(1/O9)^3/(1/O9-1))-2)/6</f>
        <v>2.0220057259940472E-2</v>
      </c>
    </row>
    <row r="11" spans="1:27" x14ac:dyDescent="0.4">
      <c r="A11" s="3" t="s">
        <v>31</v>
      </c>
      <c r="B11" s="4">
        <f>($B$5*$E$7)^(1/3)</f>
        <v>1.8779517489899733</v>
      </c>
      <c r="D11" s="3" t="s">
        <v>8</v>
      </c>
      <c r="E11" s="4">
        <f>$B$11/$E$8</f>
        <v>1.8779517489899733</v>
      </c>
      <c r="F11" t="s">
        <v>281</v>
      </c>
      <c r="Q11" s="33" t="s">
        <v>40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32</v>
      </c>
      <c r="B12" s="4">
        <f>(4*$B$5*$E$7/3)^(1/3)</f>
        <v>2.0669533506997717</v>
      </c>
      <c r="D12" s="3" t="s">
        <v>2</v>
      </c>
      <c r="E12" s="4">
        <f>(9*$B$6*$B$5/(-$B$4))^(1/2)</f>
        <v>23.439158592732582</v>
      </c>
      <c r="N12" s="22" t="s">
        <v>267</v>
      </c>
      <c r="O12" s="20">
        <f>(O6-E4)/E4*100</f>
        <v>-2.0897475966104263E-3</v>
      </c>
      <c r="Q12" s="26" t="s">
        <v>38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39</v>
      </c>
      <c r="AA13" s="27"/>
    </row>
    <row r="14" spans="1:27" x14ac:dyDescent="0.4">
      <c r="A14" s="3" t="s">
        <v>98</v>
      </c>
      <c r="B14" s="1">
        <f>(B7-1)/(2*E12)-1/3</f>
        <v>-0.3023381934213889</v>
      </c>
      <c r="D14" s="3" t="s">
        <v>15</v>
      </c>
      <c r="E14" s="4">
        <f>-(1+$E$13+$E$5*$E$13^3)*EXP(-$E$13)</f>
        <v>-1</v>
      </c>
      <c r="Q14" s="28" t="s">
        <v>42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-0.15655901999999999</v>
      </c>
    </row>
    <row r="16" spans="1:27" x14ac:dyDescent="0.4">
      <c r="D16" s="3" t="s">
        <v>9</v>
      </c>
      <c r="E16" s="4">
        <f>$E$15*$E$6</f>
        <v>-0.93935411999999996</v>
      </c>
      <c r="Q16" s="1" t="s">
        <v>51</v>
      </c>
      <c r="R16" s="1"/>
      <c r="S16" s="1"/>
      <c r="T16" s="1" t="s">
        <v>62</v>
      </c>
    </row>
    <row r="17" spans="1:25" x14ac:dyDescent="0.4">
      <c r="A17" t="s">
        <v>19</v>
      </c>
      <c r="Q17" s="1" t="s">
        <v>47</v>
      </c>
      <c r="R17" s="19">
        <f>B4/L9+O7/SQRT(L9)</f>
        <v>1.6516163215366177E-2</v>
      </c>
      <c r="S17" s="1" t="s">
        <v>48</v>
      </c>
      <c r="T17" s="1" t="s">
        <v>63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265</v>
      </c>
      <c r="M18" t="s">
        <v>33</v>
      </c>
      <c r="N18" t="s">
        <v>34</v>
      </c>
      <c r="O18" t="s">
        <v>41</v>
      </c>
      <c r="P18" t="s">
        <v>37</v>
      </c>
      <c r="Q18" s="2" t="s">
        <v>52</v>
      </c>
      <c r="R18" s="1">
        <v>2.95</v>
      </c>
      <c r="S18" s="1" t="s">
        <v>50</v>
      </c>
      <c r="T18" s="1" t="s">
        <v>64</v>
      </c>
    </row>
    <row r="19" spans="1:25" x14ac:dyDescent="0.4">
      <c r="D19" s="6">
        <v>-1</v>
      </c>
      <c r="E19" s="7">
        <f t="shared" ref="E19:E82" si="0">-(1+D19+$E$5*D19^3)*EXP(-D19)</f>
        <v>5.4963814220097572E-2</v>
      </c>
      <c r="G19">
        <f>$E$11*(D19/$E$12+1)</f>
        <v>1.7978314775407993</v>
      </c>
      <c r="H19" s="10">
        <f>-(-$B$4)*(1+D19+$E$5*D19^3)*EXP(-D19)</f>
        <v>8.6050808897605406E-3</v>
      </c>
      <c r="I19">
        <f>H19*$E$6</f>
        <v>5.1630485338563244E-2</v>
      </c>
      <c r="K19">
        <f>(1/2)*($L$9*$L$4*EXP(-$L$7*$O$6*(G19/$O$6-1))-($L$9*$L$6*EXP(-$L$5*$O$6*(G19/$O$6-1))))</f>
        <v>8.4044295937459879E-3</v>
      </c>
      <c r="M19">
        <f>(1/2)*($L$9*$O$4*EXP(-$O$8*$O$6*(G19/$O$6-1))-($L$9*$O$7*EXP(-$O$5*$O$6*(G19/$O$6-1))))</f>
        <v>8.4044295937459879E-3</v>
      </c>
      <c r="N19" s="13">
        <f>(M19-H19)^2*O19</f>
        <v>4.0260942592319672E-8</v>
      </c>
      <c r="O19" s="13">
        <v>1</v>
      </c>
      <c r="P19" s="14">
        <f>SUMSQ(N26:N295)</f>
        <v>2.9880779303837149E-13</v>
      </c>
      <c r="Q19" s="1" t="s">
        <v>61</v>
      </c>
      <c r="R19" s="19">
        <f>O8/(O8-O5)*-B4/SQRT(L9)</f>
        <v>0.12782990454339549</v>
      </c>
      <c r="S19" s="1" t="s">
        <v>60</v>
      </c>
      <c r="T19" s="1" t="s">
        <v>63</v>
      </c>
    </row>
    <row r="20" spans="1:25" x14ac:dyDescent="0.4">
      <c r="D20" s="6">
        <v>-0.98</v>
      </c>
      <c r="E20" s="7">
        <f t="shared" si="0"/>
        <v>-2.5819749812030237E-3</v>
      </c>
      <c r="G20">
        <f t="shared" ref="G20:G83" si="1">$E$11*(D20/$E$12+1)</f>
        <v>1.7994338829697827</v>
      </c>
      <c r="H20" s="10">
        <f>-(-$B$4)*(1+D20+$E$5*D20^3)*EXP(-D20)</f>
        <v>-4.0423147272166375E-4</v>
      </c>
      <c r="I20">
        <f t="shared" ref="I20:I83" si="2">H20*$E$6</f>
        <v>-2.4253888363299824E-3</v>
      </c>
      <c r="K20">
        <f t="shared" ref="K20:K83" si="3">(1/2)*($L$9*$L$4*EXP(-$L$7*$O$6*(G20/$O$6-1))-($L$9*$L$6*EXP(-$L$5*$O$6*(G20/$O$6-1))))</f>
        <v>-6.0947802585198385E-4</v>
      </c>
      <c r="M20">
        <f t="shared" ref="M20:M83" si="4">(1/2)*($L$9*$O$4*EXP(-$O$8*$O$6*(G20/$O$6-1))-($L$9*$O$7*EXP(-$O$5*$O$6*(G20/$O$6-1))))</f>
        <v>-6.0947802585198385E-4</v>
      </c>
      <c r="N20" s="13">
        <f t="shared" ref="N20:N83" si="5">(M20-H20)^2*O20</f>
        <v>4.2126147571877312E-8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-5.7746143190308664E-2</v>
      </c>
      <c r="G21">
        <f t="shared" si="1"/>
        <v>1.8010362883987663</v>
      </c>
      <c r="H21" s="10">
        <f t="shared" ref="H21:H84" si="6">-(-$B$4)*(1+D21+$E$5*D21^3)*EXP(-D21)</f>
        <v>-9.0406795866543981E-3</v>
      </c>
      <c r="I21">
        <f t="shared" si="2"/>
        <v>-5.4244077519926388E-2</v>
      </c>
      <c r="K21">
        <f t="shared" si="3"/>
        <v>-9.2489544684973835E-3</v>
      </c>
      <c r="M21">
        <f t="shared" si="4"/>
        <v>-9.2489544684973835E-3</v>
      </c>
      <c r="N21" s="13">
        <f t="shared" si="5"/>
        <v>4.337842640670953E-8</v>
      </c>
      <c r="O21" s="13">
        <v>1</v>
      </c>
      <c r="Q21" s="16" t="s">
        <v>53</v>
      </c>
      <c r="R21" s="19">
        <f>(O7/O4)/(O8/O5)</f>
        <v>1</v>
      </c>
      <c r="S21" s="1" t="s">
        <v>54</v>
      </c>
      <c r="T21" s="1">
        <f>SQRT(L9)</f>
        <v>2.4494897427831779</v>
      </c>
      <c r="U21" s="1" t="s">
        <v>55</v>
      </c>
      <c r="V21" s="1">
        <f>R21-T21</f>
        <v>-1.4494897427831779</v>
      </c>
    </row>
    <row r="22" spans="1:25" x14ac:dyDescent="0.4">
      <c r="D22" s="6">
        <v>-0.94</v>
      </c>
      <c r="E22" s="7">
        <f t="shared" si="0"/>
        <v>-0.11060538970848119</v>
      </c>
      <c r="G22">
        <f t="shared" si="1"/>
        <v>1.8026386938277499</v>
      </c>
      <c r="H22" s="10">
        <f t="shared" si="6"/>
        <v>-1.7316271419477898E-2</v>
      </c>
      <c r="I22">
        <f t="shared" si="2"/>
        <v>-0.10389762851686739</v>
      </c>
      <c r="K22">
        <f t="shared" si="3"/>
        <v>-1.7526164343942607E-2</v>
      </c>
      <c r="M22">
        <f t="shared" si="4"/>
        <v>-1.7526164343942607E-2</v>
      </c>
      <c r="N22" s="13">
        <f t="shared" si="5"/>
        <v>4.405503974034819E-8</v>
      </c>
      <c r="O22" s="13">
        <v>1</v>
      </c>
    </row>
    <row r="23" spans="1:25" x14ac:dyDescent="0.4">
      <c r="D23" s="6">
        <v>-0.92</v>
      </c>
      <c r="E23" s="7">
        <f t="shared" si="0"/>
        <v>-0.16123416305908669</v>
      </c>
      <c r="G23">
        <f t="shared" si="1"/>
        <v>1.8042410992567333</v>
      </c>
      <c r="H23" s="10">
        <f t="shared" si="6"/>
        <v>-2.5242662559050815E-2</v>
      </c>
      <c r="I23">
        <f t="shared" si="2"/>
        <v>-0.15145597535430488</v>
      </c>
      <c r="K23">
        <f t="shared" si="3"/>
        <v>-2.5452908964931131E-2</v>
      </c>
      <c r="M23">
        <f t="shared" si="4"/>
        <v>-2.5452908964931131E-2</v>
      </c>
      <c r="N23" s="13">
        <f t="shared" si="5"/>
        <v>4.4203551185590658E-8</v>
      </c>
      <c r="O23" s="13">
        <v>1</v>
      </c>
      <c r="Q23" s="1" t="s">
        <v>59</v>
      </c>
      <c r="R23" s="1"/>
      <c r="V23" s="1" t="s">
        <v>106</v>
      </c>
      <c r="W23" s="1" t="s">
        <v>6</v>
      </c>
    </row>
    <row r="24" spans="1:25" x14ac:dyDescent="0.4">
      <c r="D24" s="6">
        <v>-0.9</v>
      </c>
      <c r="E24" s="7">
        <f t="shared" si="0"/>
        <v>-0.20970472393808473</v>
      </c>
      <c r="G24">
        <f t="shared" si="1"/>
        <v>1.8058435046857166</v>
      </c>
      <c r="H24" s="10">
        <f t="shared" si="6"/>
        <v>-3.2831166069117082E-2</v>
      </c>
      <c r="I24">
        <f t="shared" si="2"/>
        <v>-0.19698699641470249</v>
      </c>
      <c r="K24">
        <f t="shared" si="3"/>
        <v>-3.3040636812930901E-2</v>
      </c>
      <c r="M24">
        <f t="shared" si="4"/>
        <v>-3.3040636812930901E-2</v>
      </c>
      <c r="N24" s="13">
        <f t="shared" si="5"/>
        <v>4.3877992513914743E-8</v>
      </c>
      <c r="O24" s="13">
        <v>1</v>
      </c>
      <c r="Q24" s="17" t="s">
        <v>57</v>
      </c>
      <c r="R24" s="19">
        <f>O5/(O8-O5)*-B4/L9</f>
        <v>2.6093169999999999E-2</v>
      </c>
      <c r="V24" s="15" t="str">
        <f>D3</f>
        <v>BCC</v>
      </c>
      <c r="W24" s="1" t="str">
        <f>E3</f>
        <v>B</v>
      </c>
      <c r="X24" t="s">
        <v>99</v>
      </c>
    </row>
    <row r="25" spans="1:25" x14ac:dyDescent="0.4">
      <c r="D25" s="6">
        <v>-0.88</v>
      </c>
      <c r="E25" s="7">
        <f t="shared" si="0"/>
        <v>-0.25608720645776456</v>
      </c>
      <c r="G25">
        <f t="shared" si="1"/>
        <v>1.8074459101147002</v>
      </c>
      <c r="H25" s="10">
        <f t="shared" si="6"/>
        <v>-4.0092762077565285E-2</v>
      </c>
      <c r="I25">
        <f t="shared" si="2"/>
        <v>-0.24055657246539169</v>
      </c>
      <c r="K25">
        <f t="shared" si="3"/>
        <v>-4.030045370740698E-2</v>
      </c>
      <c r="M25">
        <f t="shared" si="4"/>
        <v>-4.030045370740698E-2</v>
      </c>
      <c r="N25" s="13">
        <f t="shared" si="5"/>
        <v>4.3135813106299902E-8</v>
      </c>
      <c r="O25" s="13">
        <v>1</v>
      </c>
      <c r="Q25" s="17" t="s">
        <v>58</v>
      </c>
      <c r="R25" s="19">
        <f>O8/(O8-O5)*-B4/SQRT(L9)</f>
        <v>0.12782990454339549</v>
      </c>
      <c r="V25" s="2" t="s">
        <v>102</v>
      </c>
      <c r="W25" s="1">
        <f>(-B4/(12*PI()*B6*W26))^(1/2)</f>
        <v>4.5178391633515315E-2</v>
      </c>
      <c r="X25" t="s">
        <v>100</v>
      </c>
    </row>
    <row r="26" spans="1:25" x14ac:dyDescent="0.4">
      <c r="D26" s="6">
        <v>-0.86</v>
      </c>
      <c r="E26" s="7">
        <f t="shared" si="0"/>
        <v>-0.30044967772893172</v>
      </c>
      <c r="G26">
        <f t="shared" si="1"/>
        <v>1.8090483155436836</v>
      </c>
      <c r="H26" s="10">
        <f t="shared" si="6"/>
        <v>-4.7038107104557379E-2</v>
      </c>
      <c r="I26">
        <f t="shared" si="2"/>
        <v>-0.28222864262734426</v>
      </c>
      <c r="K26">
        <f t="shared" si="3"/>
        <v>-4.7243132686960121E-2</v>
      </c>
      <c r="M26">
        <f t="shared" si="4"/>
        <v>-4.7243132686960121E-2</v>
      </c>
      <c r="N26" s="13">
        <f t="shared" si="5"/>
        <v>4.2035489439583411E-8</v>
      </c>
      <c r="O26" s="13">
        <v>1</v>
      </c>
      <c r="V26" s="2" t="s">
        <v>103</v>
      </c>
      <c r="W26" s="1">
        <v>1.41</v>
      </c>
      <c r="X26" t="s">
        <v>101</v>
      </c>
    </row>
    <row r="27" spans="1:25" x14ac:dyDescent="0.4">
      <c r="D27" s="6">
        <v>-0.84</v>
      </c>
      <c r="E27" s="7">
        <f t="shared" si="0"/>
        <v>-0.34285819582556426</v>
      </c>
      <c r="G27">
        <f t="shared" si="1"/>
        <v>1.8106507209726672</v>
      </c>
      <c r="H27" s="10">
        <f t="shared" si="6"/>
        <v>-5.3677543137418425E-2</v>
      </c>
      <c r="I27">
        <f t="shared" si="2"/>
        <v>-0.32206525882451054</v>
      </c>
      <c r="K27">
        <f t="shared" si="3"/>
        <v>-5.3879123610437896E-2</v>
      </c>
      <c r="M27">
        <f t="shared" si="4"/>
        <v>-5.3879123610437896E-2</v>
      </c>
      <c r="N27" s="13">
        <f t="shared" si="5"/>
        <v>4.0634687102753529E-8</v>
      </c>
      <c r="O27" s="13">
        <v>1</v>
      </c>
      <c r="Q27" s="2" t="s">
        <v>66</v>
      </c>
      <c r="R27" s="1">
        <v>2.9511489195477254</v>
      </c>
      <c r="V27" s="2" t="s">
        <v>108</v>
      </c>
      <c r="W27" s="1">
        <v>1</v>
      </c>
      <c r="X27" s="3" t="s">
        <v>109</v>
      </c>
      <c r="Y27" s="1">
        <f>W27*B7</f>
        <v>2.4529999999999998</v>
      </c>
    </row>
    <row r="28" spans="1:25" x14ac:dyDescent="0.4">
      <c r="D28" s="6">
        <v>-0.82</v>
      </c>
      <c r="E28" s="7">
        <f t="shared" si="0"/>
        <v>-0.38337686617482036</v>
      </c>
      <c r="G28">
        <f t="shared" si="1"/>
        <v>1.8122531264016506</v>
      </c>
      <c r="H28" s="10">
        <f t="shared" si="6"/>
        <v>-6.0021106459001022E-2</v>
      </c>
      <c r="I28">
        <f t="shared" si="2"/>
        <v>-0.36012663875400613</v>
      </c>
      <c r="K28">
        <f t="shared" si="3"/>
        <v>-6.0218562485865657E-2</v>
      </c>
      <c r="M28">
        <f t="shared" si="4"/>
        <v>-6.0218562485865657E-2</v>
      </c>
      <c r="N28" s="13">
        <f t="shared" si="5"/>
        <v>3.8988882545167122E-8</v>
      </c>
      <c r="O28" s="13">
        <v>1</v>
      </c>
      <c r="Q28" s="2" t="s">
        <v>3</v>
      </c>
      <c r="R28" s="1">
        <v>0.05</v>
      </c>
      <c r="V28" s="22" t="s">
        <v>104</v>
      </c>
      <c r="W28" s="1">
        <f>3*W25*(B7*W27-1)/W26</f>
        <v>0.139668517113825</v>
      </c>
      <c r="X28" t="s">
        <v>107</v>
      </c>
    </row>
    <row r="29" spans="1:25" x14ac:dyDescent="0.4">
      <c r="D29" s="6">
        <v>-0.8</v>
      </c>
      <c r="E29" s="7">
        <f t="shared" si="0"/>
        <v>-0.42206789641416254</v>
      </c>
      <c r="G29">
        <f t="shared" si="1"/>
        <v>1.8138555318306342</v>
      </c>
      <c r="H29" s="10">
        <f t="shared" si="6"/>
        <v>-6.6078536236062801E-2</v>
      </c>
      <c r="I29">
        <f t="shared" si="2"/>
        <v>-0.39647121741637681</v>
      </c>
      <c r="K29">
        <f t="shared" si="3"/>
        <v>-6.6271280534875521E-2</v>
      </c>
      <c r="M29">
        <f t="shared" si="4"/>
        <v>-6.6271280534875521E-2</v>
      </c>
      <c r="N29" s="13">
        <f t="shared" si="5"/>
        <v>3.715036472480681E-8</v>
      </c>
      <c r="O29" s="13">
        <v>1</v>
      </c>
      <c r="Q29" s="17" t="s">
        <v>65</v>
      </c>
      <c r="R29" s="1">
        <f>ABS( -(SQRT(R27))^3/(R27-1)-(SQRT(1/R27)^3/(1/R27-1)) + (2+6*R28))</f>
        <v>2.6290081223123707E-12</v>
      </c>
      <c r="S29" t="s">
        <v>68</v>
      </c>
      <c r="V29" s="22" t="s">
        <v>66</v>
      </c>
      <c r="W29" s="1" t="e">
        <f>((W28+SQRT(W28^2-4))/2)^2</f>
        <v>#NUM!</v>
      </c>
      <c r="X29" t="s">
        <v>111</v>
      </c>
    </row>
    <row r="30" spans="1:25" x14ac:dyDescent="0.4">
      <c r="A30" t="s">
        <v>49</v>
      </c>
      <c r="D30" s="6">
        <v>-0.78</v>
      </c>
      <c r="E30" s="7">
        <f t="shared" si="0"/>
        <v>-0.45899164975628043</v>
      </c>
      <c r="G30">
        <f t="shared" si="1"/>
        <v>1.8154579372596176</v>
      </c>
      <c r="H30" s="10">
        <f t="shared" si="6"/>
        <v>-7.18592828740265E-2</v>
      </c>
      <c r="I30">
        <f t="shared" si="2"/>
        <v>-0.43115569724415903</v>
      </c>
      <c r="K30">
        <f t="shared" si="3"/>
        <v>-7.204681300004101E-2</v>
      </c>
      <c r="M30">
        <f t="shared" si="4"/>
        <v>-7.204681300004101E-2</v>
      </c>
      <c r="N30" s="13">
        <f t="shared" si="5"/>
        <v>3.5167548163017839E-8</v>
      </c>
      <c r="O30" s="13">
        <v>1</v>
      </c>
      <c r="V30" s="22" t="s">
        <v>22</v>
      </c>
      <c r="W30" s="1">
        <f>1/(O5*W25^2)</f>
        <v>55.548903741275609</v>
      </c>
    </row>
    <row r="31" spans="1:25" x14ac:dyDescent="0.4">
      <c r="D31" s="6">
        <v>-0.76</v>
      </c>
      <c r="E31" s="7">
        <f t="shared" si="0"/>
        <v>-0.49420669690142871</v>
      </c>
      <c r="G31">
        <f t="shared" si="1"/>
        <v>1.8170603426886009</v>
      </c>
      <c r="H31" s="10">
        <f t="shared" si="6"/>
        <v>-7.7372516144324707E-2</v>
      </c>
      <c r="I31">
        <f t="shared" si="2"/>
        <v>-0.46423509686594822</v>
      </c>
      <c r="K31">
        <f t="shared" si="3"/>
        <v>-7.7554407702365658E-2</v>
      </c>
      <c r="M31">
        <f t="shared" si="4"/>
        <v>-7.7554407702365658E-2</v>
      </c>
      <c r="N31" s="13">
        <f t="shared" si="5"/>
        <v>3.3084538886564372E-8</v>
      </c>
      <c r="O31" s="13">
        <v>1</v>
      </c>
      <c r="Q31" t="s">
        <v>67</v>
      </c>
    </row>
    <row r="32" spans="1:25" x14ac:dyDescent="0.4">
      <c r="D32" s="6">
        <v>-0.74</v>
      </c>
      <c r="E32" s="7">
        <f t="shared" si="0"/>
        <v>-0.52776986653577607</v>
      </c>
      <c r="G32">
        <f t="shared" si="1"/>
        <v>1.8186627481175845</v>
      </c>
      <c r="H32" s="10">
        <f t="shared" si="6"/>
        <v>-8.2627133090371896E-2</v>
      </c>
      <c r="I32">
        <f t="shared" si="2"/>
        <v>-0.49576279854223138</v>
      </c>
      <c r="K32">
        <f t="shared" si="3"/>
        <v>-8.28030333559443E-2</v>
      </c>
      <c r="M32">
        <f t="shared" si="4"/>
        <v>-8.28030333559443E-2</v>
      </c>
      <c r="N32" s="13">
        <f t="shared" si="5"/>
        <v>3.0940903428442259E-8</v>
      </c>
      <c r="O32" s="13">
        <v>1</v>
      </c>
      <c r="Q32" s="21" t="s">
        <v>3</v>
      </c>
      <c r="R32" s="21" t="s">
        <v>66</v>
      </c>
      <c r="S32" t="s">
        <v>73</v>
      </c>
      <c r="T32" t="s">
        <v>74</v>
      </c>
      <c r="U32" t="s">
        <v>85</v>
      </c>
      <c r="V32" t="s">
        <v>83</v>
      </c>
    </row>
    <row r="33" spans="4:22" x14ac:dyDescent="0.4">
      <c r="D33" s="6">
        <v>-0.72</v>
      </c>
      <c r="E33" s="7">
        <f>-(1+D33+$E$5*D33^3)*EXP(-D33)</f>
        <v>-0.55973629445334727</v>
      </c>
      <c r="G33">
        <f t="shared" si="1"/>
        <v>1.8202651535465681</v>
      </c>
      <c r="H33" s="10">
        <f t="shared" si="6"/>
        <v>-8.7631765718047497E-2</v>
      </c>
      <c r="I33">
        <f t="shared" si="2"/>
        <v>-0.52579059430828501</v>
      </c>
      <c r="K33">
        <f t="shared" si="3"/>
        <v>-8.7801387646615714E-2</v>
      </c>
      <c r="M33">
        <f t="shared" si="4"/>
        <v>-8.7801387646615714E-2</v>
      </c>
      <c r="N33" s="13">
        <f t="shared" si="5"/>
        <v>2.8771598651201351E-8</v>
      </c>
      <c r="O33" s="13">
        <v>1</v>
      </c>
      <c r="Q33" s="20">
        <v>0.2</v>
      </c>
      <c r="R33" s="5">
        <v>8.1167990000000003</v>
      </c>
      <c r="T33" t="s">
        <v>78</v>
      </c>
      <c r="U33" t="s">
        <v>88</v>
      </c>
    </row>
    <row r="34" spans="4:22" x14ac:dyDescent="0.4">
      <c r="D34" s="6">
        <v>-0.7</v>
      </c>
      <c r="E34" s="7">
        <f t="shared" si="0"/>
        <v>-0.59015947133816538</v>
      </c>
      <c r="G34">
        <f t="shared" si="1"/>
        <v>1.8218675589755515</v>
      </c>
      <c r="H34" s="10">
        <f t="shared" si="6"/>
        <v>-9.2394788476421269E-2</v>
      </c>
      <c r="I34">
        <f t="shared" si="2"/>
        <v>-0.55436873085852767</v>
      </c>
      <c r="K34">
        <f t="shared" si="3"/>
        <v>-9.2557905081260328E-2</v>
      </c>
      <c r="M34">
        <f t="shared" si="4"/>
        <v>-9.2557905081260328E-2</v>
      </c>
      <c r="N34" s="13">
        <f t="shared" si="5"/>
        <v>2.6607026774221614E-8</v>
      </c>
      <c r="O34" s="13">
        <v>1</v>
      </c>
      <c r="Q34" s="1">
        <v>0.15</v>
      </c>
      <c r="R34" s="5">
        <v>6.25</v>
      </c>
      <c r="T34" t="s">
        <v>78</v>
      </c>
      <c r="U34" t="s">
        <v>89</v>
      </c>
    </row>
    <row r="35" spans="4:22" x14ac:dyDescent="0.4">
      <c r="D35" s="6">
        <v>-0.68</v>
      </c>
      <c r="E35" s="7">
        <f t="shared" si="0"/>
        <v>-0.61909128924224677</v>
      </c>
      <c r="G35">
        <f t="shared" si="1"/>
        <v>1.8234699644045349</v>
      </c>
      <c r="H35" s="10">
        <f t="shared" si="6"/>
        <v>-9.6924325534302691E-2</v>
      </c>
      <c r="I35">
        <f t="shared" si="2"/>
        <v>-0.58154595320581615</v>
      </c>
      <c r="K35">
        <f t="shared" si="3"/>
        <v>-9.7080764614184745E-2</v>
      </c>
      <c r="M35">
        <f t="shared" si="4"/>
        <v>-9.7080764614184745E-2</v>
      </c>
      <c r="N35" s="13">
        <f t="shared" si="5"/>
        <v>2.4473185714343558E-8</v>
      </c>
      <c r="O35" s="13">
        <v>1</v>
      </c>
      <c r="Q35" s="20">
        <v>0.1</v>
      </c>
      <c r="R35" s="5">
        <v>4.5397220000000003</v>
      </c>
      <c r="U35" t="s">
        <v>97</v>
      </c>
    </row>
    <row r="36" spans="4:22" x14ac:dyDescent="0.4">
      <c r="D36" s="6">
        <v>-0.66</v>
      </c>
      <c r="E36" s="7">
        <f t="shared" si="0"/>
        <v>-0.64658208679417328</v>
      </c>
      <c r="G36">
        <f t="shared" si="1"/>
        <v>1.8250723698335185</v>
      </c>
      <c r="H36" s="10">
        <f t="shared" si="6"/>
        <v>-0.10122825785805072</v>
      </c>
      <c r="I36">
        <f t="shared" si="2"/>
        <v>-0.60736954714830427</v>
      </c>
      <c r="K36">
        <f t="shared" si="3"/>
        <v>-0.10137789705686373</v>
      </c>
      <c r="M36">
        <f t="shared" si="4"/>
        <v>-0.10137789705686373</v>
      </c>
      <c r="N36" s="13">
        <f t="shared" si="5"/>
        <v>2.2391889821400937E-8</v>
      </c>
      <c r="O36" s="13">
        <v>1</v>
      </c>
      <c r="Q36" s="1">
        <v>9.5000000000000001E-2</v>
      </c>
      <c r="R36" s="5">
        <v>4.3764019999999997</v>
      </c>
      <c r="U36" t="s">
        <v>94</v>
      </c>
    </row>
    <row r="37" spans="4:22" x14ac:dyDescent="0.4">
      <c r="D37" s="6">
        <v>-0.64</v>
      </c>
      <c r="E37" s="7">
        <f t="shared" si="0"/>
        <v>-0.67268069317205326</v>
      </c>
      <c r="G37">
        <f t="shared" si="1"/>
        <v>1.8266747752625019</v>
      </c>
      <c r="H37" s="10">
        <f t="shared" si="6"/>
        <v>-0.10531423009593735</v>
      </c>
      <c r="I37">
        <f t="shared" si="2"/>
        <v>-0.63188538057562416</v>
      </c>
      <c r="K37">
        <f t="shared" si="3"/>
        <v>-0.10545699227713595</v>
      </c>
      <c r="M37">
        <f t="shared" si="4"/>
        <v>-0.10545699227713595</v>
      </c>
      <c r="N37" s="13">
        <f t="shared" si="5"/>
        <v>2.0381040380582586E-8</v>
      </c>
      <c r="O37" s="13">
        <v>1</v>
      </c>
      <c r="Q37" s="1">
        <v>0.09</v>
      </c>
      <c r="R37" s="5">
        <v>4.21</v>
      </c>
      <c r="U37" t="s">
        <v>90</v>
      </c>
    </row>
    <row r="38" spans="4:22" x14ac:dyDescent="0.4">
      <c r="D38" s="6">
        <v>-0.62</v>
      </c>
      <c r="E38" s="7">
        <f t="shared" si="0"/>
        <v>-0.69743447087381338</v>
      </c>
      <c r="G38">
        <f t="shared" si="1"/>
        <v>1.8282771806914855</v>
      </c>
      <c r="H38" s="10">
        <f t="shared" si="6"/>
        <v>-0.10918965727422277</v>
      </c>
      <c r="I38">
        <f t="shared" si="2"/>
        <v>-0.65513794364533662</v>
      </c>
      <c r="K38">
        <f t="shared" si="3"/>
        <v>-0.10932550619378523</v>
      </c>
      <c r="M38">
        <f t="shared" si="4"/>
        <v>-0.10932550619378523</v>
      </c>
      <c r="N38" s="13">
        <f t="shared" si="5"/>
        <v>1.8454928946288221E-8</v>
      </c>
      <c r="O38" s="13">
        <v>1</v>
      </c>
      <c r="Q38" s="1">
        <v>8.5000000000000006E-2</v>
      </c>
      <c r="R38" s="5">
        <v>4.0533929999999998</v>
      </c>
      <c r="U38" t="s">
        <v>93</v>
      </c>
    </row>
    <row r="39" spans="4:22" x14ac:dyDescent="0.4">
      <c r="D39" s="6">
        <v>-0.6</v>
      </c>
      <c r="E39" s="7">
        <f t="shared" si="0"/>
        <v>-0.72088935731688863</v>
      </c>
      <c r="G39">
        <f t="shared" si="1"/>
        <v>1.8298795861204689</v>
      </c>
      <c r="H39" s="10">
        <f t="shared" si="6"/>
        <v>-0.11286173130996191</v>
      </c>
      <c r="I39">
        <f t="shared" si="2"/>
        <v>-0.67717038785977146</v>
      </c>
      <c r="K39">
        <f t="shared" si="3"/>
        <v>-0.11299066757225062</v>
      </c>
      <c r="M39">
        <f t="shared" si="4"/>
        <v>-0.11299066757225062</v>
      </c>
      <c r="N39" s="13">
        <f t="shared" si="5"/>
        <v>1.6624559732984229E-8</v>
      </c>
      <c r="O39" s="13">
        <v>1</v>
      </c>
      <c r="Q39" s="1">
        <v>0.08</v>
      </c>
      <c r="R39" s="5">
        <v>3.89</v>
      </c>
      <c r="U39" t="s">
        <v>71</v>
      </c>
    </row>
    <row r="40" spans="4:22" x14ac:dyDescent="0.4">
      <c r="D40" s="6">
        <v>-0.57999999999999996</v>
      </c>
      <c r="E40" s="7">
        <f t="shared" si="0"/>
        <v>-0.7430899052985519</v>
      </c>
      <c r="G40">
        <f t="shared" si="1"/>
        <v>1.8314819915494525</v>
      </c>
      <c r="H40" s="10">
        <f t="shared" si="6"/>
        <v>-0.11633742734543409</v>
      </c>
      <c r="I40">
        <f t="shared" si="2"/>
        <v>-0.6980245640726046</v>
      </c>
      <c r="K40">
        <f t="shared" si="3"/>
        <v>-0.11645948462708156</v>
      </c>
      <c r="M40">
        <f t="shared" si="4"/>
        <v>-0.11645948462708156</v>
      </c>
      <c r="N40" s="13">
        <f t="shared" si="5"/>
        <v>1.4897980003168377E-8</v>
      </c>
      <c r="O40" s="13">
        <v>1</v>
      </c>
      <c r="Q40" s="1">
        <v>7.4999999999999997E-2</v>
      </c>
      <c r="R40" s="5">
        <v>3.7347440000000001</v>
      </c>
      <c r="T40" t="s">
        <v>79</v>
      </c>
      <c r="U40" t="s">
        <v>96</v>
      </c>
    </row>
    <row r="41" spans="4:22" x14ac:dyDescent="0.4">
      <c r="D41" s="6">
        <v>-0.56000000000000005</v>
      </c>
      <c r="E41" s="7">
        <f t="shared" si="0"/>
        <v>-0.76407932234730025</v>
      </c>
      <c r="G41">
        <f t="shared" si="1"/>
        <v>1.8330843969784358</v>
      </c>
      <c r="H41" s="10">
        <f t="shared" si="6"/>
        <v>-0.11962350990895743</v>
      </c>
      <c r="I41">
        <f t="shared" si="2"/>
        <v>-0.71774105945374456</v>
      </c>
      <c r="K41">
        <f t="shared" si="3"/>
        <v>-0.11973875143655771</v>
      </c>
      <c r="M41">
        <f t="shared" si="4"/>
        <v>-0.11973875143655771</v>
      </c>
      <c r="N41" s="13">
        <f t="shared" si="5"/>
        <v>1.3280609683647236E-8</v>
      </c>
      <c r="O41" s="13">
        <v>1</v>
      </c>
      <c r="Q41" s="1">
        <v>7.0000000000000007E-2</v>
      </c>
      <c r="R41" s="5">
        <v>3.58</v>
      </c>
      <c r="S41" t="s">
        <v>70</v>
      </c>
      <c r="T41" t="s">
        <v>79</v>
      </c>
    </row>
    <row r="42" spans="4:22" x14ac:dyDescent="0.4">
      <c r="D42" s="6">
        <v>-0.54</v>
      </c>
      <c r="E42" s="7">
        <f t="shared" si="0"/>
        <v>-0.78389950899492433</v>
      </c>
      <c r="G42">
        <f t="shared" si="1"/>
        <v>1.8346868024074192</v>
      </c>
      <c r="H42" s="10">
        <f t="shared" si="6"/>
        <v>-0.12272653890672651</v>
      </c>
      <c r="I42">
        <f t="shared" si="2"/>
        <v>-0.73635923344035903</v>
      </c>
      <c r="K42">
        <f t="shared" si="3"/>
        <v>-0.12283505417478535</v>
      </c>
      <c r="M42">
        <f t="shared" si="4"/>
        <v>-0.12283505417478535</v>
      </c>
      <c r="N42" s="13">
        <f t="shared" si="5"/>
        <v>1.177556340188244E-8</v>
      </c>
      <c r="O42" s="13">
        <v>1</v>
      </c>
      <c r="Q42" s="1">
        <v>6.5000000000000002E-2</v>
      </c>
      <c r="R42" s="5">
        <v>3.4196749999999998</v>
      </c>
      <c r="U42" t="s">
        <v>95</v>
      </c>
    </row>
    <row r="43" spans="4:22" x14ac:dyDescent="0.4">
      <c r="D43" s="6">
        <v>-0.52</v>
      </c>
      <c r="E43" s="7">
        <f t="shared" si="0"/>
        <v>-0.80259109599810841</v>
      </c>
      <c r="G43">
        <f t="shared" si="1"/>
        <v>1.8362892078364028</v>
      </c>
      <c r="H43" s="10">
        <f t="shared" si="6"/>
        <v>-0.12565287545018977</v>
      </c>
      <c r="I43">
        <f t="shared" si="2"/>
        <v>-0.75391725270113863</v>
      </c>
      <c r="K43">
        <f t="shared" si="3"/>
        <v>-0.12575477716638844</v>
      </c>
      <c r="M43">
        <f t="shared" si="4"/>
        <v>-0.12575477716638844</v>
      </c>
      <c r="N43" s="13">
        <f t="shared" si="5"/>
        <v>1.0383959764234544E-8</v>
      </c>
      <c r="O43" s="13">
        <v>1</v>
      </c>
      <c r="Q43" s="1">
        <v>0.06</v>
      </c>
      <c r="R43" s="5">
        <v>3.26</v>
      </c>
      <c r="T43" t="s">
        <v>80</v>
      </c>
    </row>
    <row r="44" spans="4:22" x14ac:dyDescent="0.4">
      <c r="D44" s="6">
        <v>-0.5</v>
      </c>
      <c r="E44" s="7">
        <f t="shared" si="0"/>
        <v>-0.82019348053765928</v>
      </c>
      <c r="G44">
        <f t="shared" si="1"/>
        <v>1.8378916132653864</v>
      </c>
      <c r="H44" s="10">
        <f t="shared" si="6"/>
        <v>-0.12840868752336501</v>
      </c>
      <c r="I44">
        <f t="shared" si="2"/>
        <v>-0.77045212514019012</v>
      </c>
      <c r="K44">
        <f t="shared" si="3"/>
        <v>-0.12850410876880225</v>
      </c>
      <c r="M44">
        <f t="shared" si="4"/>
        <v>-0.12850410876880225</v>
      </c>
      <c r="N44" s="13">
        <f t="shared" si="5"/>
        <v>9.1052140807936684E-9</v>
      </c>
      <c r="O44" s="13">
        <v>1</v>
      </c>
      <c r="Q44" s="1">
        <v>5.5E-2</v>
      </c>
      <c r="R44" s="5">
        <v>3.1070509999999998</v>
      </c>
      <c r="T44" t="s">
        <v>71</v>
      </c>
    </row>
    <row r="45" spans="4:22" x14ac:dyDescent="0.4">
      <c r="D45" s="6">
        <v>-0.48</v>
      </c>
      <c r="E45" s="7">
        <f t="shared" si="0"/>
        <v>-0.83674486142271798</v>
      </c>
      <c r="G45">
        <f t="shared" si="1"/>
        <v>1.8394940186943698</v>
      </c>
      <c r="H45" s="10">
        <f t="shared" si="6"/>
        <v>-0.13099995549437651</v>
      </c>
      <c r="I45">
        <f t="shared" si="2"/>
        <v>-0.78599973296625913</v>
      </c>
      <c r="K45">
        <f t="shared" si="3"/>
        <v>-0.1310890470870259</v>
      </c>
      <c r="M45">
        <f t="shared" si="4"/>
        <v>-0.1310890470870259</v>
      </c>
      <c r="N45" s="13">
        <f t="shared" si="5"/>
        <v>7.9373118808043743E-9</v>
      </c>
      <c r="O45" s="13">
        <v>1</v>
      </c>
      <c r="Q45" s="1">
        <v>0.05</v>
      </c>
      <c r="R45" s="5">
        <v>2.95</v>
      </c>
      <c r="S45" t="s">
        <v>72</v>
      </c>
      <c r="U45" t="s">
        <v>91</v>
      </c>
      <c r="V45" t="s">
        <v>84</v>
      </c>
    </row>
    <row r="46" spans="4:22" x14ac:dyDescent="0.4">
      <c r="D46" s="6">
        <v>-0.46</v>
      </c>
      <c r="E46" s="7">
        <f t="shared" si="0"/>
        <v>-0.85228227332660023</v>
      </c>
      <c r="G46">
        <f t="shared" si="1"/>
        <v>1.8410964241233532</v>
      </c>
      <c r="H46" s="10">
        <f t="shared" si="6"/>
        <v>-0.13343247747538467</v>
      </c>
      <c r="I46">
        <f t="shared" si="2"/>
        <v>-0.80059486485230802</v>
      </c>
      <c r="K46">
        <f t="shared" si="3"/>
        <v>-0.13351540552554975</v>
      </c>
      <c r="M46">
        <f t="shared" si="4"/>
        <v>-0.13351540552554975</v>
      </c>
      <c r="N46" s="13">
        <f t="shared" si="5"/>
        <v>6.8770615041814326E-9</v>
      </c>
      <c r="O46" s="13">
        <v>1</v>
      </c>
      <c r="Q46" s="1">
        <v>4.4999999999999998E-2</v>
      </c>
      <c r="R46" s="5">
        <v>2.7951359999999998</v>
      </c>
      <c r="T46" t="s">
        <v>81</v>
      </c>
    </row>
    <row r="47" spans="4:22" x14ac:dyDescent="0.4">
      <c r="D47" s="6">
        <v>-0.44</v>
      </c>
      <c r="E47" s="7">
        <f t="shared" si="0"/>
        <v>-0.86684162008020793</v>
      </c>
      <c r="G47">
        <f t="shared" si="1"/>
        <v>1.8426988295523368</v>
      </c>
      <c r="H47" s="10">
        <f t="shared" si="6"/>
        <v>-0.13571187453496966</v>
      </c>
      <c r="I47">
        <f t="shared" si="2"/>
        <v>-0.81427124720981792</v>
      </c>
      <c r="K47">
        <f t="shared" si="3"/>
        <v>-0.13578881818204602</v>
      </c>
      <c r="M47">
        <f t="shared" si="4"/>
        <v>-0.13578881818204602</v>
      </c>
      <c r="N47" s="13">
        <f t="shared" si="5"/>
        <v>5.9203248254115504E-9</v>
      </c>
      <c r="O47" s="13">
        <v>1</v>
      </c>
      <c r="Q47" s="1">
        <v>0.04</v>
      </c>
      <c r="R47" s="5">
        <v>2.64</v>
      </c>
      <c r="T47" t="s">
        <v>81</v>
      </c>
      <c r="U47" t="s">
        <v>92</v>
      </c>
    </row>
    <row r="48" spans="4:22" x14ac:dyDescent="0.4">
      <c r="D48" s="6">
        <v>-0.41999999999999899</v>
      </c>
      <c r="E48" s="7">
        <f t="shared" si="0"/>
        <v>-0.88045770704827497</v>
      </c>
      <c r="G48">
        <f t="shared" si="1"/>
        <v>1.8443012349813204</v>
      </c>
      <c r="H48" s="10">
        <f t="shared" si="6"/>
        <v>-0.13784359576692501</v>
      </c>
      <c r="I48">
        <f t="shared" si="2"/>
        <v>-0.82706157460155005</v>
      </c>
      <c r="K48">
        <f t="shared" si="3"/>
        <v>-0.13791474508728335</v>
      </c>
      <c r="M48">
        <f t="shared" si="4"/>
        <v>-0.13791474508728335</v>
      </c>
      <c r="N48" s="13">
        <f t="shared" si="5"/>
        <v>5.0622257874541981E-9</v>
      </c>
      <c r="O48" s="13">
        <v>1</v>
      </c>
      <c r="Q48" s="1">
        <v>3.5000000000000003E-2</v>
      </c>
      <c r="R48" s="5">
        <v>2.4810439999999998</v>
      </c>
      <c r="U48" t="s">
        <v>87</v>
      </c>
    </row>
    <row r="49" spans="4:21" x14ac:dyDescent="0.4">
      <c r="D49" s="6">
        <v>-0.39999999999999902</v>
      </c>
      <c r="E49" s="7">
        <f t="shared" si="0"/>
        <v>-0.89316427261304443</v>
      </c>
      <c r="G49">
        <f t="shared" si="1"/>
        <v>1.8459036404103037</v>
      </c>
      <c r="H49" s="10">
        <f t="shared" si="6"/>
        <v>-0.13983292321931107</v>
      </c>
      <c r="I49">
        <f t="shared" si="2"/>
        <v>-0.8389975393158664</v>
      </c>
      <c r="K49">
        <f t="shared" si="3"/>
        <v>-0.13989847729559984</v>
      </c>
      <c r="M49">
        <f t="shared" si="4"/>
        <v>-0.13989847729559984</v>
      </c>
      <c r="N49" s="13">
        <f t="shared" si="5"/>
        <v>4.2973369180747031E-9</v>
      </c>
      <c r="O49" s="13">
        <v>1</v>
      </c>
      <c r="Q49" s="1">
        <v>0.03</v>
      </c>
      <c r="R49" s="5">
        <v>2.3199999999999998</v>
      </c>
      <c r="T49" t="s">
        <v>82</v>
      </c>
    </row>
    <row r="50" spans="4:21" x14ac:dyDescent="0.4">
      <c r="D50" s="6">
        <v>-0.37999999999999901</v>
      </c>
      <c r="E50" s="7">
        <f t="shared" si="0"/>
        <v>-0.90499401878934238</v>
      </c>
      <c r="G50">
        <f t="shared" si="1"/>
        <v>1.8475060458392871</v>
      </c>
      <c r="H50" s="10">
        <f t="shared" si="6"/>
        <v>-0.14168497668752103</v>
      </c>
      <c r="I50">
        <f t="shared" si="2"/>
        <v>-0.85010986012512624</v>
      </c>
      <c r="K50">
        <f t="shared" si="3"/>
        <v>-0.14174514183014703</v>
      </c>
      <c r="M50">
        <f t="shared" si="4"/>
        <v>-0.14174514183014703</v>
      </c>
      <c r="N50" s="13">
        <f t="shared" si="5"/>
        <v>3.6198443872063518E-9</v>
      </c>
      <c r="O50" s="13">
        <v>1</v>
      </c>
      <c r="Q50" s="1">
        <v>2.5000000000000001E-2</v>
      </c>
      <c r="R50" s="5">
        <v>2.159411</v>
      </c>
      <c r="U50" t="s">
        <v>86</v>
      </c>
    </row>
    <row r="51" spans="4:21" x14ac:dyDescent="0.4">
      <c r="D51" s="6">
        <v>-0.35999999999999899</v>
      </c>
      <c r="E51" s="7">
        <f t="shared" si="0"/>
        <v>-0.91597864099435944</v>
      </c>
      <c r="G51">
        <f t="shared" si="1"/>
        <v>1.8491084512682707</v>
      </c>
      <c r="H51" s="10">
        <f t="shared" si="6"/>
        <v>-0.14340471837500873</v>
      </c>
      <c r="I51">
        <f t="shared" si="2"/>
        <v>-0.8604283102500524</v>
      </c>
      <c r="K51">
        <f t="shared" si="3"/>
        <v>-0.1434597064869958</v>
      </c>
      <c r="M51">
        <f t="shared" si="4"/>
        <v>-0.1434597064869958</v>
      </c>
      <c r="N51" s="13">
        <f t="shared" si="5"/>
        <v>3.0236924599019275E-9</v>
      </c>
      <c r="O51" s="13">
        <v>1</v>
      </c>
      <c r="Q51" s="1">
        <v>0.02</v>
      </c>
      <c r="R51" s="5">
        <v>1.99</v>
      </c>
      <c r="T51" t="s">
        <v>76</v>
      </c>
    </row>
    <row r="52" spans="4:21" x14ac:dyDescent="0.4">
      <c r="D52" s="6">
        <v>-0.33999999999999903</v>
      </c>
      <c r="E52" s="7">
        <f t="shared" si="0"/>
        <v>-0.92614885699486305</v>
      </c>
      <c r="G52">
        <f t="shared" si="1"/>
        <v>1.8507108566972543</v>
      </c>
      <c r="H52" s="10">
        <f t="shared" si="6"/>
        <v>-0.14499695742523588</v>
      </c>
      <c r="I52">
        <f t="shared" si="2"/>
        <v>-0.8699817445514153</v>
      </c>
      <c r="K52">
        <f t="shared" si="3"/>
        <v>-0.14504698450209136</v>
      </c>
      <c r="M52">
        <f t="shared" si="4"/>
        <v>-0.14504698450209136</v>
      </c>
      <c r="N52" s="13">
        <f t="shared" si="5"/>
        <v>2.5027084187035498E-9</v>
      </c>
      <c r="O52" s="13">
        <v>1</v>
      </c>
      <c r="Q52" s="1">
        <v>1.4999999999999999E-2</v>
      </c>
      <c r="R52" s="5">
        <v>1.818065</v>
      </c>
      <c r="T52" t="s">
        <v>70</v>
      </c>
    </row>
    <row r="53" spans="4:21" x14ac:dyDescent="0.4">
      <c r="D53" s="6">
        <v>-0.31999999999999901</v>
      </c>
      <c r="E53" s="7">
        <f t="shared" si="0"/>
        <v>-0.93553443505395184</v>
      </c>
      <c r="G53">
        <f t="shared" si="1"/>
        <v>1.8523132621262377</v>
      </c>
      <c r="H53" s="10">
        <f t="shared" si="6"/>
        <v>-0.14646635432830035</v>
      </c>
      <c r="I53">
        <f t="shared" si="2"/>
        <v>-0.87879812596980211</v>
      </c>
      <c r="K53">
        <f t="shared" si="3"/>
        <v>-0.14651163908491888</v>
      </c>
      <c r="M53">
        <f t="shared" si="4"/>
        <v>-0.14651163908491888</v>
      </c>
      <c r="N53" s="13">
        <f t="shared" si="5"/>
        <v>2.0507091819989877E-9</v>
      </c>
      <c r="O53" s="13">
        <v>1</v>
      </c>
      <c r="Q53" s="1">
        <v>0.01</v>
      </c>
      <c r="R53" s="5">
        <v>1.63</v>
      </c>
      <c r="T53" t="s">
        <v>77</v>
      </c>
      <c r="U53" t="s">
        <v>88</v>
      </c>
    </row>
    <row r="54" spans="4:21" x14ac:dyDescent="0.4">
      <c r="D54" s="6">
        <v>-0.29999999999999899</v>
      </c>
      <c r="E54" s="7">
        <f t="shared" si="0"/>
        <v>-0.94416422129888811</v>
      </c>
      <c r="G54">
        <f t="shared" si="1"/>
        <v>1.8539156675552211</v>
      </c>
      <c r="H54" s="10">
        <f t="shared" si="6"/>
        <v>-0.14781742520561705</v>
      </c>
      <c r="I54">
        <f t="shared" si="2"/>
        <v>-0.88690455123370238</v>
      </c>
      <c r="K54">
        <f t="shared" si="3"/>
        <v>-0.1478581878226444</v>
      </c>
      <c r="M54">
        <f t="shared" si="4"/>
        <v>-0.1478581878226444</v>
      </c>
      <c r="N54" s="13">
        <f t="shared" si="5"/>
        <v>1.6615909469180476E-9</v>
      </c>
      <c r="O54" s="13">
        <v>1</v>
      </c>
      <c r="Q54" s="1">
        <v>5.0000000000000001E-3</v>
      </c>
      <c r="R54" s="5">
        <v>1.41</v>
      </c>
      <c r="T54" t="s">
        <v>75</v>
      </c>
    </row>
    <row r="55" spans="4:21" x14ac:dyDescent="0.4">
      <c r="D55" s="6">
        <v>-0.27999999999999903</v>
      </c>
      <c r="E55" s="7">
        <f t="shared" si="0"/>
        <v>-0.95206616633097063</v>
      </c>
      <c r="G55">
        <f t="shared" si="1"/>
        <v>1.8555180729842047</v>
      </c>
      <c r="H55" s="10">
        <f t="shared" si="6"/>
        <v>-0.14905454597593376</v>
      </c>
      <c r="I55">
        <f t="shared" si="2"/>
        <v>-0.89432727585560257</v>
      </c>
      <c r="K55">
        <f t="shared" si="3"/>
        <v>-0.14909100695838134</v>
      </c>
      <c r="M55">
        <f t="shared" si="4"/>
        <v>-0.14909100695838134</v>
      </c>
      <c r="N55" s="13">
        <f t="shared" si="5"/>
        <v>1.3294032410430044E-9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-0.95926735109787054</v>
      </c>
      <c r="G56">
        <f t="shared" si="1"/>
        <v>1.8571204784131883</v>
      </c>
      <c r="H56" s="10">
        <f t="shared" si="6"/>
        <v>-0.15018195640587853</v>
      </c>
      <c r="I56">
        <f t="shared" si="2"/>
        <v>-0.90109173843527124</v>
      </c>
      <c r="K56">
        <f t="shared" si="3"/>
        <v>-0.15021433554713842</v>
      </c>
      <c r="M56">
        <f t="shared" si="4"/>
        <v>-0.15021433554713842</v>
      </c>
      <c r="N56" s="13">
        <f t="shared" si="5"/>
        <v>1.0484087887280223E-9</v>
      </c>
      <c r="O56" s="13">
        <v>1</v>
      </c>
      <c r="Q56" t="s">
        <v>69</v>
      </c>
    </row>
    <row r="57" spans="4:21" x14ac:dyDescent="0.4">
      <c r="D57" s="6">
        <v>-0.23999999999999899</v>
      </c>
      <c r="E57" s="7">
        <f t="shared" si="0"/>
        <v>-0.96579401204829929</v>
      </c>
      <c r="G57">
        <f t="shared" si="1"/>
        <v>1.8587228838421717</v>
      </c>
      <c r="H57" s="10">
        <f t="shared" si="6"/>
        <v>-0.15120376404814992</v>
      </c>
      <c r="I57">
        <f t="shared" si="2"/>
        <v>-0.90722258428889946</v>
      </c>
      <c r="K57">
        <f t="shared" si="3"/>
        <v>-0.15123227949289891</v>
      </c>
      <c r="M57">
        <f t="shared" si="4"/>
        <v>-0.15123227949289891</v>
      </c>
      <c r="N57" s="13">
        <f t="shared" si="5"/>
        <v>8.1313058923295046E-10</v>
      </c>
      <c r="O57" s="13">
        <v>1</v>
      </c>
    </row>
    <row r="58" spans="4:21" x14ac:dyDescent="0.4">
      <c r="D58" s="6">
        <v>-0.219999999999999</v>
      </c>
      <c r="E58" s="7">
        <f t="shared" si="0"/>
        <v>-0.97167156558836776</v>
      </c>
      <c r="G58">
        <f t="shared" si="1"/>
        <v>1.860325289271155</v>
      </c>
      <c r="H58" s="10">
        <f t="shared" si="6"/>
        <v>-0.15212394807038057</v>
      </c>
      <c r="I58">
        <f t="shared" si="2"/>
        <v>-0.91274368842228348</v>
      </c>
      <c r="K58">
        <f t="shared" si="3"/>
        <v>-0.15214881547018821</v>
      </c>
      <c r="M58">
        <f t="shared" si="4"/>
        <v>-0.15214881547018821</v>
      </c>
      <c r="N58" s="13">
        <f t="shared" si="5"/>
        <v>6.1838757319317246E-10</v>
      </c>
      <c r="O58" s="13">
        <v>1</v>
      </c>
    </row>
    <row r="59" spans="4:21" x14ac:dyDescent="0.4">
      <c r="D59" s="6">
        <v>-0.19999999999999901</v>
      </c>
      <c r="E59" s="7">
        <f t="shared" si="0"/>
        <v>-0.97692463185847644</v>
      </c>
      <c r="G59">
        <f t="shared" si="1"/>
        <v>1.8619276947001386</v>
      </c>
      <c r="H59" s="10">
        <f t="shared" si="6"/>
        <v>-0.15294636297762385</v>
      </c>
      <c r="I59">
        <f t="shared" si="2"/>
        <v>-0.91767817786574302</v>
      </c>
      <c r="K59">
        <f t="shared" si="3"/>
        <v>-0.15296779473339028</v>
      </c>
      <c r="M59">
        <f t="shared" si="4"/>
        <v>-0.15296779473339028</v>
      </c>
      <c r="N59" s="13">
        <f t="shared" si="5"/>
        <v>4.5932015523224222E-10</v>
      </c>
      <c r="O59" s="13">
        <v>1</v>
      </c>
    </row>
    <row r="60" spans="4:21" x14ac:dyDescent="0.4">
      <c r="D60" s="6">
        <v>-0.17999999999999899</v>
      </c>
      <c r="E60" s="7">
        <f t="shared" si="0"/>
        <v>-0.98157705784908567</v>
      </c>
      <c r="G60">
        <f t="shared" si="1"/>
        <v>1.863530100129122</v>
      </c>
      <c r="H60" s="10">
        <f t="shared" si="6"/>
        <v>-0.15367474223133615</v>
      </c>
      <c r="I60">
        <f t="shared" si="2"/>
        <v>-0.92204845338801689</v>
      </c>
      <c r="K60">
        <f t="shared" si="3"/>
        <v>-0.15369294681698167</v>
      </c>
      <c r="M60">
        <f t="shared" si="4"/>
        <v>-0.15369294681698167</v>
      </c>
      <c r="N60" s="13">
        <f t="shared" si="5"/>
        <v>3.3140693852528991E-10</v>
      </c>
      <c r="O60" s="13">
        <v>1</v>
      </c>
    </row>
    <row r="61" spans="4:21" x14ac:dyDescent="0.4">
      <c r="D61" s="6">
        <v>-0.159999999999999</v>
      </c>
      <c r="E61" s="7">
        <f t="shared" si="0"/>
        <v>-0.98565193987322175</v>
      </c>
      <c r="G61">
        <f t="shared" si="1"/>
        <v>1.8651325055581056</v>
      </c>
      <c r="H61" s="10">
        <f t="shared" si="6"/>
        <v>-0.1543127017676505</v>
      </c>
      <c r="I61">
        <f t="shared" si="2"/>
        <v>-0.92587621060590297</v>
      </c>
      <c r="K61">
        <f t="shared" si="3"/>
        <v>-0.15432788312976919</v>
      </c>
      <c r="M61">
        <f t="shared" si="4"/>
        <v>-0.15432788312976919</v>
      </c>
      <c r="N61" s="13">
        <f t="shared" si="5"/>
        <v>2.3047375577907317E-10</v>
      </c>
      <c r="O61" s="13">
        <v>1</v>
      </c>
    </row>
    <row r="62" spans="4:21" x14ac:dyDescent="0.4">
      <c r="D62" s="6">
        <v>-0.13999999999999899</v>
      </c>
      <c r="E62" s="7">
        <f t="shared" si="0"/>
        <v>-0.98917164541311486</v>
      </c>
      <c r="G62">
        <f t="shared" si="1"/>
        <v>1.866734910987089</v>
      </c>
      <c r="H62" s="10">
        <f t="shared" si="6"/>
        <v>-0.15486374341766473</v>
      </c>
      <c r="I62">
        <f t="shared" si="2"/>
        <v>-0.92918246050598841</v>
      </c>
      <c r="K62">
        <f t="shared" si="3"/>
        <v>-0.1548761004461176</v>
      </c>
      <c r="M62">
        <f t="shared" si="4"/>
        <v>-0.1548761004461176</v>
      </c>
      <c r="N62" s="13">
        <f t="shared" si="5"/>
        <v>1.5269615218502805E-10</v>
      </c>
      <c r="O62" s="13">
        <v>1</v>
      </c>
    </row>
    <row r="63" spans="4:21" x14ac:dyDescent="0.4">
      <c r="D63" s="6">
        <v>-0.119999999999999</v>
      </c>
      <c r="E63" s="7">
        <f t="shared" si="0"/>
        <v>-0.99215783435789684</v>
      </c>
      <c r="G63">
        <f t="shared" si="1"/>
        <v>1.8683373164160726</v>
      </c>
      <c r="H63" s="10">
        <f t="shared" si="6"/>
        <v>-0.15533125823239466</v>
      </c>
      <c r="I63">
        <f t="shared" si="2"/>
        <v>-0.9319875493943679</v>
      </c>
      <c r="K63">
        <f t="shared" si="3"/>
        <v>-0.1553409842970869</v>
      </c>
      <c r="M63">
        <f t="shared" si="4"/>
        <v>-0.1553409842970869</v>
      </c>
      <c r="N63" s="13">
        <f t="shared" si="5"/>
        <v>9.4596334397622869E-11</v>
      </c>
      <c r="O63" s="13">
        <v>1</v>
      </c>
    </row>
    <row r="64" spans="4:21" x14ac:dyDescent="0.4">
      <c r="D64" s="6">
        <v>-9.9999999999999006E-2</v>
      </c>
      <c r="E64" s="7">
        <f t="shared" si="0"/>
        <v>-0.99463147964883747</v>
      </c>
      <c r="G64">
        <f t="shared" si="1"/>
        <v>1.869939721845056</v>
      </c>
      <c r="H64" s="10">
        <f t="shared" si="6"/>
        <v>-0.15571852971497194</v>
      </c>
      <c r="I64">
        <f t="shared" si="2"/>
        <v>-0.93431117828983168</v>
      </c>
      <c r="K64">
        <f t="shared" si="3"/>
        <v>-0.15572581226430007</v>
      </c>
      <c r="M64">
        <f t="shared" si="4"/>
        <v>-0.15572581226430007</v>
      </c>
      <c r="N64" s="13">
        <f t="shared" si="5"/>
        <v>5.3035524716732342E-11</v>
      </c>
      <c r="O64" s="13">
        <v>1</v>
      </c>
    </row>
    <row r="65" spans="3:16" x14ac:dyDescent="0.4">
      <c r="D65" s="6">
        <v>-7.9999999999999002E-2</v>
      </c>
      <c r="E65" s="7">
        <f t="shared" si="0"/>
        <v>-0.99661288734817499</v>
      </c>
      <c r="G65">
        <f t="shared" si="1"/>
        <v>1.8715421272740393</v>
      </c>
      <c r="H65" s="10">
        <f t="shared" si="6"/>
        <v>-0.15602873696260067</v>
      </c>
      <c r="I65">
        <f t="shared" si="2"/>
        <v>-0.936172421775604</v>
      </c>
      <c r="K65">
        <f t="shared" si="3"/>
        <v>-0.15603375717929704</v>
      </c>
      <c r="M65">
        <f t="shared" si="4"/>
        <v>-0.15603375717929704</v>
      </c>
      <c r="N65" s="13">
        <f t="shared" si="5"/>
        <v>2.5202575678587753E-11</v>
      </c>
      <c r="O65" s="13">
        <v>1</v>
      </c>
    </row>
    <row r="66" spans="3:16" x14ac:dyDescent="0.4">
      <c r="D66" s="6">
        <v>-5.9999999999999103E-2</v>
      </c>
      <c r="E66" s="7">
        <f t="shared" si="0"/>
        <v>-0.99812171614715162</v>
      </c>
      <c r="G66">
        <f t="shared" si="1"/>
        <v>1.8731445327030229</v>
      </c>
      <c r="H66" s="10">
        <f t="shared" si="6"/>
        <v>-0.15626495772071622</v>
      </c>
      <c r="I66">
        <f t="shared" si="2"/>
        <v>-0.93758974632429726</v>
      </c>
      <c r="K66">
        <f t="shared" si="3"/>
        <v>-0.15626789023104268</v>
      </c>
      <c r="M66">
        <f t="shared" si="4"/>
        <v>-0.15626789023104268</v>
      </c>
      <c r="N66" s="13">
        <f t="shared" si="5"/>
        <v>8.599616814787519E-12</v>
      </c>
      <c r="O66" s="13">
        <v>1</v>
      </c>
    </row>
    <row r="67" spans="3:16" x14ac:dyDescent="0.4">
      <c r="D67" s="6">
        <v>-3.9999999999999002E-2</v>
      </c>
      <c r="E67" s="7">
        <f t="shared" si="0"/>
        <v>-0.99917699632847168</v>
      </c>
      <c r="G67">
        <f t="shared" si="1"/>
        <v>1.8747469381320065</v>
      </c>
      <c r="H67" s="10">
        <f t="shared" si="6"/>
        <v>-0.15643017135172912</v>
      </c>
      <c r="I67">
        <f t="shared" si="2"/>
        <v>-0.9385810281103748</v>
      </c>
      <c r="K67">
        <f t="shared" si="3"/>
        <v>-0.15643118398418929</v>
      </c>
      <c r="M67">
        <f t="shared" si="4"/>
        <v>-0.15643118398418929</v>
      </c>
      <c r="N67" s="13">
        <f t="shared" si="5"/>
        <v>1.0254244993742607E-12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-0.99979714819798471</v>
      </c>
      <c r="G68">
        <f t="shared" si="1"/>
        <v>1.8763493435609899</v>
      </c>
      <c r="H68" s="10">
        <f t="shared" si="6"/>
        <v>-0.15652726172067125</v>
      </c>
      <c r="I68">
        <f t="shared" si="2"/>
        <v>-0.93916357032402753</v>
      </c>
      <c r="K68">
        <f t="shared" si="3"/>
        <v>-0.15652651531061537</v>
      </c>
      <c r="M68">
        <f t="shared" si="4"/>
        <v>-0.15652651531061537</v>
      </c>
      <c r="N68" s="13">
        <f t="shared" si="5"/>
        <v>5.5712797150991478E-9</v>
      </c>
      <c r="O68" s="13">
        <v>10000</v>
      </c>
    </row>
    <row r="69" spans="3:16" x14ac:dyDescent="0.4">
      <c r="C69" s="51" t="s">
        <v>43</v>
      </c>
      <c r="D69" s="52">
        <v>0</v>
      </c>
      <c r="E69" s="53">
        <f t="shared" si="0"/>
        <v>-1</v>
      </c>
      <c r="F69" s="51"/>
      <c r="G69" s="51">
        <f t="shared" si="1"/>
        <v>1.8779517489899733</v>
      </c>
      <c r="H69" s="54">
        <f t="shared" si="6"/>
        <v>-0.15655901999999999</v>
      </c>
      <c r="I69" s="51">
        <f t="shared" si="2"/>
        <v>-0.93935411999999996</v>
      </c>
      <c r="J69" s="51"/>
      <c r="K69">
        <f t="shared" si="3"/>
        <v>-0.15655666823669662</v>
      </c>
      <c r="M69">
        <f t="shared" si="4"/>
        <v>-0.15655666823669662</v>
      </c>
      <c r="N69" s="55">
        <f t="shared" si="5"/>
        <v>5.5307906351083342E-8</v>
      </c>
      <c r="O69" s="55">
        <v>10000</v>
      </c>
      <c r="P69" s="51" t="s">
        <v>44</v>
      </c>
    </row>
    <row r="70" spans="3:16" x14ac:dyDescent="0.4">
      <c r="D70" s="6">
        <v>0.02</v>
      </c>
      <c r="E70" s="7">
        <f t="shared" si="0"/>
        <v>-0.99980280533027688</v>
      </c>
      <c r="G70">
        <f t="shared" si="1"/>
        <v>1.8795541544189567</v>
      </c>
      <c r="H70" s="10">
        <f t="shared" si="6"/>
        <v>-0.15652814739575893</v>
      </c>
      <c r="I70">
        <f t="shared" si="2"/>
        <v>-0.93916888437455359</v>
      </c>
      <c r="K70">
        <f t="shared" si="3"/>
        <v>-0.15652433670869148</v>
      </c>
      <c r="M70">
        <f t="shared" si="4"/>
        <v>-0.15652433670869148</v>
      </c>
      <c r="N70" s="13">
        <f t="shared" si="5"/>
        <v>1.4521335926041869E-7</v>
      </c>
      <c r="O70" s="13">
        <v>10000</v>
      </c>
    </row>
    <row r="71" spans="3:16" x14ac:dyDescent="0.4">
      <c r="D71" s="6">
        <v>0.04</v>
      </c>
      <c r="E71" s="7">
        <f t="shared" si="0"/>
        <v>-0.99922226006033454</v>
      </c>
      <c r="G71">
        <f t="shared" si="1"/>
        <v>1.8811565598479403</v>
      </c>
      <c r="H71" s="10">
        <f t="shared" si="6"/>
        <v>-0.15643725779723111</v>
      </c>
      <c r="I71">
        <f t="shared" si="2"/>
        <v>-0.93862354678338666</v>
      </c>
      <c r="K71">
        <f t="shared" si="3"/>
        <v>-0.15643212727856112</v>
      </c>
      <c r="M71">
        <f t="shared" si="4"/>
        <v>-0.15643212727856112</v>
      </c>
      <c r="N71" s="13">
        <f t="shared" si="5"/>
        <v>2.6322221823094685E-11</v>
      </c>
      <c r="O71" s="13">
        <v>1</v>
      </c>
    </row>
    <row r="72" spans="3:16" x14ac:dyDescent="0.4">
      <c r="D72" s="6">
        <v>6.0000000000000102E-2</v>
      </c>
      <c r="E72" s="7">
        <f t="shared" si="0"/>
        <v>-0.99827451878638729</v>
      </c>
      <c r="G72">
        <f t="shared" si="1"/>
        <v>1.8827589652769237</v>
      </c>
      <c r="H72" s="10">
        <f t="shared" si="6"/>
        <v>-0.15628888035216837</v>
      </c>
      <c r="I72">
        <f t="shared" si="2"/>
        <v>-0.93773328211301021</v>
      </c>
      <c r="K72">
        <f t="shared" si="3"/>
        <v>-0.15628256171247415</v>
      </c>
      <c r="M72">
        <f t="shared" si="4"/>
        <v>-0.15628256171247415</v>
      </c>
      <c r="N72" s="13">
        <f t="shared" si="5"/>
        <v>3.9925207585365273E-11</v>
      </c>
      <c r="O72" s="13">
        <v>1</v>
      </c>
    </row>
    <row r="73" spans="3:16" x14ac:dyDescent="0.4">
      <c r="D73" s="6">
        <v>8.0000000000000099E-2</v>
      </c>
      <c r="E73" s="7">
        <f t="shared" si="0"/>
        <v>-0.99697521081584195</v>
      </c>
      <c r="G73">
        <f t="shared" si="1"/>
        <v>1.884361370705907</v>
      </c>
      <c r="H73" s="10">
        <f t="shared" si="6"/>
        <v>-0.15608546196962161</v>
      </c>
      <c r="I73">
        <f t="shared" si="2"/>
        <v>-0.93651277181772974</v>
      </c>
      <c r="K73">
        <f t="shared" si="3"/>
        <v>-0.15607807952418723</v>
      </c>
      <c r="M73">
        <f t="shared" si="4"/>
        <v>-0.15607807952418723</v>
      </c>
      <c r="N73" s="13">
        <f t="shared" si="5"/>
        <v>5.4500500591657816E-11</v>
      </c>
      <c r="O73" s="13">
        <v>1</v>
      </c>
    </row>
    <row r="74" spans="3:16" x14ac:dyDescent="0.4">
      <c r="D74" s="6">
        <v>0.1</v>
      </c>
      <c r="E74" s="7">
        <f t="shared" si="0"/>
        <v>-0.9953394557039591</v>
      </c>
      <c r="G74">
        <f t="shared" si="1"/>
        <v>1.8859637761348909</v>
      </c>
      <c r="H74" s="10">
        <f t="shared" si="6"/>
        <v>-0.15582936975234526</v>
      </c>
      <c r="I74">
        <f t="shared" si="2"/>
        <v>-0.93497621851407153</v>
      </c>
      <c r="K74">
        <f t="shared" si="3"/>
        <v>-0.15582104043542824</v>
      </c>
      <c r="M74">
        <f t="shared" si="4"/>
        <v>-0.15582104043542824</v>
      </c>
      <c r="N74" s="13">
        <f t="shared" si="5"/>
        <v>6.9377520304184995E-11</v>
      </c>
      <c r="O74" s="13">
        <v>1</v>
      </c>
    </row>
    <row r="75" spans="3:16" x14ac:dyDescent="0.4">
      <c r="D75" s="6">
        <v>0.12</v>
      </c>
      <c r="E75" s="7">
        <f t="shared" si="0"/>
        <v>-0.99338187835293923</v>
      </c>
      <c r="G75">
        <f t="shared" si="1"/>
        <v>1.887566181563874</v>
      </c>
      <c r="H75" s="10">
        <f t="shared" si="6"/>
        <v>-0.15552289336069536</v>
      </c>
      <c r="I75">
        <f t="shared" si="2"/>
        <v>-0.93313736016417215</v>
      </c>
      <c r="K75">
        <f t="shared" si="3"/>
        <v>-0.15551372676535105</v>
      </c>
      <c r="M75">
        <f t="shared" si="4"/>
        <v>-0.15551372676535105</v>
      </c>
      <c r="N75" s="13">
        <f t="shared" si="5"/>
        <v>8.4026470206262097E-11</v>
      </c>
      <c r="O75" s="13">
        <v>1</v>
      </c>
    </row>
    <row r="76" spans="3:16" x14ac:dyDescent="0.4">
      <c r="D76" s="6">
        <v>0.14000000000000001</v>
      </c>
      <c r="E76" s="7">
        <f t="shared" si="0"/>
        <v>-0.99111662368537157</v>
      </c>
      <c r="G76">
        <f t="shared" si="1"/>
        <v>1.8891685869928578</v>
      </c>
      <c r="H76" s="10">
        <f t="shared" si="6"/>
        <v>-0.15516824730989057</v>
      </c>
      <c r="I76">
        <f t="shared" si="2"/>
        <v>-0.93100948385934346</v>
      </c>
      <c r="K76">
        <f t="shared" si="3"/>
        <v>-0.15515834575106952</v>
      </c>
      <c r="M76">
        <f t="shared" si="4"/>
        <v>-0.15515834575106952</v>
      </c>
      <c r="N76" s="13">
        <f t="shared" si="5"/>
        <v>9.8040867086744603E-11</v>
      </c>
      <c r="O76" s="13">
        <v>1</v>
      </c>
    </row>
    <row r="77" spans="3:16" x14ac:dyDescent="0.4">
      <c r="D77" s="6">
        <v>0.16</v>
      </c>
      <c r="E77" s="7">
        <f t="shared" si="0"/>
        <v>-0.98855737090366735</v>
      </c>
      <c r="G77">
        <f t="shared" si="1"/>
        <v>1.8907709924218412</v>
      </c>
      <c r="H77" s="10">
        <f t="shared" si="6"/>
        <v>-0.15476757320245468</v>
      </c>
      <c r="I77">
        <f t="shared" si="2"/>
        <v>-0.92860543921472805</v>
      </c>
      <c r="K77">
        <f t="shared" si="3"/>
        <v>-0.15475703180122777</v>
      </c>
      <c r="M77">
        <f t="shared" si="4"/>
        <v>-0.15475703180122777</v>
      </c>
      <c r="N77" s="13">
        <f t="shared" si="5"/>
        <v>1.1112113982681778E-10</v>
      </c>
      <c r="O77" s="13">
        <v>1</v>
      </c>
    </row>
    <row r="78" spans="3:16" x14ac:dyDescent="0.4">
      <c r="D78" s="6">
        <v>0.18</v>
      </c>
      <c r="E78" s="7">
        <f t="shared" si="0"/>
        <v>-0.98571734734678207</v>
      </c>
      <c r="G78">
        <f t="shared" si="1"/>
        <v>1.8923733978508246</v>
      </c>
      <c r="H78" s="10">
        <f t="shared" si="6"/>
        <v>-0.15432294189761178</v>
      </c>
      <c r="I78">
        <f t="shared" si="2"/>
        <v>-0.92593765138567075</v>
      </c>
      <c r="K78">
        <f t="shared" si="3"/>
        <v>-0.15431184868450198</v>
      </c>
      <c r="M78">
        <f t="shared" si="4"/>
        <v>-0.15431184868450198</v>
      </c>
      <c r="N78" s="13">
        <f t="shared" si="5"/>
        <v>1.2305937709938054E-10</v>
      </c>
      <c r="O78" s="13">
        <v>1</v>
      </c>
    </row>
    <row r="79" spans="3:16" x14ac:dyDescent="0.4">
      <c r="D79" s="6">
        <v>0.2</v>
      </c>
      <c r="E79" s="7">
        <f t="shared" si="0"/>
        <v>-0.98260934195523975</v>
      </c>
      <c r="G79">
        <f t="shared" si="1"/>
        <v>1.8939758032798082</v>
      </c>
      <c r="H79" s="10">
        <f t="shared" si="6"/>
        <v>-0.15383635561935721</v>
      </c>
      <c r="I79">
        <f t="shared" si="2"/>
        <v>-0.92301813371614327</v>
      </c>
      <c r="K79">
        <f t="shared" si="3"/>
        <v>-0.15382479165488006</v>
      </c>
      <c r="M79">
        <f t="shared" si="4"/>
        <v>-0.15382479165488006</v>
      </c>
      <c r="N79" s="13">
        <f t="shared" si="5"/>
        <v>1.3372527442894938E-10</v>
      </c>
      <c r="O79" s="13">
        <v>1</v>
      </c>
    </row>
    <row r="80" spans="3:16" x14ac:dyDescent="0.4">
      <c r="D80" s="6">
        <v>0.22</v>
      </c>
      <c r="E80" s="7">
        <f t="shared" si="0"/>
        <v>-0.97924571835517205</v>
      </c>
      <c r="G80">
        <f t="shared" si="1"/>
        <v>1.8955782087087916</v>
      </c>
      <c r="H80" s="10">
        <f t="shared" si="6"/>
        <v>-0.15330975000488173</v>
      </c>
      <c r="I80">
        <f t="shared" si="2"/>
        <v>-0.91985850002929037</v>
      </c>
      <c r="K80">
        <f t="shared" si="3"/>
        <v>-0.15329778951551318</v>
      </c>
      <c r="M80">
        <f t="shared" si="4"/>
        <v>-0.15329778951551318</v>
      </c>
      <c r="N80" s="13">
        <f t="shared" si="5"/>
        <v>1.4305330593522116E-10</v>
      </c>
      <c r="O80" s="13">
        <v>1</v>
      </c>
    </row>
    <row r="81" spans="4:15" x14ac:dyDescent="0.4">
      <c r="D81" s="6">
        <v>0.24</v>
      </c>
      <c r="E81" s="7">
        <f t="shared" si="0"/>
        <v>-0.97563842757179953</v>
      </c>
      <c r="G81">
        <f t="shared" si="1"/>
        <v>1.8971806141377749</v>
      </c>
      <c r="H81" s="10">
        <f t="shared" si="6"/>
        <v>-0.15274499609498193</v>
      </c>
      <c r="I81">
        <f t="shared" si="2"/>
        <v>-0.9164699765698916</v>
      </c>
      <c r="K81">
        <f t="shared" si="3"/>
        <v>-0.15273270662288124</v>
      </c>
      <c r="M81">
        <f t="shared" si="4"/>
        <v>-0.15273270662288124</v>
      </c>
      <c r="N81" s="13">
        <f t="shared" si="5"/>
        <v>1.5103112451365103E-10</v>
      </c>
      <c r="O81" s="13">
        <v>1</v>
      </c>
    </row>
    <row r="82" spans="4:15" x14ac:dyDescent="0.4">
      <c r="D82" s="6">
        <v>0.26</v>
      </c>
      <c r="E82" s="7">
        <f t="shared" si="0"/>
        <v>-0.97179902038250987</v>
      </c>
      <c r="G82">
        <f t="shared" si="1"/>
        <v>1.8987830195667585</v>
      </c>
      <c r="H82" s="10">
        <f t="shared" si="6"/>
        <v>-0.15214390226804575</v>
      </c>
      <c r="I82">
        <f t="shared" si="2"/>
        <v>-0.9128634136082745</v>
      </c>
      <c r="K82">
        <f t="shared" si="3"/>
        <v>-0.15213134483296514</v>
      </c>
      <c r="M82">
        <f t="shared" si="4"/>
        <v>-0.15213134483296514</v>
      </c>
      <c r="N82" s="13">
        <f t="shared" si="5"/>
        <v>1.5768917580365443E-10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-0.96773865931940739</v>
      </c>
      <c r="G83">
        <f t="shared" si="1"/>
        <v>1.9003854249957419</v>
      </c>
      <c r="H83" s="10">
        <f t="shared" si="6"/>
        <v>-0.15150821611916029</v>
      </c>
      <c r="I83">
        <f t="shared" si="2"/>
        <v>-0.90904929671496171</v>
      </c>
      <c r="K83">
        <f t="shared" si="3"/>
        <v>-0.15149544539107526</v>
      </c>
      <c r="M83">
        <f t="shared" si="4"/>
        <v>-0.15149544539107526</v>
      </c>
      <c r="N83" s="13">
        <f t="shared" si="5"/>
        <v>1.6309149582182484E-10</v>
      </c>
      <c r="O83" s="13">
        <v>1</v>
      </c>
    </row>
    <row r="84" spans="4:15" x14ac:dyDescent="0.4">
      <c r="D84" s="6">
        <v>0.3</v>
      </c>
      <c r="E84" s="7">
        <f t="shared" si="7"/>
        <v>-0.96346813033095091</v>
      </c>
      <c r="G84">
        <f t="shared" ref="G84:G147" si="8">$E$11*(D84/$E$12+1)</f>
        <v>1.9019878304247253</v>
      </c>
      <c r="H84" s="10">
        <f t="shared" si="6"/>
        <v>-0.15083962628584593</v>
      </c>
      <c r="I84">
        <f t="shared" ref="I84:I147" si="9">H84*$E$6</f>
        <v>-0.90503775771507566</v>
      </c>
      <c r="K84">
        <f t="shared" ref="K84:K147" si="10">(1/2)*($L$9*$L$4*EXP(-$L$7*$O$6*(G84/$O$6-1))-($L$9*$L$6*EXP(-$L$5*$O$6*(G84/$O$6-1))))</f>
        <v>-0.15082669076693245</v>
      </c>
      <c r="M84">
        <f t="shared" ref="M84:M147" si="11">(1/2)*($L$9*$O$4*EXP(-$O$8*$O$6*(G84/$O$6-1))-($L$9*$O$7*EXP(-$O$5*$O$6*(G84/$O$6-1))))</f>
        <v>-0.15082669076693245</v>
      </c>
      <c r="N84" s="13">
        <f t="shared" ref="N84:N147" si="12">(M84-H84)^2*O84</f>
        <v>1.6732764956118532E-10</v>
      </c>
      <c r="O84" s="13">
        <v>1</v>
      </c>
    </row>
    <row r="85" spans="4:15" x14ac:dyDescent="0.4">
      <c r="D85" s="6">
        <v>0.32</v>
      </c>
      <c r="E85" s="7">
        <f t="shared" si="7"/>
        <v>-0.95899785411203986</v>
      </c>
      <c r="G85">
        <f t="shared" si="8"/>
        <v>1.9035902358537091</v>
      </c>
      <c r="H85" s="10">
        <f t="shared" ref="H85:H148" si="13">-(-$B$4)*(1+D85+$E$5*D85^3)*EXP(-D85)</f>
        <v>-0.15013976422188394</v>
      </c>
      <c r="I85">
        <f t="shared" si="9"/>
        <v>-0.90083858533130368</v>
      </c>
      <c r="K85">
        <f t="shared" si="10"/>
        <v>-0.15012670643655746</v>
      </c>
      <c r="M85">
        <f t="shared" si="11"/>
        <v>-0.15012670643655746</v>
      </c>
      <c r="N85" s="13">
        <f t="shared" si="12"/>
        <v>1.705057576324697E-10</v>
      </c>
      <c r="O85" s="13">
        <v>1</v>
      </c>
    </row>
    <row r="86" spans="4:15" x14ac:dyDescent="0.4">
      <c r="D86" s="6">
        <v>0.34</v>
      </c>
      <c r="E86" s="7">
        <f t="shared" si="7"/>
        <v>-0.95433789711165373</v>
      </c>
      <c r="G86">
        <f t="shared" si="8"/>
        <v>1.9051926412826923</v>
      </c>
      <c r="H86" s="10">
        <f t="shared" si="13"/>
        <v>-0.14941020592066132</v>
      </c>
      <c r="I86">
        <f t="shared" si="9"/>
        <v>-0.89646123552396784</v>
      </c>
      <c r="K86">
        <f t="shared" si="10"/>
        <v>-0.14939706261248395</v>
      </c>
      <c r="M86">
        <f t="shared" si="11"/>
        <v>-0.14939706261248395</v>
      </c>
      <c r="N86" s="13">
        <f t="shared" si="12"/>
        <v>1.7274654984520949E-10</v>
      </c>
      <c r="O86" s="13">
        <v>1</v>
      </c>
    </row>
    <row r="87" spans="4:15" x14ac:dyDescent="0.4">
      <c r="D87" s="6">
        <v>0.36</v>
      </c>
      <c r="E87" s="7">
        <f t="shared" si="7"/>
        <v>-0.94949798222690884</v>
      </c>
      <c r="G87">
        <f t="shared" si="8"/>
        <v>1.9067950467116761</v>
      </c>
      <c r="H87" s="10">
        <f t="shared" si="13"/>
        <v>-0.14865247358942227</v>
      </c>
      <c r="I87">
        <f t="shared" si="9"/>
        <v>-0.89191484153653366</v>
      </c>
      <c r="K87">
        <f t="shared" si="10"/>
        <v>-0.1486392759237547</v>
      </c>
      <c r="M87">
        <f t="shared" si="11"/>
        <v>-0.1486392759237547</v>
      </c>
      <c r="N87" s="13">
        <f t="shared" si="12"/>
        <v>1.7417837907293457E-10</v>
      </c>
      <c r="O87" s="13">
        <v>1</v>
      </c>
    </row>
    <row r="88" spans="4:15" x14ac:dyDescent="0.4">
      <c r="D88" s="6">
        <v>0.38</v>
      </c>
      <c r="E88" s="7">
        <f t="shared" si="7"/>
        <v>-0.94448749919216157</v>
      </c>
      <c r="G88">
        <f t="shared" si="8"/>
        <v>1.9083974521406595</v>
      </c>
      <c r="H88" s="10">
        <f t="shared" si="13"/>
        <v>-0.1478680372757756</v>
      </c>
      <c r="I88">
        <f t="shared" si="9"/>
        <v>-0.88720822365465368</v>
      </c>
      <c r="K88">
        <f t="shared" si="10"/>
        <v>-0.14785481104714029</v>
      </c>
      <c r="M88">
        <f t="shared" si="11"/>
        <v>-0.14785481104714029</v>
      </c>
      <c r="N88" s="13">
        <f t="shared" si="12"/>
        <v>1.749331239134995E-10</v>
      </c>
      <c r="O88" s="13">
        <v>1</v>
      </c>
    </row>
    <row r="89" spans="4:15" x14ac:dyDescent="0.4">
      <c r="D89" s="6">
        <v>0.4</v>
      </c>
      <c r="E89" s="7">
        <f t="shared" si="7"/>
        <v>-0.93931551467154795</v>
      </c>
      <c r="G89">
        <f t="shared" si="8"/>
        <v>1.9099998575696429</v>
      </c>
      <c r="H89" s="10">
        <f t="shared" si="13"/>
        <v>-0.14705831644777315</v>
      </c>
      <c r="I89">
        <f t="shared" si="9"/>
        <v>-0.88234989868663893</v>
      </c>
      <c r="K89">
        <f t="shared" si="10"/>
        <v>-0.14704508229095528</v>
      </c>
      <c r="M89">
        <f t="shared" si="11"/>
        <v>-0.14704508229095528</v>
      </c>
      <c r="N89" s="13">
        <f t="shared" si="12"/>
        <v>1.7514290667984546E-10</v>
      </c>
      <c r="O89" s="13">
        <v>1</v>
      </c>
    </row>
    <row r="90" spans="4:15" x14ac:dyDescent="0.4">
      <c r="D90" s="6">
        <v>0.42</v>
      </c>
      <c r="E90" s="7">
        <f t="shared" si="7"/>
        <v>-0.93399078206313568</v>
      </c>
      <c r="G90">
        <f t="shared" si="8"/>
        <v>1.9116022629986265</v>
      </c>
      <c r="H90" s="10">
        <f t="shared" si="13"/>
        <v>-0.14622468152883811</v>
      </c>
      <c r="I90">
        <f t="shared" si="9"/>
        <v>-0.87734808917302864</v>
      </c>
      <c r="K90">
        <f t="shared" si="10"/>
        <v>-0.14621145513283024</v>
      </c>
      <c r="M90">
        <f t="shared" si="11"/>
        <v>-0.14621145513283024</v>
      </c>
      <c r="N90" s="13">
        <f t="shared" si="12"/>
        <v>1.7493755135701152E-10</v>
      </c>
      <c r="O90" s="13">
        <v>1</v>
      </c>
    </row>
    <row r="91" spans="4:15" x14ac:dyDescent="0.4">
      <c r="D91" s="6">
        <v>0.44</v>
      </c>
      <c r="E91" s="7">
        <f t="shared" si="7"/>
        <v>-0.9285217510226349</v>
      </c>
      <c r="G91">
        <f t="shared" si="8"/>
        <v>1.9132046684276098</v>
      </c>
      <c r="H91" s="10">
        <f t="shared" si="13"/>
        <v>-0.1453684553887877</v>
      </c>
      <c r="I91">
        <f t="shared" si="9"/>
        <v>-0.87221073233272617</v>
      </c>
      <c r="K91">
        <f t="shared" si="10"/>
        <v>-0.14535524771274294</v>
      </c>
      <c r="M91">
        <f t="shared" si="11"/>
        <v>-0.14535524771274294</v>
      </c>
      <c r="N91" s="13">
        <f t="shared" si="12"/>
        <v>1.7444270650340715E-10</v>
      </c>
      <c r="O91" s="13">
        <v>1</v>
      </c>
    </row>
    <row r="92" spans="4:15" x14ac:dyDescent="0.4">
      <c r="D92" s="6">
        <v>0.46</v>
      </c>
      <c r="E92" s="7">
        <f t="shared" si="7"/>
        <v>-0.92291657671440541</v>
      </c>
      <c r="G92">
        <f t="shared" si="8"/>
        <v>1.9148070738565932</v>
      </c>
      <c r="H92" s="10">
        <f t="shared" si="13"/>
        <v>-0.14449091479216214</v>
      </c>
      <c r="I92">
        <f t="shared" si="9"/>
        <v>-0.86694548875297284</v>
      </c>
      <c r="K92">
        <f t="shared" si="10"/>
        <v>-0.14447773228258443</v>
      </c>
      <c r="M92">
        <f t="shared" si="11"/>
        <v>-0.14447773228258443</v>
      </c>
      <c r="N92" s="13">
        <f t="shared" si="12"/>
        <v>1.7377855876651687E-10</v>
      </c>
      <c r="O92" s="13">
        <v>1</v>
      </c>
    </row>
    <row r="93" spans="4:15" x14ac:dyDescent="0.4">
      <c r="D93" s="6">
        <v>0.48</v>
      </c>
      <c r="E93" s="7">
        <f t="shared" si="7"/>
        <v>-0.91718312879729214</v>
      </c>
      <c r="G93">
        <f t="shared" si="8"/>
        <v>1.9164094792855768</v>
      </c>
      <c r="H93" s="10">
        <f t="shared" si="13"/>
        <v>-0.14359329180503783</v>
      </c>
      <c r="I93">
        <f t="shared" si="9"/>
        <v>-0.86155975083022696</v>
      </c>
      <c r="K93">
        <f t="shared" si="10"/>
        <v>-0.14358013661349878</v>
      </c>
      <c r="M93">
        <f t="shared" si="11"/>
        <v>-0.14358013661349878</v>
      </c>
      <c r="N93" s="13">
        <f t="shared" si="12"/>
        <v>1.7305906442907471E-10</v>
      </c>
      <c r="O93" s="13">
        <v>1</v>
      </c>
    </row>
    <row r="94" spans="4:15" x14ac:dyDescent="0.4">
      <c r="D94" s="6">
        <v>0.5</v>
      </c>
      <c r="E94" s="7">
        <f t="shared" si="7"/>
        <v>-0.91132900015261253</v>
      </c>
      <c r="G94">
        <f t="shared" si="8"/>
        <v>1.9180118847145602</v>
      </c>
      <c r="H94" s="10">
        <f t="shared" si="13"/>
        <v>-0.14267677516147287</v>
      </c>
      <c r="I94">
        <f t="shared" si="9"/>
        <v>-0.85606065096883721</v>
      </c>
      <c r="K94">
        <f t="shared" si="10"/>
        <v>-0.14266364536219622</v>
      </c>
      <c r="M94">
        <f t="shared" si="11"/>
        <v>-0.14266364536219622</v>
      </c>
      <c r="N94" s="13">
        <f t="shared" si="12"/>
        <v>1.7239162904500022E-10</v>
      </c>
      <c r="O94" s="13">
        <v>1</v>
      </c>
    </row>
    <row r="95" spans="4:15" x14ac:dyDescent="0.4">
      <c r="D95" s="6">
        <v>0.52</v>
      </c>
      <c r="E95" s="7">
        <f t="shared" si="7"/>
        <v>-0.9053615153614285</v>
      </c>
      <c r="G95">
        <f t="shared" si="8"/>
        <v>1.919614290143544</v>
      </c>
      <c r="H95" s="10">
        <f t="shared" si="13"/>
        <v>-0.14174251159070017</v>
      </c>
      <c r="I95">
        <f t="shared" si="9"/>
        <v>-0.85045506954420103</v>
      </c>
      <c r="K95">
        <f t="shared" si="10"/>
        <v>-0.14172940139741019</v>
      </c>
      <c r="M95">
        <f t="shared" si="11"/>
        <v>-0.14172940139741019</v>
      </c>
      <c r="N95" s="13">
        <f t="shared" si="12"/>
        <v>1.7187716810058361E-10</v>
      </c>
      <c r="O95" s="13">
        <v>1</v>
      </c>
    </row>
    <row r="96" spans="4:15" x14ac:dyDescent="0.4">
      <c r="D96" s="6">
        <v>0.54</v>
      </c>
      <c r="E96" s="7">
        <f t="shared" si="7"/>
        <v>-0.89928773893803826</v>
      </c>
      <c r="G96">
        <f t="shared" si="8"/>
        <v>1.9212166955725274</v>
      </c>
      <c r="H96" s="10">
        <f t="shared" si="13"/>
        <v>-0.14079160710615513</v>
      </c>
      <c r="I96">
        <f t="shared" si="9"/>
        <v>-0.84474964263693075</v>
      </c>
      <c r="K96">
        <f t="shared" si="10"/>
        <v>-0.14077850708763356</v>
      </c>
      <c r="M96">
        <f t="shared" si="11"/>
        <v>-0.14077850708763356</v>
      </c>
      <c r="N96" s="13">
        <f t="shared" si="12"/>
        <v>1.7161048526524873E-10</v>
      </c>
      <c r="O96" s="13">
        <v>1</v>
      </c>
    </row>
    <row r="97" spans="4:15" x14ac:dyDescent="0.4">
      <c r="D97" s="6">
        <v>0.56000000000000005</v>
      </c>
      <c r="E97" s="7">
        <f t="shared" si="7"/>
        <v>-0.8931144833264415</v>
      </c>
      <c r="G97">
        <f t="shared" si="8"/>
        <v>1.9228191010015105</v>
      </c>
      <c r="H97" s="10">
        <f t="shared" si="13"/>
        <v>-0.13982512825739402</v>
      </c>
      <c r="I97">
        <f t="shared" si="9"/>
        <v>-0.83895076954436409</v>
      </c>
      <c r="K97">
        <f t="shared" si="10"/>
        <v>-0.13981202555123823</v>
      </c>
      <c r="M97">
        <f t="shared" si="11"/>
        <v>-0.13981202555123823</v>
      </c>
      <c r="N97" s="13">
        <f t="shared" si="12"/>
        <v>1.7168090860491346E-10</v>
      </c>
      <c r="O97" s="13">
        <v>1</v>
      </c>
    </row>
    <row r="98" spans="4:15" x14ac:dyDescent="0.4">
      <c r="D98" s="6">
        <v>0.57999999999999996</v>
      </c>
      <c r="E98" s="7">
        <f t="shared" si="7"/>
        <v>-0.88684831666634423</v>
      </c>
      <c r="G98">
        <f t="shared" si="8"/>
        <v>1.9244215064304944</v>
      </c>
      <c r="H98" s="10">
        <f t="shared" si="13"/>
        <v>-0.1388441033459325</v>
      </c>
      <c r="I98">
        <f t="shared" si="9"/>
        <v>-0.83306462007559501</v>
      </c>
      <c r="K98">
        <f t="shared" si="10"/>
        <v>-0.13883098187004878</v>
      </c>
      <c r="M98">
        <f t="shared" si="11"/>
        <v>-0.13883098187004878</v>
      </c>
      <c r="N98" s="13">
        <f t="shared" si="12"/>
        <v>1.7217312936720672E-10</v>
      </c>
      <c r="O98" s="13">
        <v>1</v>
      </c>
    </row>
    <row r="99" spans="4:15" x14ac:dyDescent="0.4">
      <c r="D99" s="6">
        <v>0.6</v>
      </c>
      <c r="E99" s="7">
        <f t="shared" si="7"/>
        <v>-0.88049557033509873</v>
      </c>
      <c r="G99">
        <f t="shared" si="8"/>
        <v>1.9260239118594777</v>
      </c>
      <c r="H99" s="10">
        <f t="shared" si="13"/>
        <v>-0.13784952360600411</v>
      </c>
      <c r="I99">
        <f t="shared" si="9"/>
        <v>-0.82709714163602466</v>
      </c>
      <c r="K99">
        <f t="shared" si="10"/>
        <v>-0.13783636426741691</v>
      </c>
      <c r="M99">
        <f t="shared" si="11"/>
        <v>-0.13783636426741691</v>
      </c>
      <c r="N99" s="13">
        <f t="shared" si="12"/>
        <v>1.731681920525352E-10</v>
      </c>
      <c r="O99" s="13">
        <v>1</v>
      </c>
    </row>
    <row r="100" spans="4:15" x14ac:dyDescent="0.4">
      <c r="D100" s="6">
        <v>0.62</v>
      </c>
      <c r="E100" s="7">
        <f t="shared" si="7"/>
        <v>-0.87406234627179491</v>
      </c>
      <c r="G100">
        <f t="shared" si="8"/>
        <v>1.9276263172884611</v>
      </c>
      <c r="H100" s="10">
        <f t="shared" si="13"/>
        <v>-0.13684234435121287</v>
      </c>
      <c r="I100">
        <f t="shared" si="9"/>
        <v>-0.82105406610727716</v>
      </c>
      <c r="K100">
        <f t="shared" si="10"/>
        <v>-0.13682912525180438</v>
      </c>
      <c r="M100">
        <f t="shared" si="11"/>
        <v>-0.13682912525180438</v>
      </c>
      <c r="N100" s="13">
        <f t="shared" si="12"/>
        <v>1.747445891715459E-10</v>
      </c>
      <c r="O100" s="13">
        <v>1</v>
      </c>
    </row>
    <row r="101" spans="4:15" x14ac:dyDescent="0.4">
      <c r="D101" s="6">
        <v>0.64</v>
      </c>
      <c r="E101" s="7">
        <f t="shared" si="7"/>
        <v>-0.86755452408955613</v>
      </c>
      <c r="G101">
        <f t="shared" si="8"/>
        <v>1.9292287227174447</v>
      </c>
      <c r="H101" s="10">
        <f t="shared" si="13"/>
        <v>-0.13582348608802727</v>
      </c>
      <c r="I101">
        <f t="shared" si="9"/>
        <v>-0.81494091652816358</v>
      </c>
      <c r="K101">
        <f t="shared" si="10"/>
        <v>-0.13581018272686163</v>
      </c>
      <c r="M101">
        <f t="shared" si="11"/>
        <v>-0.13581018272686163</v>
      </c>
      <c r="N101" s="13">
        <f t="shared" si="12"/>
        <v>1.769794183035977E-10</v>
      </c>
      <c r="O101" s="13">
        <v>1</v>
      </c>
    </row>
    <row r="102" spans="4:15" x14ac:dyDescent="0.4">
      <c r="D102" s="6">
        <v>0.66</v>
      </c>
      <c r="E102" s="7">
        <f t="shared" si="7"/>
        <v>-0.86097776798192727</v>
      </c>
      <c r="G102">
        <f t="shared" si="8"/>
        <v>1.9308311281464281</v>
      </c>
      <c r="H102" s="10">
        <f t="shared" si="13"/>
        <v>-0.13479383559703792</v>
      </c>
      <c r="I102">
        <f t="shared" si="9"/>
        <v>-0.80876301358222746</v>
      </c>
      <c r="K102">
        <f t="shared" si="10"/>
        <v>-0.13478042106896068</v>
      </c>
      <c r="M102">
        <f t="shared" si="11"/>
        <v>-0.13478042106896068</v>
      </c>
      <c r="N102" s="13">
        <f t="shared" si="12"/>
        <v>1.7994956353500597E-10</v>
      </c>
      <c r="O102" s="13">
        <v>1</v>
      </c>
    </row>
    <row r="103" spans="4:15" x14ac:dyDescent="0.4">
      <c r="D103" s="6">
        <v>0.68</v>
      </c>
      <c r="E103" s="7">
        <f t="shared" si="7"/>
        <v>-0.85433753342908558</v>
      </c>
      <c r="G103">
        <f t="shared" si="8"/>
        <v>1.9324335335754115</v>
      </c>
      <c r="H103" s="10">
        <f t="shared" si="13"/>
        <v>-0.13375424698287489</v>
      </c>
      <c r="I103">
        <f t="shared" si="9"/>
        <v>-0.80252548189724937</v>
      </c>
      <c r="K103">
        <f t="shared" si="10"/>
        <v>-0.13374069217310783</v>
      </c>
      <c r="M103">
        <f t="shared" si="11"/>
        <v>-0.13374069217310783</v>
      </c>
      <c r="N103" s="13">
        <f t="shared" si="12"/>
        <v>1.8373286782112873E-10</v>
      </c>
      <c r="O103" s="13">
        <v>1</v>
      </c>
    </row>
    <row r="104" spans="4:15" x14ac:dyDescent="0.4">
      <c r="D104" s="6">
        <v>0.7</v>
      </c>
      <c r="E104" s="7">
        <f t="shared" si="7"/>
        <v>-0.84763907370944391</v>
      </c>
      <c r="G104">
        <f t="shared" si="8"/>
        <v>1.9340359390043951</v>
      </c>
      <c r="H104" s="10">
        <f t="shared" si="13"/>
        <v>-0.13270554269365831</v>
      </c>
      <c r="I104">
        <f t="shared" si="9"/>
        <v>-0.79623325616194984</v>
      </c>
      <c r="K104">
        <f t="shared" si="10"/>
        <v>-0.1326918164681411</v>
      </c>
      <c r="M104">
        <f t="shared" si="11"/>
        <v>-0.1326918164681411</v>
      </c>
      <c r="N104" s="13">
        <f t="shared" si="12"/>
        <v>1.8840926694924383E-10</v>
      </c>
      <c r="O104" s="13">
        <v>1</v>
      </c>
    </row>
    <row r="105" spans="4:15" x14ac:dyDescent="0.4">
      <c r="D105" s="6">
        <v>0.72</v>
      </c>
      <c r="E105" s="7">
        <f t="shared" si="7"/>
        <v>-0.84088744622207556</v>
      </c>
      <c r="G105">
        <f t="shared" si="8"/>
        <v>1.9356383444333785</v>
      </c>
      <c r="H105" s="10">
        <f t="shared" si="13"/>
        <v>-0.13164851451083084</v>
      </c>
      <c r="I105">
        <f t="shared" si="9"/>
        <v>-0.78989108706498512</v>
      </c>
      <c r="K105">
        <f t="shared" si="10"/>
        <v>-0.13163458390209512</v>
      </c>
      <c r="M105">
        <f t="shared" si="11"/>
        <v>-0.13163458390209512</v>
      </c>
      <c r="N105" s="13">
        <f t="shared" si="12"/>
        <v>1.9406185974782498E-10</v>
      </c>
      <c r="O105" s="13">
        <v>1</v>
      </c>
    </row>
    <row r="106" spans="4:15" x14ac:dyDescent="0.4">
      <c r="D106" s="6">
        <v>0.74</v>
      </c>
      <c r="E106" s="7">
        <f t="shared" si="7"/>
        <v>-0.83408751862523134</v>
      </c>
      <c r="G106">
        <f t="shared" si="8"/>
        <v>1.9372407498623623</v>
      </c>
      <c r="H106" s="10">
        <f t="shared" si="13"/>
        <v>-0.13058392451019796</v>
      </c>
      <c r="I106">
        <f t="shared" si="9"/>
        <v>-0.78350354706118774</v>
      </c>
      <c r="K106">
        <f t="shared" si="10"/>
        <v>-0.13056975489857606</v>
      </c>
      <c r="M106">
        <f t="shared" si="11"/>
        <v>-0.13056975489857606</v>
      </c>
      <c r="N106" s="13">
        <f t="shared" si="12"/>
        <v>2.0077789351549306E-10</v>
      </c>
      <c r="O106" s="13">
        <v>1</v>
      </c>
    </row>
    <row r="107" spans="4:15" x14ac:dyDescent="0.4">
      <c r="D107" s="6">
        <v>0.76</v>
      </c>
      <c r="E107" s="7">
        <f t="shared" si="7"/>
        <v>-0.82724397479608569</v>
      </c>
      <c r="G107">
        <f t="shared" si="8"/>
        <v>1.9388431552913457</v>
      </c>
      <c r="H107" s="10">
        <f t="shared" si="13"/>
        <v>-0.12951250599497988</v>
      </c>
      <c r="I107">
        <f t="shared" si="9"/>
        <v>-0.77707503596987926</v>
      </c>
      <c r="K107">
        <f t="shared" si="10"/>
        <v>-0.12949806128498967</v>
      </c>
      <c r="M107">
        <f t="shared" si="11"/>
        <v>-0.12949806128498967</v>
      </c>
      <c r="N107" s="13">
        <f t="shared" si="12"/>
        <v>2.0864964670121076E-10</v>
      </c>
      <c r="O107" s="13">
        <v>1</v>
      </c>
    </row>
    <row r="108" spans="4:15" x14ac:dyDescent="0.4">
      <c r="D108" s="6">
        <v>0.78</v>
      </c>
      <c r="E108" s="7">
        <f t="shared" si="7"/>
        <v>-0.82036132061670475</v>
      </c>
      <c r="G108">
        <f t="shared" si="8"/>
        <v>1.9404455607203288</v>
      </c>
      <c r="H108" s="10">
        <f t="shared" si="13"/>
        <v>-0.12843496440165708</v>
      </c>
      <c r="I108">
        <f t="shared" si="9"/>
        <v>-0.77060978640994249</v>
      </c>
      <c r="K108">
        <f t="shared" si="10"/>
        <v>-0.12842020719341332</v>
      </c>
      <c r="M108">
        <f t="shared" si="11"/>
        <v>-0.12842020719341332</v>
      </c>
      <c r="N108" s="13">
        <f t="shared" si="12"/>
        <v>2.1777519514968926E-10</v>
      </c>
      <c r="O108" s="13">
        <v>1</v>
      </c>
    </row>
    <row r="109" spans="4:15" x14ac:dyDescent="0.4">
      <c r="D109" s="6">
        <v>0.8</v>
      </c>
      <c r="E109" s="7">
        <f t="shared" si="7"/>
        <v>-0.81344388959109482</v>
      </c>
      <c r="G109">
        <f t="shared" si="8"/>
        <v>1.9420479661493126</v>
      </c>
      <c r="H109" s="10">
        <f t="shared" si="13"/>
        <v>-0.12735197817937</v>
      </c>
      <c r="I109">
        <f t="shared" si="9"/>
        <v>-0.76411186907621997</v>
      </c>
      <c r="K109">
        <f t="shared" si="10"/>
        <v>-0.12733686993490761</v>
      </c>
      <c r="M109">
        <f t="shared" si="11"/>
        <v>-0.12733686993490761</v>
      </c>
      <c r="N109" s="13">
        <f t="shared" si="12"/>
        <v>2.2825905073505655E-10</v>
      </c>
      <c r="O109" s="13">
        <v>1</v>
      </c>
    </row>
    <row r="110" spans="4:15" x14ac:dyDescent="0.4">
      <c r="D110" s="6">
        <v>0.82</v>
      </c>
      <c r="E110" s="7">
        <f t="shared" si="7"/>
        <v>-0.80649584829805732</v>
      </c>
      <c r="G110">
        <f t="shared" si="8"/>
        <v>1.943650371578296</v>
      </c>
      <c r="H110" s="10">
        <f t="shared" si="13"/>
        <v>-0.12626419964361252</v>
      </c>
      <c r="I110">
        <f t="shared" si="9"/>
        <v>-0.75758519786167511</v>
      </c>
      <c r="K110">
        <f t="shared" si="10"/>
        <v>-0.12624870084802314</v>
      </c>
      <c r="M110">
        <f t="shared" si="11"/>
        <v>-0.12624870084802314</v>
      </c>
      <c r="N110" s="13">
        <f t="shared" si="12"/>
        <v>2.4021266472122491E-10</v>
      </c>
      <c r="O110" s="13">
        <v>1</v>
      </c>
    </row>
    <row r="111" spans="4:15" x14ac:dyDescent="0.4">
      <c r="D111" s="6">
        <v>0.84</v>
      </c>
      <c r="E111" s="7">
        <f t="shared" si="7"/>
        <v>-0.7995212016844504</v>
      </c>
      <c r="G111">
        <f t="shared" si="8"/>
        <v>1.9452527770072792</v>
      </c>
      <c r="H111" s="10">
        <f t="shared" si="13"/>
        <v>-0.1251722558049399</v>
      </c>
      <c r="I111">
        <f t="shared" si="9"/>
        <v>-0.75103353482963942</v>
      </c>
      <c r="K111">
        <f t="shared" si="10"/>
        <v>-0.12515632612223695</v>
      </c>
      <c r="M111">
        <f t="shared" si="11"/>
        <v>-0.12515632612223695</v>
      </c>
      <c r="N111" s="13">
        <f t="shared" si="12"/>
        <v>2.5375479101658762E-10</v>
      </c>
      <c r="O111" s="13">
        <v>1</v>
      </c>
    </row>
    <row r="112" spans="4:15" x14ac:dyDescent="0.4">
      <c r="D112" s="6">
        <v>0.86</v>
      </c>
      <c r="E112" s="7">
        <f t="shared" si="7"/>
        <v>-0.79252379820332819</v>
      </c>
      <c r="G112">
        <f t="shared" si="8"/>
        <v>1.946855182436263</v>
      </c>
      <c r="H112" s="10">
        <f t="shared" si="13"/>
        <v>-0.12407674917339083</v>
      </c>
      <c r="I112">
        <f t="shared" si="9"/>
        <v>-0.74446049504034495</v>
      </c>
      <c r="K112">
        <f t="shared" si="10"/>
        <v>-0.12406034759704673</v>
      </c>
      <c r="M112">
        <f t="shared" si="11"/>
        <v>-0.12406034759704673</v>
      </c>
      <c r="N112" s="13">
        <f t="shared" si="12"/>
        <v>2.6901170657123144E-7</v>
      </c>
      <c r="O112" s="13">
        <v>1000</v>
      </c>
    </row>
    <row r="113" spans="4:15" x14ac:dyDescent="0.4">
      <c r="D113" s="6">
        <v>0.88</v>
      </c>
      <c r="E113" s="7">
        <f t="shared" si="7"/>
        <v>-0.78550733480131119</v>
      </c>
      <c r="G113">
        <f t="shared" si="8"/>
        <v>1.9484575878652464</v>
      </c>
      <c r="H113" s="10">
        <f t="shared" si="13"/>
        <v>-0.12297825853930516</v>
      </c>
      <c r="I113">
        <f t="shared" si="9"/>
        <v>-0.73786955123583098</v>
      </c>
      <c r="K113">
        <f t="shared" si="10"/>
        <v>-0.12296134353741658</v>
      </c>
      <c r="M113">
        <f t="shared" si="11"/>
        <v>-0.12296134353741658</v>
      </c>
      <c r="N113" s="13">
        <f t="shared" si="12"/>
        <v>2.8611728889062648E-7</v>
      </c>
      <c r="O113" s="13">
        <v>1000</v>
      </c>
    </row>
    <row r="114" spans="4:15" x14ac:dyDescent="0.4">
      <c r="D114" s="6">
        <v>0.9</v>
      </c>
      <c r="E114" s="7">
        <f t="shared" si="7"/>
        <v>-0.77847536175941812</v>
      </c>
      <c r="G114">
        <f t="shared" si="8"/>
        <v>1.9500599932942302</v>
      </c>
      <c r="H114" s="10">
        <f t="shared" si="13"/>
        <v>-0.12187733973119998</v>
      </c>
      <c r="I114">
        <f t="shared" si="9"/>
        <v>-0.73126403838719989</v>
      </c>
      <c r="K114">
        <f t="shared" si="10"/>
        <v>-0.12185986938624782</v>
      </c>
      <c r="M114">
        <f t="shared" si="11"/>
        <v>-0.12185986938624782</v>
      </c>
      <c r="N114" s="13">
        <f t="shared" si="12"/>
        <v>3.0521295274731264E-7</v>
      </c>
      <c r="O114" s="13">
        <v>1000</v>
      </c>
    </row>
    <row r="115" spans="4:15" x14ac:dyDescent="0.4">
      <c r="D115" s="6">
        <v>0.92</v>
      </c>
      <c r="E115" s="7">
        <f t="shared" si="7"/>
        <v>-0.77143128739148048</v>
      </c>
      <c r="G115">
        <f t="shared" si="8"/>
        <v>1.9516623987232133</v>
      </c>
      <c r="H115" s="10">
        <f t="shared" si="13"/>
        <v>-0.12077452635134854</v>
      </c>
      <c r="I115">
        <f t="shared" si="9"/>
        <v>-0.72464715810809122</v>
      </c>
      <c r="K115">
        <f t="shared" si="10"/>
        <v>-0.1207564584945432</v>
      </c>
      <c r="M115">
        <f t="shared" si="11"/>
        <v>-0.1207564584945432</v>
      </c>
      <c r="N115" s="13">
        <f t="shared" si="12"/>
        <v>3.2644744953846988E-10</v>
      </c>
      <c r="O115" s="13">
        <v>1</v>
      </c>
    </row>
    <row r="116" spans="4:15" x14ac:dyDescent="0.4">
      <c r="D116" s="6">
        <v>0.94</v>
      </c>
      <c r="E116" s="7">
        <f t="shared" si="7"/>
        <v>-0.76437838260414381</v>
      </c>
      <c r="G116">
        <f t="shared" si="8"/>
        <v>1.9532648041521967</v>
      </c>
      <c r="H116" s="10">
        <f t="shared" si="13"/>
        <v>-0.11967033048968979</v>
      </c>
      <c r="I116">
        <f t="shared" si="9"/>
        <v>-0.71802198293813879</v>
      </c>
      <c r="K116">
        <f t="shared" si="10"/>
        <v>-0.11965162282989758</v>
      </c>
      <c r="M116">
        <f t="shared" si="11"/>
        <v>-0.11965162282989758</v>
      </c>
      <c r="N116" s="13">
        <f t="shared" si="12"/>
        <v>3.4997653490120805E-10</v>
      </c>
      <c r="O116" s="13">
        <v>1</v>
      </c>
    </row>
    <row r="117" spans="4:15" x14ac:dyDescent="0.4">
      <c r="D117" s="6">
        <v>0.96</v>
      </c>
      <c r="E117" s="7">
        <f t="shared" si="7"/>
        <v>-0.75731978532234878</v>
      </c>
      <c r="G117">
        <f t="shared" si="8"/>
        <v>1.9548672095811805</v>
      </c>
      <c r="H117" s="10">
        <f t="shared" si="13"/>
        <v>-0.1185652434166773</v>
      </c>
      <c r="I117">
        <f t="shared" si="9"/>
        <v>-0.71139146050006385</v>
      </c>
      <c r="K117">
        <f t="shared" si="10"/>
        <v>-0.11854585366394373</v>
      </c>
      <c r="M117">
        <f t="shared" si="11"/>
        <v>-0.11854585366394373</v>
      </c>
      <c r="N117" s="13">
        <f t="shared" si="12"/>
        <v>3.7596251106931331E-10</v>
      </c>
      <c r="O117" s="13">
        <v>1</v>
      </c>
    </row>
    <row r="118" spans="4:15" x14ac:dyDescent="0.4">
      <c r="D118" s="6">
        <v>0.98</v>
      </c>
      <c r="E118" s="7">
        <f t="shared" si="7"/>
        <v>-0.75025850478408929</v>
      </c>
      <c r="G118">
        <f t="shared" si="8"/>
        <v>1.9564696150101639</v>
      </c>
      <c r="H118" s="10">
        <f t="shared" si="13"/>
        <v>-0.11745973625566232</v>
      </c>
      <c r="I118">
        <f t="shared" si="9"/>
        <v>-0.70475841753397395</v>
      </c>
      <c r="K118">
        <f t="shared" si="10"/>
        <v>-0.11743962223935192</v>
      </c>
      <c r="M118">
        <f t="shared" si="11"/>
        <v>-0.11743962223935192</v>
      </c>
      <c r="N118" s="13">
        <f t="shared" si="12"/>
        <v>4.0457365213500135E-10</v>
      </c>
      <c r="O118" s="13">
        <v>1</v>
      </c>
    </row>
    <row r="119" spans="4:15" x14ac:dyDescent="0.4">
      <c r="D119" s="6">
        <v>1</v>
      </c>
      <c r="E119" s="7">
        <f t="shared" si="7"/>
        <v>-0.74319742570812608</v>
      </c>
      <c r="G119">
        <f t="shared" si="8"/>
        <v>1.9580720204391471</v>
      </c>
      <c r="H119" s="10">
        <f t="shared" si="13"/>
        <v>-0.11635426063538704</v>
      </c>
      <c r="I119">
        <f t="shared" si="9"/>
        <v>-0.69812556381232227</v>
      </c>
      <c r="K119">
        <f t="shared" si="10"/>
        <v>-0.1163333804169762</v>
      </c>
      <c r="M119">
        <f t="shared" si="11"/>
        <v>-0.1163333804169762</v>
      </c>
      <c r="N119" s="13">
        <f t="shared" si="12"/>
        <v>4.35983520884047E-10</v>
      </c>
      <c r="O119" s="13">
        <v>1</v>
      </c>
    </row>
    <row r="120" spans="4:15" x14ac:dyDescent="0.4">
      <c r="D120" s="6">
        <v>1.02</v>
      </c>
      <c r="E120" s="7">
        <f t="shared" si="7"/>
        <v>-0.73613931233824748</v>
      </c>
      <c r="G120">
        <f t="shared" si="8"/>
        <v>1.9596744258681309</v>
      </c>
      <c r="H120" s="10">
        <f t="shared" si="13"/>
        <v>-0.11524924932314992</v>
      </c>
      <c r="I120">
        <f t="shared" si="9"/>
        <v>-0.69149549593889947</v>
      </c>
      <c r="K120">
        <f t="shared" si="10"/>
        <v>-0.1152275613037147</v>
      </c>
      <c r="M120">
        <f t="shared" si="11"/>
        <v>-0.1152275613037147</v>
      </c>
      <c r="N120" s="13">
        <f t="shared" si="12"/>
        <v>4.7037018702261655E-10</v>
      </c>
      <c r="O120" s="13">
        <v>1</v>
      </c>
    </row>
    <row r="121" spans="4:15" x14ac:dyDescent="0.4">
      <c r="D121" s="6">
        <v>1.04</v>
      </c>
      <c r="E121" s="7">
        <f t="shared" si="7"/>
        <v>-0.72908681236756079</v>
      </c>
      <c r="G121">
        <f t="shared" si="8"/>
        <v>1.9612768312971143</v>
      </c>
      <c r="H121" s="10">
        <f t="shared" si="13"/>
        <v>-0.11414511683918918</v>
      </c>
      <c r="I121">
        <f t="shared" si="9"/>
        <v>-0.68487070103513514</v>
      </c>
      <c r="K121">
        <f t="shared" si="10"/>
        <v>-0.11412257986164345</v>
      </c>
      <c r="M121">
        <f t="shared" si="11"/>
        <v>-0.11412257986164345</v>
      </c>
      <c r="N121" s="13">
        <f t="shared" si="12"/>
        <v>5.0791535689666955E-10</v>
      </c>
      <c r="O121" s="13">
        <v>1</v>
      </c>
    </row>
    <row r="122" spans="4:15" x14ac:dyDescent="0.4">
      <c r="D122" s="6">
        <v>1.06</v>
      </c>
      <c r="E122" s="7">
        <f t="shared" si="7"/>
        <v>-0.7220424607462087</v>
      </c>
      <c r="G122">
        <f t="shared" si="8"/>
        <v>1.9628792367260974</v>
      </c>
      <c r="H122" s="10">
        <f t="shared" si="13"/>
        <v>-0.1130422600528149</v>
      </c>
      <c r="I122">
        <f t="shared" si="9"/>
        <v>-0.67825356031688933</v>
      </c>
      <c r="K122">
        <f t="shared" si="10"/>
        <v>-0.11301883349895775</v>
      </c>
      <c r="M122">
        <f t="shared" si="11"/>
        <v>-0.11301883349895775</v>
      </c>
      <c r="N122" s="13">
        <f t="shared" si="12"/>
        <v>5.4880342562183929E-10</v>
      </c>
      <c r="O122" s="13">
        <v>1</v>
      </c>
    </row>
    <row r="123" spans="4:15" x14ac:dyDescent="0.4">
      <c r="D123" s="6">
        <v>1.08</v>
      </c>
      <c r="E123" s="7">
        <f t="shared" si="7"/>
        <v>-0.71500868337581081</v>
      </c>
      <c r="G123">
        <f t="shared" si="8"/>
        <v>1.9644816421550813</v>
      </c>
      <c r="H123" s="10">
        <f t="shared" si="13"/>
        <v>-0.11194105876080723</v>
      </c>
      <c r="I123">
        <f t="shared" si="9"/>
        <v>-0.6716463525648434</v>
      </c>
      <c r="K123">
        <f t="shared" si="10"/>
        <v>-0.11191670264324731</v>
      </c>
      <c r="M123">
        <f t="shared" si="11"/>
        <v>-0.11191670264324731</v>
      </c>
      <c r="N123" s="13">
        <f t="shared" si="12"/>
        <v>5.9322046259280334E-10</v>
      </c>
      <c r="O123" s="13">
        <v>1</v>
      </c>
    </row>
    <row r="124" spans="4:15" x14ac:dyDescent="0.4">
      <c r="D124" s="6">
        <v>1.1000000000000001</v>
      </c>
      <c r="E124" s="7">
        <f t="shared" si="7"/>
        <v>-0.70798780069383604</v>
      </c>
      <c r="G124">
        <f t="shared" si="8"/>
        <v>1.9660840475840646</v>
      </c>
      <c r="H124" s="10">
        <f t="shared" si="13"/>
        <v>-0.11084187624858229</v>
      </c>
      <c r="I124">
        <f t="shared" si="9"/>
        <v>-0.66505125749149374</v>
      </c>
      <c r="K124">
        <f t="shared" si="10"/>
        <v>-0.11081655129761864</v>
      </c>
      <c r="M124">
        <f t="shared" si="11"/>
        <v>-0.11081655129761864</v>
      </c>
      <c r="N124" s="13">
        <f t="shared" si="12"/>
        <v>6.4135314131119024E-10</v>
      </c>
      <c r="O124" s="13">
        <v>1</v>
      </c>
    </row>
    <row r="125" spans="4:15" x14ac:dyDescent="0.4">
      <c r="D125" s="6">
        <v>1.1200000000000001</v>
      </c>
      <c r="E125" s="7">
        <f t="shared" si="7"/>
        <v>-0.70098203115102786</v>
      </c>
      <c r="G125">
        <f t="shared" si="8"/>
        <v>1.9676864530130485</v>
      </c>
      <c r="H125" s="10">
        <f t="shared" si="13"/>
        <v>-0.1097450598346144</v>
      </c>
      <c r="I125">
        <f t="shared" si="9"/>
        <v>-0.65847035900768636</v>
      </c>
      <c r="K125">
        <f t="shared" si="10"/>
        <v>-0.10971872758014831</v>
      </c>
      <c r="M125">
        <f t="shared" si="11"/>
        <v>-0.10971872758014831</v>
      </c>
      <c r="N125" s="13">
        <f t="shared" si="12"/>
        <v>6.9338762526696933E-10</v>
      </c>
      <c r="O125" s="13">
        <v>1</v>
      </c>
    </row>
    <row r="126" spans="4:15" x14ac:dyDescent="0.4">
      <c r="D126" s="6">
        <v>1.1399999999999999</v>
      </c>
      <c r="E126" s="7">
        <f t="shared" si="7"/>
        <v>-0.69399349458492121</v>
      </c>
      <c r="G126">
        <f t="shared" si="8"/>
        <v>1.9692888584420316</v>
      </c>
      <c r="H126" s="10">
        <f t="shared" si="13"/>
        <v>-0.10865094139859056</v>
      </c>
      <c r="I126">
        <f t="shared" si="9"/>
        <v>-0.65190564839154341</v>
      </c>
      <c r="K126">
        <f t="shared" si="10"/>
        <v>-0.10862356424716314</v>
      </c>
      <c r="M126">
        <f t="shared" si="11"/>
        <v>-0.10862356424716314</v>
      </c>
      <c r="N126" s="13">
        <f t="shared" si="12"/>
        <v>7.4950842027995361E-10</v>
      </c>
      <c r="O126" s="13">
        <v>1</v>
      </c>
    </row>
    <row r="127" spans="4:15" x14ac:dyDescent="0.4">
      <c r="D127" s="6">
        <v>1.1599999999999999</v>
      </c>
      <c r="E127" s="7">
        <f t="shared" si="7"/>
        <v>-0.68702421549239667</v>
      </c>
      <c r="G127">
        <f t="shared" si="8"/>
        <v>1.970891263871015</v>
      </c>
      <c r="H127" s="10">
        <f t="shared" si="13"/>
        <v>-0.10755983789375843</v>
      </c>
      <c r="I127">
        <f t="shared" si="9"/>
        <v>-0.64535902736255057</v>
      </c>
      <c r="K127">
        <f t="shared" si="10"/>
        <v>-0.10753137920079787</v>
      </c>
      <c r="M127">
        <f t="shared" si="11"/>
        <v>-0.10753137920079787</v>
      </c>
      <c r="N127" s="13">
        <f t="shared" si="12"/>
        <v>8.0989720502337201E-10</v>
      </c>
      <c r="O127" s="13">
        <v>1</v>
      </c>
    </row>
    <row r="128" spans="4:15" x14ac:dyDescent="0.4">
      <c r="D128" s="6">
        <v>1.18</v>
      </c>
      <c r="E128" s="7">
        <f t="shared" si="7"/>
        <v>-0.68007612620414637</v>
      </c>
      <c r="G128">
        <f t="shared" si="8"/>
        <v>1.9724936692999988</v>
      </c>
      <c r="H128" s="10">
        <f t="shared" si="13"/>
        <v>-0.10647205184391749</v>
      </c>
      <c r="I128">
        <f t="shared" si="9"/>
        <v>-0.63883231106350491</v>
      </c>
      <c r="K128">
        <f t="shared" si="10"/>
        <v>-0.10644247598129786</v>
      </c>
      <c r="M128">
        <f t="shared" si="11"/>
        <v>-0.10644247598129786</v>
      </c>
      <c r="N128" s="13">
        <f t="shared" si="12"/>
        <v>8.7473164969536959E-10</v>
      </c>
      <c r="O128" s="13">
        <v>1</v>
      </c>
    </row>
    <row r="129" spans="4:15" x14ac:dyDescent="0.4">
      <c r="D129" s="6">
        <v>1.2</v>
      </c>
      <c r="E129" s="7">
        <f t="shared" si="7"/>
        <v>-0.67315106996384566</v>
      </c>
      <c r="G129">
        <f t="shared" si="8"/>
        <v>1.974096074728982</v>
      </c>
      <c r="H129" s="10">
        <f t="shared" si="13"/>
        <v>-0.1053878718254911</v>
      </c>
      <c r="I129">
        <f t="shared" si="9"/>
        <v>-0.63232723095294663</v>
      </c>
      <c r="K129">
        <f t="shared" si="10"/>
        <v>-0.10535714424450221</v>
      </c>
      <c r="M129">
        <f t="shared" si="11"/>
        <v>-0.10535714424450221</v>
      </c>
      <c r="N129" s="13">
        <f t="shared" si="12"/>
        <v>9.4418423342880443E-10</v>
      </c>
      <c r="O129" s="13">
        <v>1</v>
      </c>
    </row>
    <row r="130" spans="4:15" x14ac:dyDescent="0.4">
      <c r="D130" s="6">
        <v>1.22</v>
      </c>
      <c r="E130" s="7">
        <f t="shared" si="7"/>
        <v>-0.66625080391473634</v>
      </c>
      <c r="G130">
        <f t="shared" si="8"/>
        <v>1.9756984801579653</v>
      </c>
      <c r="H130" s="10">
        <f t="shared" si="13"/>
        <v>-0.10430757293510329</v>
      </c>
      <c r="I130">
        <f t="shared" si="9"/>
        <v>-0.62584543761061973</v>
      </c>
      <c r="K130">
        <f t="shared" si="10"/>
        <v>-0.10427566022493069</v>
      </c>
      <c r="M130">
        <f t="shared" si="11"/>
        <v>-0.10427566022493069</v>
      </c>
      <c r="N130" s="13">
        <f t="shared" si="12"/>
        <v>1.0184210705601337E-9</v>
      </c>
      <c r="O130" s="13">
        <v>1</v>
      </c>
    </row>
    <row r="131" spans="4:15" x14ac:dyDescent="0.4">
      <c r="D131" s="6">
        <v>1.24</v>
      </c>
      <c r="E131" s="7">
        <f t="shared" si="7"/>
        <v>-0.65937700199627591</v>
      </c>
      <c r="G131">
        <f t="shared" si="8"/>
        <v>1.9773008855869492</v>
      </c>
      <c r="H131" s="10">
        <f t="shared" si="13"/>
        <v>-0.103231417243075</v>
      </c>
      <c r="I131">
        <f t="shared" si="9"/>
        <v>-0.61938850345844998</v>
      </c>
      <c r="K131">
        <f t="shared" si="10"/>
        <v>-0.10319828718490094</v>
      </c>
      <c r="M131">
        <f t="shared" si="11"/>
        <v>-0.10319828718490094</v>
      </c>
      <c r="N131" s="13">
        <f t="shared" si="12"/>
        <v>1.0976007546162767E-9</v>
      </c>
      <c r="O131" s="13">
        <v>1</v>
      </c>
    </row>
    <row r="132" spans="4:15" x14ac:dyDescent="0.4">
      <c r="D132" s="6">
        <v>1.26</v>
      </c>
      <c r="E132" s="7">
        <f t="shared" si="7"/>
        <v>-0.65253125775340437</v>
      </c>
      <c r="G132">
        <f t="shared" si="8"/>
        <v>1.9789032910159325</v>
      </c>
      <c r="H132" s="10">
        <f t="shared" si="13"/>
        <v>-0.10215965423324039</v>
      </c>
      <c r="I132">
        <f t="shared" si="9"/>
        <v>-0.61295792539944238</v>
      </c>
      <c r="K132">
        <f t="shared" si="10"/>
        <v>-0.10212527585007547</v>
      </c>
      <c r="M132">
        <f t="shared" si="11"/>
        <v>-0.10212527585007547</v>
      </c>
      <c r="N132" s="13">
        <f t="shared" si="12"/>
        <v>1.1818732290339199E-9</v>
      </c>
      <c r="O132" s="13">
        <v>1</v>
      </c>
    </row>
    <row r="133" spans="4:15" x14ac:dyDescent="0.4">
      <c r="D133" s="6">
        <v>1.28</v>
      </c>
      <c r="E133" s="7">
        <f t="shared" si="7"/>
        <v>-0.64571508706093861</v>
      </c>
      <c r="G133">
        <f t="shared" si="8"/>
        <v>1.9805056964449161</v>
      </c>
      <c r="H133" s="10">
        <f t="shared" si="13"/>
        <v>-0.10109252122947524</v>
      </c>
      <c r="I133">
        <f t="shared" si="9"/>
        <v>-0.60655512737685147</v>
      </c>
      <c r="K133">
        <f t="shared" si="10"/>
        <v>-0.1010568648318253</v>
      </c>
      <c r="M133">
        <f t="shared" si="11"/>
        <v>-0.1010568648318253</v>
      </c>
      <c r="N133" s="13">
        <f t="shared" si="12"/>
        <v>1.2713786933703457E-9</v>
      </c>
      <c r="O133" s="13">
        <v>1</v>
      </c>
    </row>
    <row r="134" spans="4:15" x14ac:dyDescent="0.4">
      <c r="D134" s="6">
        <v>1.3</v>
      </c>
      <c r="E134" s="7">
        <f t="shared" si="7"/>
        <v>-0.63892993076551241</v>
      </c>
      <c r="G134">
        <f t="shared" si="8"/>
        <v>1.9821081018738995</v>
      </c>
      <c r="H134" s="10">
        <f t="shared" si="13"/>
        <v>-0.10003024380931647</v>
      </c>
      <c r="I134">
        <f t="shared" si="9"/>
        <v>-0.6001814628558988</v>
      </c>
      <c r="K134">
        <f t="shared" si="10"/>
        <v>-9.9993281036806991E-2</v>
      </c>
      <c r="M134">
        <f t="shared" si="11"/>
        <v>-9.9993281036806991E-2</v>
      </c>
      <c r="N134" s="13">
        <f t="shared" si="12"/>
        <v>1.3662465515871675E-9</v>
      </c>
      <c r="O134" s="13">
        <v>1</v>
      </c>
    </row>
    <row r="135" spans="4:15" x14ac:dyDescent="0.4">
      <c r="D135" s="6">
        <v>1.32</v>
      </c>
      <c r="E135" s="7">
        <f t="shared" si="7"/>
        <v>-0.63217715724742984</v>
      </c>
      <c r="G135">
        <f t="shared" si="8"/>
        <v>1.9837105073028829</v>
      </c>
      <c r="H135" s="10">
        <f t="shared" si="13"/>
        <v>-9.897303620504351E-2</v>
      </c>
      <c r="I135">
        <f t="shared" si="9"/>
        <v>-0.59383821723026109</v>
      </c>
      <c r="K135">
        <f t="shared" si="10"/>
        <v>-9.8934740064106005E-2</v>
      </c>
      <c r="M135">
        <f t="shared" si="11"/>
        <v>-9.8934740064106005E-2</v>
      </c>
      <c r="N135" s="13">
        <f t="shared" si="12"/>
        <v>1.4665944107052376E-9</v>
      </c>
      <c r="O135" s="13">
        <v>1</v>
      </c>
    </row>
    <row r="136" spans="4:15" x14ac:dyDescent="0.4">
      <c r="D136" s="6">
        <v>1.34</v>
      </c>
      <c r="E136" s="7">
        <f t="shared" si="7"/>
        <v>-0.62545806490472122</v>
      </c>
      <c r="G136">
        <f t="shared" si="8"/>
        <v>1.9853129127318667</v>
      </c>
      <c r="H136" s="10">
        <f t="shared" si="13"/>
        <v>-9.7921101692579546E-2</v>
      </c>
      <c r="I136">
        <f t="shared" si="9"/>
        <v>-0.58752661015547725</v>
      </c>
      <c r="K136">
        <f t="shared" si="10"/>
        <v>-9.7881446590323634E-2</v>
      </c>
      <c r="M136">
        <f t="shared" si="11"/>
        <v>-9.7881446590323634E-2</v>
      </c>
      <c r="N136" s="13">
        <f t="shared" si="12"/>
        <v>1.572527134926807E-9</v>
      </c>
      <c r="O136" s="13">
        <v>1</v>
      </c>
    </row>
    <row r="137" spans="4:15" x14ac:dyDescent="0.4">
      <c r="D137" s="6">
        <v>1.36</v>
      </c>
      <c r="E137" s="7">
        <f t="shared" si="7"/>
        <v>-0.61877388456163851</v>
      </c>
      <c r="G137">
        <f t="shared" si="8"/>
        <v>1.9869153181608499</v>
      </c>
      <c r="H137" s="10">
        <f t="shared" si="13"/>
        <v>-9.6874632968563246E-2</v>
      </c>
      <c r="I137">
        <f t="shared" si="9"/>
        <v>-0.58124779781137947</v>
      </c>
      <c r="K137">
        <f t="shared" si="10"/>
        <v>-9.6833594742945506E-2</v>
      </c>
      <c r="M137">
        <f t="shared" si="11"/>
        <v>-9.6833594742945506E-2</v>
      </c>
      <c r="N137" s="13">
        <f t="shared" si="12"/>
        <v>1.6841359618525278E-9</v>
      </c>
      <c r="O137" s="13">
        <v>1</v>
      </c>
    </row>
    <row r="138" spans="4:15" x14ac:dyDescent="0.4">
      <c r="D138" s="6">
        <v>1.38</v>
      </c>
      <c r="E138" s="7">
        <f t="shared" si="7"/>
        <v>-0.61212578180375643</v>
      </c>
      <c r="G138">
        <f t="shared" si="8"/>
        <v>1.9885177235898333</v>
      </c>
      <c r="H138" s="10">
        <f t="shared" si="13"/>
        <v>-9.5833812515929942E-2</v>
      </c>
      <c r="I138">
        <f t="shared" si="9"/>
        <v>-0.57500287509557968</v>
      </c>
      <c r="K138">
        <f t="shared" si="10"/>
        <v>-9.5791368462337045E-2</v>
      </c>
      <c r="M138">
        <f t="shared" si="11"/>
        <v>-9.5791368462337045E-2</v>
      </c>
      <c r="N138" s="13">
        <f t="shared" si="12"/>
        <v>1.801497685396679E-9</v>
      </c>
      <c r="O138" s="13">
        <v>1</v>
      </c>
    </row>
    <row r="139" spans="4:15" x14ac:dyDescent="0.4">
      <c r="D139" s="6">
        <v>1.4</v>
      </c>
      <c r="E139" s="7">
        <f t="shared" si="7"/>
        <v>-0.60551485924179294</v>
      </c>
      <c r="G139">
        <f t="shared" si="8"/>
        <v>1.9901201290188171</v>
      </c>
      <c r="H139" s="10">
        <f t="shared" si="13"/>
        <v>-9.4798812958333034E-2</v>
      </c>
      <c r="I139">
        <f t="shared" si="9"/>
        <v>-0.5687928777499982</v>
      </c>
      <c r="K139">
        <f t="shared" si="10"/>
        <v>-9.4754941852698005E-2</v>
      </c>
      <c r="M139">
        <f t="shared" si="11"/>
        <v>-9.4754941852698005E-2</v>
      </c>
      <c r="N139" s="13">
        <f t="shared" si="12"/>
        <v>1.9246739096399068E-9</v>
      </c>
      <c r="O139" s="13">
        <v>1</v>
      </c>
    </row>
    <row r="140" spans="4:15" x14ac:dyDescent="0.4">
      <c r="D140" s="6">
        <v>1.42</v>
      </c>
      <c r="E140" s="7">
        <f t="shared" si="7"/>
        <v>-0.59894215870619683</v>
      </c>
      <c r="G140">
        <f t="shared" si="8"/>
        <v>1.9917225344478002</v>
      </c>
      <c r="H140" s="10">
        <f t="shared" si="13"/>
        <v>-9.3769797403726637E-2</v>
      </c>
      <c r="I140">
        <f t="shared" si="9"/>
        <v>-0.5626187844223598</v>
      </c>
      <c r="K140">
        <f t="shared" si="10"/>
        <v>-9.3724479522292958E-2</v>
      </c>
      <c r="M140">
        <f t="shared" si="11"/>
        <v>-9.3724479522292958E-2</v>
      </c>
      <c r="N140" s="13">
        <f t="shared" si="12"/>
        <v>2.0537103776369964E-9</v>
      </c>
      <c r="O140" s="13">
        <v>1</v>
      </c>
    </row>
    <row r="141" spans="4:15" x14ac:dyDescent="0.4">
      <c r="D141" s="6">
        <v>1.44</v>
      </c>
      <c r="E141" s="7">
        <f t="shared" si="7"/>
        <v>-0.59240866337449882</v>
      </c>
      <c r="G141">
        <f t="shared" si="8"/>
        <v>1.9933249398767836</v>
      </c>
      <c r="H141" s="10">
        <f t="shared" si="13"/>
        <v>-9.274691977742143E-2</v>
      </c>
      <c r="I141">
        <f t="shared" si="9"/>
        <v>-0.55648151866452855</v>
      </c>
      <c r="K141">
        <f t="shared" si="10"/>
        <v>-9.2700136913271627E-2</v>
      </c>
      <c r="M141">
        <f t="shared" si="11"/>
        <v>-9.2700136913271627E-2</v>
      </c>
      <c r="N141" s="13">
        <f t="shared" si="12"/>
        <v>2.1886363780588743E-9</v>
      </c>
      <c r="O141" s="13">
        <v>1</v>
      </c>
    </row>
    <row r="142" spans="4:15" x14ac:dyDescent="0.4">
      <c r="D142" s="6">
        <v>1.46</v>
      </c>
      <c r="E142" s="7">
        <f t="shared" si="7"/>
        <v>-0.58591529983336632</v>
      </c>
      <c r="G142">
        <f t="shared" si="8"/>
        <v>1.9949273453057674</v>
      </c>
      <c r="H142" s="10">
        <f t="shared" si="13"/>
        <v>-9.1730325144917996E-2</v>
      </c>
      <c r="I142">
        <f t="shared" si="9"/>
        <v>-0.55038195086950803</v>
      </c>
      <c r="K142">
        <f t="shared" si="10"/>
        <v>-9.1682060621384801E-2</v>
      </c>
      <c r="M142">
        <f t="shared" si="11"/>
        <v>-9.1682060621384801E-2</v>
      </c>
      <c r="N142" s="13">
        <f t="shared" si="12"/>
        <v>2.3294642318863547E-9</v>
      </c>
      <c r="O142" s="13">
        <v>1</v>
      </c>
    </row>
    <row r="143" spans="4:15" x14ac:dyDescent="0.4">
      <c r="D143" s="6">
        <v>1.48</v>
      </c>
      <c r="E143" s="7">
        <f t="shared" si="7"/>
        <v>-0.57946294007724475</v>
      </c>
      <c r="G143">
        <f t="shared" si="8"/>
        <v>1.9965297507347508</v>
      </c>
      <c r="H143" s="10">
        <f t="shared" si="13"/>
        <v>-9.0720150024812166E-2</v>
      </c>
      <c r="I143">
        <f t="shared" si="9"/>
        <v>-0.54432090014887302</v>
      </c>
      <c r="K143">
        <f t="shared" si="10"/>
        <v>-9.0670388705886798E-2</v>
      </c>
      <c r="M143">
        <f t="shared" si="11"/>
        <v>-9.0670388705886798E-2</v>
      </c>
      <c r="N143" s="13">
        <f t="shared" si="12"/>
        <v>2.476188861192149E-9</v>
      </c>
      <c r="O143" s="13">
        <v>1</v>
      </c>
    </row>
    <row r="144" spans="4:15" x14ac:dyDescent="0.4">
      <c r="D144" s="6">
        <v>1.5</v>
      </c>
      <c r="E144" s="7">
        <f t="shared" si="7"/>
        <v>-0.5730524034454203</v>
      </c>
      <c r="G144">
        <f t="shared" si="8"/>
        <v>1.998132156163734</v>
      </c>
      <c r="H144" s="10">
        <f t="shared" si="13"/>
        <v>-8.9716522692059611E-2</v>
      </c>
      <c r="I144">
        <f t="shared" si="9"/>
        <v>-0.53829913615235769</v>
      </c>
      <c r="K144">
        <f t="shared" si="10"/>
        <v>-8.9665250989909587E-2</v>
      </c>
      <c r="M144">
        <f t="shared" si="11"/>
        <v>-8.9665250989909587E-2</v>
      </c>
      <c r="N144" s="13">
        <f t="shared" si="12"/>
        <v>2.628787441360795E-9</v>
      </c>
      <c r="O144" s="13">
        <v>1</v>
      </c>
    </row>
    <row r="145" spans="4:15" x14ac:dyDescent="0.4">
      <c r="D145" s="6">
        <v>1.52</v>
      </c>
      <c r="E145" s="7">
        <f t="shared" si="7"/>
        <v>-0.56668445849928384</v>
      </c>
      <c r="G145">
        <f t="shared" si="8"/>
        <v>1.9997345615927178</v>
      </c>
      <c r="H145" s="10">
        <f t="shared" si="13"/>
        <v>-8.8719563471878538E-2</v>
      </c>
      <c r="I145">
        <f t="shared" si="9"/>
        <v>-0.53231738083127123</v>
      </c>
      <c r="K145">
        <f t="shared" si="10"/>
        <v>-8.8666769351592095E-2</v>
      </c>
      <c r="M145">
        <f t="shared" si="11"/>
        <v>-8.8666769351592095E-2</v>
      </c>
      <c r="N145" s="13">
        <f t="shared" si="12"/>
        <v>2.7872191368193459E-9</v>
      </c>
      <c r="O145" s="13">
        <v>1</v>
      </c>
    </row>
    <row r="146" spans="4:15" x14ac:dyDescent="0.4">
      <c r="D146" s="6">
        <v>1.54</v>
      </c>
      <c r="E146" s="7">
        <f t="shared" si="7"/>
        <v>-0.56035982484153168</v>
      </c>
      <c r="G146">
        <f t="shared" si="8"/>
        <v>2.0013369670217012</v>
      </c>
      <c r="H146" s="10">
        <f t="shared" si="13"/>
        <v>-8.7729385024561859E-2</v>
      </c>
      <c r="I146">
        <f t="shared" si="9"/>
        <v>-0.52637631014737118</v>
      </c>
      <c r="K146">
        <f t="shared" si="10"/>
        <v>-8.7675058006231682E-2</v>
      </c>
      <c r="M146">
        <f t="shared" si="11"/>
        <v>-8.7675058006231682E-2</v>
      </c>
      <c r="N146" s="13">
        <f t="shared" si="12"/>
        <v>2.9514249206474423E-9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-0.55407917487898251</v>
      </c>
      <c r="G147">
        <f t="shared" si="8"/>
        <v>2.002939372450685</v>
      </c>
      <c r="H147" s="10">
        <f t="shared" si="13"/>
        <v>-8.6746092621462101E-2</v>
      </c>
      <c r="I147">
        <f t="shared" si="9"/>
        <v>-0.52047655572877261</v>
      </c>
      <c r="K147">
        <f t="shared" si="10"/>
        <v>-8.6690223779714748E-2</v>
      </c>
      <c r="M147">
        <f t="shared" si="11"/>
        <v>-8.6690223779714748E-2</v>
      </c>
      <c r="N147" s="13">
        <f t="shared" si="12"/>
        <v>3.121327478190769E-9</v>
      </c>
      <c r="O147" s="13">
        <v>1</v>
      </c>
    </row>
    <row r="148" spans="4:15" x14ac:dyDescent="0.4">
      <c r="D148" s="6">
        <v>1.58</v>
      </c>
      <c r="E148" s="7">
        <f t="shared" si="14"/>
        <v>-0.54784313553065089</v>
      </c>
      <c r="G148">
        <f t="shared" ref="G148:G211" si="15">$E$11*(D148/$E$12+1)</f>
        <v>2.0045417778796684</v>
      </c>
      <c r="H148" s="10">
        <f t="shared" si="13"/>
        <v>-8.5769784412405875E-2</v>
      </c>
      <c r="I148">
        <f t="shared" ref="I148:I211" si="16">H148*$E$6</f>
        <v>-0.51461870647443519</v>
      </c>
      <c r="K148">
        <f t="shared" ref="K148:K211" si="17">(1/2)*($L$9*$L$4*EXP(-$L$7*$O$6*(G148/$O$6-1))-($L$9*$L$6*EXP(-$L$5*$O$6*(G148/$O$6-1))))</f>
        <v>-8.5712366373494192E-2</v>
      </c>
      <c r="M148">
        <f t="shared" ref="M148:M211" si="18">(1/2)*($L$9*$O$4*EXP(-$O$8*$O$6*(G148/$O$6-1))-($L$9*$O$7*EXP(-$O$5*$O$6*(G148/$O$6-1))))</f>
        <v>-8.5712366373494192E-2</v>
      </c>
      <c r="N148" s="13">
        <f t="shared" ref="N148:N211" si="19">(M148-H148)^2*O148</f>
        <v>3.2968311924635381E-9</v>
      </c>
      <c r="O148" s="13">
        <v>1</v>
      </c>
    </row>
    <row r="149" spans="4:15" x14ac:dyDescent="0.4">
      <c r="D149" s="6">
        <v>1.6</v>
      </c>
      <c r="E149" s="7">
        <f t="shared" si="14"/>
        <v>-0.54165228988266778</v>
      </c>
      <c r="G149">
        <f t="shared" si="15"/>
        <v>2.0061441833086517</v>
      </c>
      <c r="H149" s="10">
        <f t="shared" ref="H149:H212" si="20">-(-$B$4)*(1+D149+$E$5*D149^3)*EXP(-D149)</f>
        <v>-8.4800551684786396E-2</v>
      </c>
      <c r="I149">
        <f t="shared" si="16"/>
        <v>-0.50880331010871838</v>
      </c>
      <c r="K149">
        <f t="shared" si="17"/>
        <v>-8.4741578621345598E-2</v>
      </c>
      <c r="M149">
        <f t="shared" si="18"/>
        <v>-8.4741578621345598E-2</v>
      </c>
      <c r="N149" s="13">
        <f t="shared" si="19"/>
        <v>3.4778222115923988E-9</v>
      </c>
      <c r="O149" s="13">
        <v>1</v>
      </c>
    </row>
    <row r="150" spans="4:15" x14ac:dyDescent="0.4">
      <c r="D150" s="6">
        <v>1.62</v>
      </c>
      <c r="E150" s="7">
        <f t="shared" si="14"/>
        <v>-0.53550717879159415</v>
      </c>
      <c r="G150">
        <f t="shared" si="15"/>
        <v>2.0077465887376351</v>
      </c>
      <c r="H150" s="10">
        <f t="shared" si="20"/>
        <v>-8.3838479114576772E-2</v>
      </c>
      <c r="I150">
        <f t="shared" si="16"/>
        <v>-0.50303087468746066</v>
      </c>
      <c r="K150">
        <f t="shared" si="17"/>
        <v>-8.3777946738157597E-2</v>
      </c>
      <c r="M150">
        <f t="shared" si="18"/>
        <v>-8.3777946738157597E-2</v>
      </c>
      <c r="N150" s="13">
        <f t="shared" si="19"/>
        <v>3.6641685949527707E-9</v>
      </c>
      <c r="O150" s="13">
        <v>1</v>
      </c>
    </row>
    <row r="151" spans="4:15" x14ac:dyDescent="0.4">
      <c r="D151" s="6">
        <v>1.64</v>
      </c>
      <c r="E151" s="7">
        <f t="shared" si="14"/>
        <v>-0.5294083024376306</v>
      </c>
      <c r="G151">
        <f t="shared" si="15"/>
        <v>2.0093489941666185</v>
      </c>
      <c r="H151" s="10">
        <f t="shared" si="20"/>
        <v>-8.288364500949906E-2</v>
      </c>
      <c r="I151">
        <f t="shared" si="16"/>
        <v>-0.49730187005699433</v>
      </c>
      <c r="K151">
        <f t="shared" si="17"/>
        <v>-8.2821550560977911E-2</v>
      </c>
      <c r="M151">
        <f t="shared" si="18"/>
        <v>-8.2821550560977911E-2</v>
      </c>
      <c r="N151" s="13">
        <f t="shared" si="19"/>
        <v>3.8557205371456763E-9</v>
      </c>
      <c r="O151" s="13">
        <v>1</v>
      </c>
    </row>
    <row r="152" spans="4:15" x14ac:dyDescent="0.4">
      <c r="D152" s="6">
        <v>1.66</v>
      </c>
      <c r="E152" s="7">
        <f t="shared" si="14"/>
        <v>-0.52335612182918734</v>
      </c>
      <c r="G152">
        <f t="shared" si="15"/>
        <v>2.0109513995956019</v>
      </c>
      <c r="H152" s="10">
        <f t="shared" si="20"/>
        <v>-8.1936121544578161E-2</v>
      </c>
      <c r="I152">
        <f t="shared" si="16"/>
        <v>-0.49161672926746897</v>
      </c>
      <c r="K152">
        <f t="shared" si="17"/>
        <v>-8.1872463782551502E-2</v>
      </c>
      <c r="M152">
        <f t="shared" si="18"/>
        <v>-8.1872463782551502E-2</v>
      </c>
      <c r="N152" s="13">
        <f t="shared" si="19"/>
        <v>4.0523106662427148E-9</v>
      </c>
      <c r="O152" s="13">
        <v>1</v>
      </c>
    </row>
    <row r="153" spans="4:15" x14ac:dyDescent="0.4">
      <c r="D153" s="6">
        <v>1.68</v>
      </c>
      <c r="E153" s="7">
        <f t="shared" si="14"/>
        <v>-0.5173510602602307</v>
      </c>
      <c r="G153">
        <f t="shared" si="15"/>
        <v>2.0125538050245857</v>
      </c>
      <c r="H153" s="10">
        <f t="shared" si="20"/>
        <v>-8.0995974990302672E-2</v>
      </c>
      <c r="I153">
        <f t="shared" si="16"/>
        <v>-0.48597584994181603</v>
      </c>
      <c r="K153">
        <f t="shared" si="17"/>
        <v>-8.0930754177562847E-2</v>
      </c>
      <c r="M153">
        <f t="shared" si="18"/>
        <v>-8.0930754177562847E-2</v>
      </c>
      <c r="N153" s="13">
        <f t="shared" si="19"/>
        <v>4.2537544144432682E-9</v>
      </c>
      <c r="O153" s="13">
        <v>1</v>
      </c>
    </row>
    <row r="154" spans="4:15" x14ac:dyDescent="0.4">
      <c r="D154" s="6">
        <v>1.7</v>
      </c>
      <c r="E154" s="7">
        <f t="shared" si="14"/>
        <v>-0.51139350472179257</v>
      </c>
      <c r="G154">
        <f t="shared" si="15"/>
        <v>2.0141562104535691</v>
      </c>
      <c r="H154" s="10">
        <f t="shared" si="20"/>
        <v>-8.0063265933609212E-2</v>
      </c>
      <c r="I154">
        <f t="shared" si="16"/>
        <v>-0.48037959560165527</v>
      </c>
      <c r="K154">
        <f t="shared" si="17"/>
        <v>-7.9996483821805964E-2</v>
      </c>
      <c r="M154">
        <f t="shared" si="18"/>
        <v>-7.9996483821805964E-2</v>
      </c>
      <c r="N154" s="13">
        <f t="shared" si="19"/>
        <v>4.4598504569015899E-9</v>
      </c>
      <c r="O154" s="13">
        <v>1</v>
      </c>
    </row>
    <row r="155" spans="4:15" x14ac:dyDescent="0.4">
      <c r="D155" s="6">
        <v>1.72</v>
      </c>
      <c r="E155" s="7">
        <f t="shared" si="14"/>
        <v>-0.50548380726897635</v>
      </c>
      <c r="G155">
        <f t="shared" si="15"/>
        <v>2.0157586158825529</v>
      </c>
      <c r="H155" s="10">
        <f t="shared" si="20"/>
        <v>-7.9138049491899815E-2</v>
      </c>
      <c r="I155">
        <f t="shared" si="16"/>
        <v>-0.47482829695139889</v>
      </c>
      <c r="K155">
        <f t="shared" si="17"/>
        <v>-7.9069709304479832E-2</v>
      </c>
      <c r="M155">
        <f t="shared" si="18"/>
        <v>-7.9069709304479832E-2</v>
      </c>
      <c r="N155" s="13">
        <f t="shared" si="19"/>
        <v>4.6703812165983176E-9</v>
      </c>
      <c r="O155" s="13">
        <v>1</v>
      </c>
    </row>
    <row r="156" spans="4:15" x14ac:dyDescent="0.4">
      <c r="D156" s="6">
        <v>1.74</v>
      </c>
      <c r="E156" s="7">
        <f t="shared" si="14"/>
        <v>-0.49962228634477407</v>
      </c>
      <c r="G156">
        <f t="shared" si="15"/>
        <v>2.0173610213115363</v>
      </c>
      <c r="H156" s="10">
        <f t="shared" si="20"/>
        <v>-7.8220375520297203E-2</v>
      </c>
      <c r="I156">
        <f t="shared" si="16"/>
        <v>-0.46932225312178322</v>
      </c>
      <c r="K156">
        <f t="shared" si="17"/>
        <v>-7.8150481933820445E-2</v>
      </c>
      <c r="M156">
        <f t="shared" si="18"/>
        <v>-7.8150481933820445E-2</v>
      </c>
      <c r="N156" s="13">
        <f t="shared" si="19"/>
        <v>4.8851134305839751E-9</v>
      </c>
      <c r="O156" s="13">
        <v>1</v>
      </c>
    </row>
    <row r="157" spans="4:15" x14ac:dyDescent="0.4">
      <c r="D157" s="6">
        <v>1.76</v>
      </c>
      <c r="E157" s="7">
        <f t="shared" si="14"/>
        <v>-0.4938092280619526</v>
      </c>
      <c r="G157">
        <f t="shared" si="15"/>
        <v>2.0189634267405192</v>
      </c>
      <c r="H157" s="10">
        <f t="shared" si="20"/>
        <v>-7.7310288812335787E-2</v>
      </c>
      <c r="I157">
        <f t="shared" si="16"/>
        <v>-0.46386173287401472</v>
      </c>
      <c r="K157">
        <f t="shared" si="17"/>
        <v>-7.7238847936260874E-2</v>
      </c>
      <c r="M157">
        <f t="shared" si="18"/>
        <v>-7.7238847936260874E-2</v>
      </c>
      <c r="N157" s="13">
        <f t="shared" si="19"/>
        <v>5.1037987743510773E-9</v>
      </c>
      <c r="O157" s="13">
        <v>1</v>
      </c>
    </row>
    <row r="158" spans="4:15" x14ac:dyDescent="0.4">
      <c r="D158" s="6">
        <v>1.78</v>
      </c>
      <c r="E158" s="7">
        <f t="shared" si="14"/>
        <v>-0.48804488744424745</v>
      </c>
      <c r="G158">
        <f t="shared" si="15"/>
        <v>2.020565832169503</v>
      </c>
      <c r="H158" s="10">
        <f t="shared" si="20"/>
        <v>-7.6407829294281679E-2</v>
      </c>
      <c r="I158">
        <f t="shared" si="16"/>
        <v>-0.45844697576569005</v>
      </c>
      <c r="K158">
        <f t="shared" si="17"/>
        <v>-7.6334848649309103E-2</v>
      </c>
      <c r="M158">
        <f t="shared" si="18"/>
        <v>-7.6334848649309103E-2</v>
      </c>
      <c r="N158" s="13">
        <f t="shared" si="19"/>
        <v>5.3261745406131265E-9</v>
      </c>
      <c r="O158" s="13">
        <v>1</v>
      </c>
    </row>
    <row r="159" spans="4:15" x14ac:dyDescent="0.4">
      <c r="D159" s="6">
        <v>1.8</v>
      </c>
      <c r="E159" s="7">
        <f t="shared" si="14"/>
        <v>-0.48232948962805822</v>
      </c>
      <c r="G159">
        <f t="shared" si="15"/>
        <v>2.0221682375984864</v>
      </c>
      <c r="H159" s="10">
        <f t="shared" si="20"/>
        <v>-7.5513032213268952E-2</v>
      </c>
      <c r="I159">
        <f t="shared" si="16"/>
        <v>-0.45307819327961374</v>
      </c>
      <c r="K159">
        <f t="shared" si="17"/>
        <v>-7.543852070833712E-2</v>
      </c>
      <c r="M159">
        <f t="shared" si="18"/>
        <v>-7.543852070833712E-2</v>
      </c>
      <c r="N159" s="13">
        <f t="shared" si="19"/>
        <v>5.5519643672063924E-9</v>
      </c>
      <c r="O159" s="13">
        <v>1</v>
      </c>
    </row>
    <row r="160" spans="4:15" x14ac:dyDescent="0.4">
      <c r="D160" s="6">
        <v>1.82</v>
      </c>
      <c r="E160" s="7">
        <f t="shared" si="14"/>
        <v>-0.47666323102581049</v>
      </c>
      <c r="G160">
        <f t="shared" si="15"/>
        <v>2.0237706430274698</v>
      </c>
      <c r="H160" s="10">
        <f t="shared" si="20"/>
        <v>-7.4625928319434487E-2</v>
      </c>
      <c r="I160">
        <f t="shared" si="16"/>
        <v>-0.44775556991660692</v>
      </c>
      <c r="K160">
        <f t="shared" si="17"/>
        <v>-7.4549896227446705E-2</v>
      </c>
      <c r="M160">
        <f t="shared" si="18"/>
        <v>-7.4549896227446705E-2</v>
      </c>
      <c r="N160" s="13">
        <f t="shared" si="19"/>
        <v>5.7808790120385675E-9</v>
      </c>
      <c r="O160" s="13">
        <v>1</v>
      </c>
    </row>
    <row r="161" spans="4:15" x14ac:dyDescent="0.4">
      <c r="D161" s="6">
        <v>1.84</v>
      </c>
      <c r="E161" s="7">
        <f t="shared" si="14"/>
        <v>-0.47104628045211383</v>
      </c>
      <c r="G161">
        <f t="shared" si="15"/>
        <v>2.0253730484564536</v>
      </c>
      <c r="H161" s="10">
        <f t="shared" si="20"/>
        <v>-7.3746544042228093E-2</v>
      </c>
      <c r="I161">
        <f t="shared" si="16"/>
        <v>-0.44247926425336859</v>
      </c>
      <c r="K161">
        <f t="shared" si="17"/>
        <v>-7.3669002974602438E-2</v>
      </c>
      <c r="M161">
        <f t="shared" si="18"/>
        <v>-7.3669002974602438E-2</v>
      </c>
      <c r="N161" s="13">
        <f t="shared" si="19"/>
        <v>6.0126171685264777E-9</v>
      </c>
      <c r="O161" s="13">
        <v>1</v>
      </c>
    </row>
    <row r="162" spans="4:15" x14ac:dyDescent="0.4">
      <c r="D162" s="6">
        <v>1.86</v>
      </c>
      <c r="E162" s="7">
        <f t="shared" si="14"/>
        <v>-0.46547878021381628</v>
      </c>
      <c r="G162">
        <f t="shared" si="15"/>
        <v>2.026975453885437</v>
      </c>
      <c r="H162" s="10">
        <f t="shared" si="20"/>
        <v>-7.2874901661070454E-2</v>
      </c>
      <c r="I162">
        <f t="shared" si="16"/>
        <v>-0.4372494099664227</v>
      </c>
      <c r="K162">
        <f t="shared" si="17"/>
        <v>-7.2795864541190414E-2</v>
      </c>
      <c r="M162">
        <f t="shared" si="18"/>
        <v>-7.2795864541190414E-2</v>
      </c>
      <c r="N162" s="13">
        <f t="shared" si="19"/>
        <v>6.2468663189318895E-9</v>
      </c>
      <c r="O162" s="13">
        <v>1</v>
      </c>
    </row>
    <row r="163" spans="4:15" x14ac:dyDescent="0.4">
      <c r="D163" s="6">
        <v>1.88</v>
      </c>
      <c r="E163" s="7">
        <f t="shared" si="14"/>
        <v>-0.45996084716502078</v>
      </c>
      <c r="G163">
        <f t="shared" si="15"/>
        <v>2.0285778593144204</v>
      </c>
      <c r="H163" s="10">
        <f t="shared" si="20"/>
        <v>-7.2011019470525434E-2</v>
      </c>
      <c r="I163">
        <f t="shared" si="16"/>
        <v>-0.4320661168231526</v>
      </c>
      <c r="K163">
        <f t="shared" si="17"/>
        <v>-7.1930500506172862E-2</v>
      </c>
      <c r="M163">
        <f t="shared" si="18"/>
        <v>-7.1930500506172862E-2</v>
      </c>
      <c r="N163" s="13">
        <f t="shared" si="19"/>
        <v>6.4833036204107065E-9</v>
      </c>
      <c r="O163" s="13">
        <v>1</v>
      </c>
    </row>
    <row r="164" spans="4:15" x14ac:dyDescent="0.4">
      <c r="D164" s="6">
        <v>1.9</v>
      </c>
      <c r="E164" s="7">
        <f t="shared" si="14"/>
        <v>-0.45449257372810403</v>
      </c>
      <c r="G164">
        <f t="shared" si="15"/>
        <v>2.0301802647434037</v>
      </c>
      <c r="H164" s="10">
        <f t="shared" si="20"/>
        <v>-7.1154911940149709E-2</v>
      </c>
      <c r="I164">
        <f t="shared" si="16"/>
        <v>-0.42692947164089823</v>
      </c>
      <c r="K164">
        <f t="shared" si="17"/>
        <v>-7.1072926594997685E-2</v>
      </c>
      <c r="M164">
        <f t="shared" si="18"/>
        <v>-7.1072926594997685E-2</v>
      </c>
      <c r="N164" s="13">
        <f t="shared" si="19"/>
        <v>6.7215968196966223E-9</v>
      </c>
      <c r="O164" s="13">
        <v>1</v>
      </c>
    </row>
    <row r="165" spans="4:15" x14ac:dyDescent="0.4">
      <c r="D165" s="6">
        <v>1.92</v>
      </c>
      <c r="E165" s="7">
        <f t="shared" si="14"/>
        <v>-0.4490740288817433</v>
      </c>
      <c r="G165">
        <f t="shared" si="15"/>
        <v>2.0317826701723871</v>
      </c>
      <c r="H165" s="10">
        <f t="shared" si="20"/>
        <v>-7.0306589869177427E-2</v>
      </c>
      <c r="I165">
        <f t="shared" si="16"/>
        <v>-0.42183953921506456</v>
      </c>
      <c r="K165">
        <f t="shared" si="17"/>
        <v>-7.0223154833417276E-2</v>
      </c>
      <c r="M165">
        <f t="shared" si="18"/>
        <v>-7.0223154833417276E-2</v>
      </c>
      <c r="N165" s="13">
        <f t="shared" si="19"/>
        <v>6.9614051922977668E-9</v>
      </c>
      <c r="O165" s="13">
        <v>1</v>
      </c>
    </row>
    <row r="166" spans="4:15" x14ac:dyDescent="0.4">
      <c r="D166" s="6">
        <v>1.94</v>
      </c>
      <c r="E166" s="7">
        <f t="shared" si="14"/>
        <v>-0.44370525911693209</v>
      </c>
      <c r="G166">
        <f t="shared" si="15"/>
        <v>2.0333850756013709</v>
      </c>
      <c r="H166" s="10">
        <f t="shared" si="20"/>
        <v>-6.9466060536192947E-2</v>
      </c>
      <c r="I166">
        <f t="shared" si="16"/>
        <v>-0.41679636321715768</v>
      </c>
      <c r="K166">
        <f t="shared" si="17"/>
        <v>-6.9381193696371218E-2</v>
      </c>
      <c r="M166">
        <f t="shared" si="18"/>
        <v>-6.9381193696371218E-2</v>
      </c>
      <c r="N166" s="13">
        <f t="shared" si="19"/>
        <v>7.2023805013269957E-9</v>
      </c>
      <c r="O166" s="13">
        <v>1</v>
      </c>
    </row>
    <row r="167" spans="4:15" x14ac:dyDescent="0.4">
      <c r="D167" s="6">
        <v>1.96</v>
      </c>
      <c r="E167" s="7">
        <f t="shared" si="14"/>
        <v>-0.43838628936193652</v>
      </c>
      <c r="G167">
        <f t="shared" si="15"/>
        <v>2.0349874810303543</v>
      </c>
      <c r="H167" s="10">
        <f t="shared" si="20"/>
        <v>-6.8633327843941203E-2</v>
      </c>
      <c r="I167">
        <f t="shared" si="16"/>
        <v>-0.41179996706364719</v>
      </c>
      <c r="K167">
        <f t="shared" si="17"/>
        <v>-6.8547048252074805E-2</v>
      </c>
      <c r="M167">
        <f t="shared" si="18"/>
        <v>-6.8547048252074805E-2</v>
      </c>
      <c r="N167" s="13">
        <f t="shared" si="19"/>
        <v>7.4441679726321729E-9</v>
      </c>
      <c r="O167" s="13">
        <v>1</v>
      </c>
    </row>
    <row r="168" spans="4:15" x14ac:dyDescent="0.4">
      <c r="D168" s="6">
        <v>1.98</v>
      </c>
      <c r="E168" s="7">
        <f t="shared" si="14"/>
        <v>-0.43311712387711726</v>
      </c>
      <c r="G168">
        <f t="shared" si="15"/>
        <v>2.0365898864593377</v>
      </c>
      <c r="H168" s="10">
        <f t="shared" si="20"/>
        <v>-6.780839245942008E-2</v>
      </c>
      <c r="I168">
        <f t="shared" si="16"/>
        <v>-0.40685035475652048</v>
      </c>
      <c r="K168">
        <f t="shared" si="17"/>
        <v>-6.7720720301460133E-2</v>
      </c>
      <c r="M168">
        <f t="shared" si="18"/>
        <v>-6.7720720301460133E-2</v>
      </c>
      <c r="N168" s="13">
        <f t="shared" si="19"/>
        <v>7.6864072813540115E-9</v>
      </c>
      <c r="O168" s="13">
        <v>1</v>
      </c>
    </row>
    <row r="169" spans="4:15" x14ac:dyDescent="0.4">
      <c r="D169" s="6">
        <v>2</v>
      </c>
      <c r="E169" s="7">
        <f t="shared" si="14"/>
        <v>-0.42789774712051465</v>
      </c>
      <c r="G169">
        <f t="shared" si="15"/>
        <v>2.0381922918883215</v>
      </c>
      <c r="H169" s="10">
        <f t="shared" si="20"/>
        <v>-6.6991251949395605E-2</v>
      </c>
      <c r="I169">
        <f t="shared" si="16"/>
        <v>-0.40194751169637366</v>
      </c>
      <c r="K169">
        <f t="shared" si="17"/>
        <v>-6.6902208513104633E-2</v>
      </c>
      <c r="M169">
        <f t="shared" si="18"/>
        <v>-6.6902208513104633E-2</v>
      </c>
      <c r="N169" s="13">
        <f t="shared" si="19"/>
        <v>7.9287335465044882E-9</v>
      </c>
      <c r="O169" s="13">
        <v>1</v>
      </c>
    </row>
    <row r="170" spans="4:15" x14ac:dyDescent="0.4">
      <c r="D170" s="6">
        <v>2.02</v>
      </c>
      <c r="E170" s="7">
        <f t="shared" si="14"/>
        <v>-0.42272812458507192</v>
      </c>
      <c r="G170">
        <f t="shared" si="15"/>
        <v>2.0397946973173049</v>
      </c>
      <c r="H170" s="10">
        <f t="shared" si="20"/>
        <v>-6.6181900911476771E-2</v>
      </c>
      <c r="I170">
        <f t="shared" si="16"/>
        <v>-0.39709140546886063</v>
      </c>
      <c r="K170">
        <f t="shared" si="17"/>
        <v>-6.6091508553787134E-2</v>
      </c>
      <c r="M170">
        <f t="shared" si="18"/>
        <v>-6.6091508553787134E-2</v>
      </c>
      <c r="N170" s="13">
        <f t="shared" si="19"/>
        <v>8.170778328691186E-9</v>
      </c>
      <c r="O170" s="13">
        <v>1</v>
      </c>
    </row>
    <row r="171" spans="4:15" x14ac:dyDescent="0.4">
      <c r="D171" s="6">
        <v>2.04</v>
      </c>
      <c r="E171" s="7">
        <f t="shared" si="14"/>
        <v>-0.41760820360834283</v>
      </c>
      <c r="G171">
        <f t="shared" si="15"/>
        <v>2.0413971027462878</v>
      </c>
      <c r="H171" s="10">
        <f t="shared" si="20"/>
        <v>-6.5380331100882608E-2</v>
      </c>
      <c r="I171">
        <f t="shared" si="16"/>
        <v>-0.39228198660529567</v>
      </c>
      <c r="K171">
        <f t="shared" si="17"/>
        <v>-6.5288613214793179E-2</v>
      </c>
      <c r="M171">
        <f t="shared" si="18"/>
        <v>-6.5288613214793179E-2</v>
      </c>
      <c r="N171" s="13">
        <f t="shared" si="19"/>
        <v>8.4121706287134931E-9</v>
      </c>
      <c r="O171" s="13">
        <v>1</v>
      </c>
    </row>
    <row r="172" spans="4:15" x14ac:dyDescent="0.4">
      <c r="D172" s="6">
        <v>2.06</v>
      </c>
      <c r="E172" s="7">
        <f t="shared" si="14"/>
        <v>-0.41253791415550856</v>
      </c>
      <c r="G172">
        <f t="shared" si="15"/>
        <v>2.0429995081752717</v>
      </c>
      <c r="H172" s="10">
        <f t="shared" si="20"/>
        <v>-6.4586531553030541E-2</v>
      </c>
      <c r="I172">
        <f t="shared" si="16"/>
        <v>-0.38751918931818324</v>
      </c>
      <c r="K172">
        <f t="shared" si="17"/>
        <v>-6.4493512534105416E-2</v>
      </c>
      <c r="M172">
        <f t="shared" si="18"/>
        <v>-6.4493512534105416E-2</v>
      </c>
      <c r="N172" s="13">
        <f t="shared" si="19"/>
        <v>8.6525378817927817E-9</v>
      </c>
      <c r="O172" s="13">
        <v>1</v>
      </c>
    </row>
    <row r="173" spans="4:15" x14ac:dyDescent="0.4">
      <c r="D173" s="6">
        <v>2.08</v>
      </c>
      <c r="E173" s="7">
        <f t="shared" si="14"/>
        <v>-0.40751716957650441</v>
      </c>
      <c r="G173">
        <f t="shared" si="15"/>
        <v>2.044601913604255</v>
      </c>
      <c r="H173" s="10">
        <f t="shared" si="20"/>
        <v>-6.3800488702071348E-2</v>
      </c>
      <c r="I173">
        <f t="shared" si="16"/>
        <v>-0.38280293221242812</v>
      </c>
      <c r="K173">
        <f t="shared" si="17"/>
        <v>-6.3706193914598752E-2</v>
      </c>
      <c r="M173">
        <f t="shared" si="18"/>
        <v>-6.3706193914598752E-2</v>
      </c>
      <c r="N173" s="13">
        <f t="shared" si="19"/>
        <v>8.8915069445020071E-9</v>
      </c>
      <c r="O173" s="13">
        <v>1</v>
      </c>
    </row>
    <row r="174" spans="4:15" x14ac:dyDescent="0.4">
      <c r="D174" s="6">
        <v>2.1</v>
      </c>
      <c r="E174" s="7">
        <f t="shared" si="14"/>
        <v>-0.40254586733803482</v>
      </c>
      <c r="G174">
        <f t="shared" si="15"/>
        <v>2.0462043190332388</v>
      </c>
      <c r="H174" s="10">
        <f t="shared" si="20"/>
        <v>-6.3022186495492738E-2</v>
      </c>
      <c r="I174">
        <f t="shared" si="16"/>
        <v>-0.37813311897295643</v>
      </c>
      <c r="K174">
        <f t="shared" si="17"/>
        <v>-6.2926642238355243E-2</v>
      </c>
      <c r="M174">
        <f t="shared" si="18"/>
        <v>-6.2926642238355243E-2</v>
      </c>
      <c r="N174" s="13">
        <f t="shared" si="19"/>
        <v>9.1287050719557289E-9</v>
      </c>
      <c r="O174" s="13">
        <v>1</v>
      </c>
    </row>
    <row r="175" spans="4:15" x14ac:dyDescent="0.4">
      <c r="D175" s="6">
        <v>2.12</v>
      </c>
      <c r="E175" s="7">
        <f t="shared" si="14"/>
        <v>-0.39762388973122936</v>
      </c>
      <c r="G175">
        <f t="shared" si="15"/>
        <v>2.0478067244622222</v>
      </c>
      <c r="H175" s="10">
        <f t="shared" si="20"/>
        <v>-6.2251606504909331E-2</v>
      </c>
      <c r="I175">
        <f t="shared" si="16"/>
        <v>-0.373509639029456</v>
      </c>
      <c r="K175">
        <f t="shared" si="17"/>
        <v>-6.2154839977225512E-2</v>
      </c>
      <c r="M175">
        <f t="shared" si="18"/>
        <v>-6.2154839977225512E-2</v>
      </c>
      <c r="N175" s="13">
        <f t="shared" si="19"/>
        <v>9.3637608799831889E-9</v>
      </c>
      <c r="O175" s="13">
        <v>1</v>
      </c>
    </row>
    <row r="176" spans="4:15" x14ac:dyDescent="0.4">
      <c r="D176" s="6">
        <v>2.14</v>
      </c>
      <c r="E176" s="7">
        <f t="shared" si="14"/>
        <v>-0.39275110455567758</v>
      </c>
      <c r="G176">
        <f t="shared" si="15"/>
        <v>2.0494091298912056</v>
      </c>
      <c r="H176" s="10">
        <f t="shared" si="20"/>
        <v>-6.1488728033154416E-2</v>
      </c>
      <c r="I176">
        <f t="shared" si="16"/>
        <v>-0.3689323681989265</v>
      </c>
      <c r="K176">
        <f t="shared" si="17"/>
        <v>-6.1390767299736859E-2</v>
      </c>
      <c r="M176">
        <f t="shared" si="18"/>
        <v>-6.1390767299736859E-2</v>
      </c>
      <c r="N176" s="13">
        <f t="shared" si="19"/>
        <v>9.5963052917056599E-9</v>
      </c>
      <c r="O176" s="13">
        <v>1</v>
      </c>
    </row>
    <row r="177" spans="4:15" x14ac:dyDescent="0.4">
      <c r="D177" s="6">
        <v>2.16</v>
      </c>
      <c r="E177" s="7">
        <f t="shared" si="14"/>
        <v>-0.38792736578055215</v>
      </c>
      <c r="G177">
        <f t="shared" si="15"/>
        <v>2.0510115353201894</v>
      </c>
      <c r="H177" s="10">
        <f t="shared" si="20"/>
        <v>-6.0733528217784778E-2</v>
      </c>
      <c r="I177">
        <f t="shared" si="16"/>
        <v>-0.36440116930670868</v>
      </c>
      <c r="K177">
        <f t="shared" si="17"/>
        <v>-6.0634402174469484E-2</v>
      </c>
      <c r="M177">
        <f t="shared" si="18"/>
        <v>-6.0634402174469484E-2</v>
      </c>
      <c r="N177" s="13">
        <f t="shared" si="19"/>
        <v>9.8259724633455005E-9</v>
      </c>
      <c r="O177" s="13">
        <v>1</v>
      </c>
    </row>
    <row r="178" spans="4:15" x14ac:dyDescent="0.4">
      <c r="D178" s="6">
        <v>2.1800000000000002</v>
      </c>
      <c r="E178" s="7">
        <f t="shared" si="14"/>
        <v>-0.38315251418351465</v>
      </c>
      <c r="G178">
        <f t="shared" si="15"/>
        <v>2.0526139407491728</v>
      </c>
      <c r="H178" s="10">
        <f t="shared" si="20"/>
        <v>-5.9985982131107153E-2</v>
      </c>
      <c r="I178">
        <f t="shared" si="16"/>
        <v>-0.35991589278664293</v>
      </c>
      <c r="K178">
        <f t="shared" si="17"/>
        <v>-5.9885720469998509E-2</v>
      </c>
      <c r="M178">
        <f t="shared" si="18"/>
        <v>-5.9885720469998509E-2</v>
      </c>
      <c r="N178" s="13">
        <f t="shared" si="19"/>
        <v>1.005240068826464E-8</v>
      </c>
      <c r="O178" s="13">
        <v>1</v>
      </c>
    </row>
    <row r="179" spans="4:15" x14ac:dyDescent="0.4">
      <c r="D179" s="6">
        <v>2.2000000000000002</v>
      </c>
      <c r="E179" s="7">
        <f t="shared" si="14"/>
        <v>-0.3784263779680761</v>
      </c>
      <c r="G179">
        <f t="shared" si="15"/>
        <v>2.0542163461781557</v>
      </c>
      <c r="H179" s="10">
        <f t="shared" si="20"/>
        <v>-5.9246062876831582E-2</v>
      </c>
      <c r="I179">
        <f t="shared" si="16"/>
        <v>-0.35547637726098946</v>
      </c>
      <c r="K179">
        <f t="shared" si="17"/>
        <v>-5.914469605150996E-2</v>
      </c>
      <c r="M179">
        <f t="shared" si="18"/>
        <v>-5.914469605150996E-2</v>
      </c>
      <c r="N179" s="13">
        <f t="shared" si="19"/>
        <v>1.027523327578425E-8</v>
      </c>
      <c r="O179" s="13">
        <v>1</v>
      </c>
    </row>
    <row r="180" spans="4:15" x14ac:dyDescent="0.4">
      <c r="D180" s="6">
        <v>2.2200000000000002</v>
      </c>
      <c r="E180" s="7">
        <f t="shared" si="14"/>
        <v>-0.37374877336006507</v>
      </c>
      <c r="G180">
        <f t="shared" si="15"/>
        <v>2.0558187516071396</v>
      </c>
      <c r="H180" s="10">
        <f t="shared" si="20"/>
        <v>-5.8513741683453885E-2</v>
      </c>
      <c r="I180">
        <f t="shared" si="16"/>
        <v>-0.35108245010072331</v>
      </c>
      <c r="K180">
        <f t="shared" si="17"/>
        <v>-5.8411300874187388E-2</v>
      </c>
      <c r="M180">
        <f t="shared" si="18"/>
        <v>-5.8411300874187388E-2</v>
      </c>
      <c r="N180" s="13">
        <f t="shared" si="19"/>
        <v>1.0494119403174684E-8</v>
      </c>
      <c r="O180" s="13">
        <v>1</v>
      </c>
    </row>
    <row r="181" spans="4:15" x14ac:dyDescent="0.4">
      <c r="D181" s="6">
        <v>2.2400000000000002</v>
      </c>
      <c r="E181" s="7">
        <f t="shared" si="14"/>
        <v>-0.36911950518383851</v>
      </c>
      <c r="G181">
        <f t="shared" si="15"/>
        <v>2.0574211570361229</v>
      </c>
      <c r="H181" s="10">
        <f t="shared" si="20"/>
        <v>-5.7788987994466683E-2</v>
      </c>
      <c r="I181">
        <f t="shared" si="16"/>
        <v>-0.34673392796680008</v>
      </c>
      <c r="K181">
        <f t="shared" si="17"/>
        <v>-5.7685505073473517E-2</v>
      </c>
      <c r="M181">
        <f t="shared" si="18"/>
        <v>-5.7685505073473517E-2</v>
      </c>
      <c r="N181" s="13">
        <f t="shared" si="19"/>
        <v>1.0708714937277761E-8</v>
      </c>
      <c r="O181" s="13">
        <v>1</v>
      </c>
    </row>
    <row r="182" spans="4:15" x14ac:dyDescent="0.4">
      <c r="D182" s="6">
        <v>2.2599999999999998</v>
      </c>
      <c r="E182" s="7">
        <f t="shared" si="14"/>
        <v>-0.36453836741885182</v>
      </c>
      <c r="G182">
        <f t="shared" si="15"/>
        <v>2.0590235624651063</v>
      </c>
      <c r="H182" s="10">
        <f t="shared" si="20"/>
        <v>-5.7071769555495366E-2</v>
      </c>
      <c r="I182">
        <f t="shared" si="16"/>
        <v>-0.3424306173329722</v>
      </c>
      <c r="K182">
        <f t="shared" si="17"/>
        <v>-5.696727705229028E-2</v>
      </c>
      <c r="M182">
        <f t="shared" si="18"/>
        <v>-5.696727705229028E-2</v>
      </c>
      <c r="N182" s="13">
        <f t="shared" si="19"/>
        <v>1.0918683226064994E-8</v>
      </c>
      <c r="O182" s="13">
        <v>1</v>
      </c>
    </row>
    <row r="183" spans="4:15" x14ac:dyDescent="0.4">
      <c r="D183" s="6">
        <v>2.2799999999999998</v>
      </c>
      <c r="E183" s="7">
        <f t="shared" si="14"/>
        <v>-0.36000514373718456</v>
      </c>
      <c r="G183">
        <f t="shared" si="15"/>
        <v>2.0606259678940901</v>
      </c>
      <c r="H183" s="10">
        <f t="shared" si="20"/>
        <v>-5.6362052498452747E-2</v>
      </c>
      <c r="I183">
        <f t="shared" si="16"/>
        <v>-0.33817231499071648</v>
      </c>
      <c r="K183">
        <f t="shared" si="17"/>
        <v>-5.6256583565320838E-2</v>
      </c>
      <c r="M183">
        <f t="shared" si="18"/>
        <v>-5.6256583565320838E-2</v>
      </c>
      <c r="N183" s="13">
        <f t="shared" si="19"/>
        <v>1.1123695855983192E-8</v>
      </c>
      <c r="O183" s="13">
        <v>1</v>
      </c>
    </row>
    <row r="184" spans="4:15" x14ac:dyDescent="0.4">
      <c r="D184" s="6">
        <v>2.2999999999999998</v>
      </c>
      <c r="E184" s="7">
        <f t="shared" si="14"/>
        <v>-0.35551960802260724</v>
      </c>
      <c r="G184">
        <f t="shared" si="15"/>
        <v>2.0622283733230735</v>
      </c>
      <c r="H184" s="10">
        <f t="shared" si="20"/>
        <v>-5.565980142280353E-2</v>
      </c>
      <c r="I184">
        <f t="shared" si="16"/>
        <v>-0.33395880853682119</v>
      </c>
      <c r="K184">
        <f t="shared" si="17"/>
        <v>-5.5553389800435726E-2</v>
      </c>
      <c r="M184">
        <f t="shared" si="18"/>
        <v>-5.5553389800435726E-2</v>
      </c>
      <c r="N184" s="13">
        <f t="shared" si="19"/>
        <v>1.1323433374948088E-8</v>
      </c>
      <c r="O184" s="13">
        <v>1</v>
      </c>
    </row>
    <row r="185" spans="4:15" x14ac:dyDescent="0.4">
      <c r="D185" s="6">
        <v>2.3199999999999998</v>
      </c>
      <c r="E185" s="7">
        <f t="shared" si="14"/>
        <v>-0.35108152487174837</v>
      </c>
      <c r="G185">
        <f t="shared" si="15"/>
        <v>2.0638307787520569</v>
      </c>
      <c r="H185" s="10">
        <f t="shared" si="20"/>
        <v>-5.4964979474026551E-2</v>
      </c>
      <c r="I185">
        <f t="shared" si="16"/>
        <v>-0.32978987684415928</v>
      </c>
      <c r="K185">
        <f t="shared" si="17"/>
        <v>-5.4857659457349758E-2</v>
      </c>
      <c r="M185">
        <f t="shared" si="18"/>
        <v>-5.4857659457349758E-2</v>
      </c>
      <c r="N185" s="13">
        <f t="shared" si="19"/>
        <v>1.151758597950711E-8</v>
      </c>
      <c r="O185" s="13">
        <v>1</v>
      </c>
    </row>
    <row r="186" spans="4:15" x14ac:dyDescent="0.4">
      <c r="D186" s="6">
        <v>2.34</v>
      </c>
      <c r="E186" s="7">
        <f t="shared" si="14"/>
        <v>-0.34669065007791477</v>
      </c>
      <c r="G186">
        <f t="shared" si="15"/>
        <v>2.0654331841810403</v>
      </c>
      <c r="H186" s="10">
        <f t="shared" si="20"/>
        <v>-5.4277548419361256E-2</v>
      </c>
      <c r="I186">
        <f t="shared" si="16"/>
        <v>-0.32566529051616755</v>
      </c>
      <c r="K186">
        <f t="shared" si="17"/>
        <v>-5.4169354823599428E-2</v>
      </c>
      <c r="M186">
        <f t="shared" si="18"/>
        <v>-5.4169354823599428E-2</v>
      </c>
      <c r="N186" s="13">
        <f t="shared" si="19"/>
        <v>1.1705854163873898E-8</v>
      </c>
      <c r="O186" s="13">
        <v>1</v>
      </c>
    </row>
    <row r="187" spans="4:15" x14ac:dyDescent="0.4">
      <c r="D187" s="6">
        <v>2.36</v>
      </c>
      <c r="E187" s="7">
        <f t="shared" si="14"/>
        <v>-0.3423467310980941</v>
      </c>
      <c r="G187">
        <f t="shared" si="15"/>
        <v>2.0670355896100236</v>
      </c>
      <c r="H187" s="10">
        <f t="shared" si="20"/>
        <v>-5.3597468720921131E-2</v>
      </c>
      <c r="I187">
        <f t="shared" si="16"/>
        <v>-0.32158481232552677</v>
      </c>
      <c r="K187">
        <f t="shared" si="17"/>
        <v>-5.3488436847914961E-2</v>
      </c>
      <c r="M187">
        <f t="shared" si="18"/>
        <v>-5.3488436847914961E-2</v>
      </c>
      <c r="N187" s="13">
        <f t="shared" si="19"/>
        <v>1.1887949331233548E-8</v>
      </c>
      <c r="O187" s="13">
        <v>1</v>
      </c>
    </row>
    <row r="188" spans="4:15" x14ac:dyDescent="0.4">
      <c r="D188" s="6">
        <v>2.38</v>
      </c>
      <c r="E188" s="7">
        <f t="shared" si="14"/>
        <v>-0.33804950750365864</v>
      </c>
      <c r="G188">
        <f t="shared" si="15"/>
        <v>2.0686379950390075</v>
      </c>
      <c r="H188" s="10">
        <f t="shared" si="20"/>
        <v>-5.2924699606255447E-2</v>
      </c>
      <c r="I188">
        <f t="shared" si="16"/>
        <v>-0.31754819763753267</v>
      </c>
      <c r="K188">
        <f t="shared" si="17"/>
        <v>-5.2814865211073002E-2</v>
      </c>
      <c r="M188">
        <f t="shared" si="18"/>
        <v>-5.2814865211073002E-2</v>
      </c>
      <c r="N188" s="13">
        <f t="shared" si="19"/>
        <v>1.206359436509359E-8</v>
      </c>
      <c r="O188" s="13">
        <v>1</v>
      </c>
    </row>
    <row r="189" spans="4:15" x14ac:dyDescent="0.4">
      <c r="D189" s="6">
        <v>2.4</v>
      </c>
      <c r="E189" s="7">
        <f t="shared" si="14"/>
        <v>-0.33379871141527095</v>
      </c>
      <c r="G189">
        <f t="shared" si="15"/>
        <v>2.0702404004679908</v>
      </c>
      <c r="H189" s="10">
        <f t="shared" si="20"/>
        <v>-5.2259199136437638E-2</v>
      </c>
      <c r="I189">
        <f t="shared" si="16"/>
        <v>-0.31355519481862582</v>
      </c>
      <c r="K189">
        <f t="shared" si="17"/>
        <v>-5.214859839430195E-2</v>
      </c>
      <c r="M189">
        <f t="shared" si="18"/>
        <v>-5.214859839430195E-2</v>
      </c>
      <c r="N189" s="13">
        <f t="shared" si="19"/>
        <v>1.2232524160965084E-8</v>
      </c>
      <c r="O189" s="13">
        <v>1</v>
      </c>
    </row>
    <row r="190" spans="4:15" x14ac:dyDescent="0.4">
      <c r="D190" s="6">
        <v>2.42</v>
      </c>
      <c r="E190" s="7">
        <f t="shared" si="14"/>
        <v>-0.32959406792247981</v>
      </c>
      <c r="G190">
        <f t="shared" si="15"/>
        <v>2.0718428058969742</v>
      </c>
      <c r="H190" s="10">
        <f t="shared" si="20"/>
        <v>-5.1600924271756866E-2</v>
      </c>
      <c r="I190">
        <f t="shared" si="16"/>
        <v>-0.30960554563054121</v>
      </c>
      <c r="K190">
        <f t="shared" si="17"/>
        <v>-5.1489593745317877E-2</v>
      </c>
      <c r="M190">
        <f t="shared" si="18"/>
        <v>-5.1489593745317877E-2</v>
      </c>
      <c r="N190" s="13">
        <f t="shared" si="19"/>
        <v>1.2394486117182514E-8</v>
      </c>
      <c r="O190" s="13">
        <v>1</v>
      </c>
    </row>
    <row r="191" spans="4:15" x14ac:dyDescent="0.4">
      <c r="D191" s="6">
        <v>2.44</v>
      </c>
      <c r="E191" s="7">
        <f t="shared" si="14"/>
        <v>-0.32543529548847833</v>
      </c>
      <c r="G191">
        <f t="shared" si="15"/>
        <v>2.073445211325958</v>
      </c>
      <c r="H191" s="10">
        <f t="shared" si="20"/>
        <v>-5.0949830935086586E-2</v>
      </c>
      <c r="I191">
        <f t="shared" si="16"/>
        <v>-0.3056989856105195</v>
      </c>
      <c r="K191">
        <f t="shared" si="17"/>
        <v>-5.0837807542061207E-2</v>
      </c>
      <c r="M191">
        <f t="shared" si="18"/>
        <v>-5.0837807542061207E-2</v>
      </c>
      <c r="N191" s="13">
        <f t="shared" si="19"/>
        <v>1.2549240584918508E-8</v>
      </c>
      <c r="O191" s="13">
        <v>1</v>
      </c>
    </row>
    <row r="192" spans="4:15" x14ac:dyDescent="0.4">
      <c r="D192" s="6">
        <v>2.46</v>
      </c>
      <c r="E192" s="7">
        <f t="shared" si="14"/>
        <v>-0.32132210634048547</v>
      </c>
      <c r="G192">
        <f t="shared" si="15"/>
        <v>2.0750476167549414</v>
      </c>
      <c r="H192" s="10">
        <f t="shared" si="20"/>
        <v>-5.0305874073002188E-2</v>
      </c>
      <c r="I192">
        <f t="shared" si="16"/>
        <v>-0.30183524443801313</v>
      </c>
      <c r="K192">
        <f t="shared" si="17"/>
        <v>-5.0193195054208439E-2</v>
      </c>
      <c r="M192">
        <f t="shared" si="18"/>
        <v>-5.0193195054208439E-2</v>
      </c>
      <c r="N192" s="13">
        <f t="shared" si="19"/>
        <v>1.2696561276321985E-8</v>
      </c>
      <c r="O192" s="13">
        <v>1</v>
      </c>
    </row>
    <row r="193" spans="4:15" x14ac:dyDescent="0.4">
      <c r="D193" s="6">
        <v>2.48</v>
      </c>
      <c r="E193" s="7">
        <f t="shared" si="14"/>
        <v>-0.31725420684619554</v>
      </c>
      <c r="G193">
        <f t="shared" si="15"/>
        <v>2.0766500221839248</v>
      </c>
      <c r="H193" s="10">
        <f t="shared" si="20"/>
        <v>-4.9669007714717661E-2</v>
      </c>
      <c r="I193">
        <f t="shared" si="16"/>
        <v>-0.29801404628830597</v>
      </c>
      <c r="K193">
        <f t="shared" si="17"/>
        <v>-4.9555710602521556E-2</v>
      </c>
      <c r="M193">
        <f t="shared" si="18"/>
        <v>-4.9555710602521556E-2</v>
      </c>
      <c r="N193" s="13">
        <f t="shared" si="19"/>
        <v>1.2836235631976778E-8</v>
      </c>
      <c r="O193" s="13">
        <v>1</v>
      </c>
    </row>
    <row r="194" spans="4:15" x14ac:dyDescent="0.4">
      <c r="D194" s="6">
        <v>2.5</v>
      </c>
      <c r="E194" s="7">
        <f t="shared" si="14"/>
        <v>-0.31323129787672965</v>
      </c>
      <c r="G194">
        <f t="shared" si="15"/>
        <v>2.0782524276129082</v>
      </c>
      <c r="H194" s="10">
        <f t="shared" si="20"/>
        <v>-4.9039185028908881E-2</v>
      </c>
      <c r="I194">
        <f t="shared" si="16"/>
        <v>-0.29423511017345327</v>
      </c>
      <c r="K194">
        <f t="shared" si="17"/>
        <v>-4.8925307616106466E-2</v>
      </c>
      <c r="M194">
        <f t="shared" si="18"/>
        <v>-4.8925307616106466E-2</v>
      </c>
      <c r="N194" s="13">
        <f t="shared" si="19"/>
        <v>1.2968065146571766E-8</v>
      </c>
      <c r="O194" s="13">
        <v>1</v>
      </c>
    </row>
    <row r="195" spans="4:15" x14ac:dyDescent="0.4">
      <c r="D195" s="6">
        <v>2.52</v>
      </c>
      <c r="E195" s="7">
        <f t="shared" si="14"/>
        <v>-0.30925307515650918</v>
      </c>
      <c r="G195">
        <f t="shared" si="15"/>
        <v>2.0798548330418916</v>
      </c>
      <c r="H195" s="10">
        <f t="shared" si="20"/>
        <v>-4.8416358378489427E-2</v>
      </c>
      <c r="I195">
        <f t="shared" si="16"/>
        <v>-0.29049815027093656</v>
      </c>
      <c r="K195">
        <f t="shared" si="17"/>
        <v>-4.8301938687644028E-2</v>
      </c>
      <c r="M195">
        <f t="shared" si="18"/>
        <v>-4.8301938687644028E-2</v>
      </c>
      <c r="N195" s="13">
        <f t="shared" si="19"/>
        <v>1.3091865653156745E-8</v>
      </c>
      <c r="O195" s="13">
        <v>1</v>
      </c>
    </row>
    <row r="196" spans="4:15" x14ac:dyDescent="0.4">
      <c r="D196" s="6">
        <v>2.54</v>
      </c>
      <c r="E196" s="7">
        <f t="shared" si="14"/>
        <v>-0.30531922960045949</v>
      </c>
      <c r="G196">
        <f t="shared" si="15"/>
        <v>2.0814572384708754</v>
      </c>
      <c r="H196" s="10">
        <f t="shared" si="20"/>
        <v>-4.7800479373402927E-2</v>
      </c>
      <c r="I196">
        <f t="shared" si="16"/>
        <v>-0.28680287624041756</v>
      </c>
      <c r="K196">
        <f t="shared" si="17"/>
        <v>-4.7685555626652998E-2</v>
      </c>
      <c r="M196">
        <f t="shared" si="18"/>
        <v>-4.7685555626652998E-2</v>
      </c>
      <c r="N196" s="13">
        <f t="shared" si="19"/>
        <v>1.320746756704174E-8</v>
      </c>
      <c r="O196" s="13">
        <v>1</v>
      </c>
    </row>
    <row r="197" spans="4:15" x14ac:dyDescent="0.4">
      <c r="D197" s="6">
        <v>2.56</v>
      </c>
      <c r="E197" s="7">
        <f t="shared" si="14"/>
        <v>-0.30142944763894031</v>
      </c>
      <c r="G197">
        <f t="shared" si="15"/>
        <v>2.0830596438998588</v>
      </c>
      <c r="H197" s="10">
        <f t="shared" si="20"/>
        <v>-4.7191498921493803E-2</v>
      </c>
      <c r="I197">
        <f t="shared" si="16"/>
        <v>-0.28314899352896283</v>
      </c>
      <c r="K197">
        <f t="shared" si="17"/>
        <v>-4.707610951085156E-2</v>
      </c>
      <c r="M197">
        <f t="shared" si="18"/>
        <v>-4.707610951085156E-2</v>
      </c>
      <c r="N197" s="13">
        <f t="shared" si="19"/>
        <v>1.3314716088364159E-8</v>
      </c>
      <c r="O197" s="13">
        <v>1</v>
      </c>
    </row>
    <row r="198" spans="4:15" x14ac:dyDescent="0.4">
      <c r="D198" s="6">
        <v>2.58</v>
      </c>
      <c r="E198" s="7">
        <f t="shared" si="14"/>
        <v>-0.29758341153078766</v>
      </c>
      <c r="G198">
        <f t="shared" si="15"/>
        <v>2.0846620493288421</v>
      </c>
      <c r="H198" s="10">
        <f t="shared" si="20"/>
        <v>-4.6589367277516815E-2</v>
      </c>
      <c r="I198">
        <f t="shared" si="16"/>
        <v>-0.2795362036651009</v>
      </c>
      <c r="K198">
        <f t="shared" si="17"/>
        <v>-4.6473550735668792E-2</v>
      </c>
      <c r="M198">
        <f t="shared" si="18"/>
        <v>-4.6473550735668792E-2</v>
      </c>
      <c r="N198" s="13">
        <f t="shared" si="19"/>
        <v>1.3413471365634755E-8</v>
      </c>
      <c r="O198" s="13">
        <v>1</v>
      </c>
    </row>
    <row r="199" spans="4:15" x14ac:dyDescent="0.4">
      <c r="D199" s="6">
        <v>2.6</v>
      </c>
      <c r="E199" s="7">
        <f t="shared" si="14"/>
        <v>-0.29378079966483966</v>
      </c>
      <c r="G199">
        <f t="shared" si="15"/>
        <v>2.086264454757826</v>
      </c>
      <c r="H199" s="10">
        <f t="shared" si="20"/>
        <v>-4.5994034090343618E-2</v>
      </c>
      <c r="I199">
        <f t="shared" si="16"/>
        <v>-0.27596420454206172</v>
      </c>
      <c r="K199">
        <f t="shared" si="17"/>
        <v>-4.5877829061971638E-2</v>
      </c>
      <c r="M199">
        <f t="shared" si="18"/>
        <v>-4.5877829061971638E-2</v>
      </c>
      <c r="N199" s="13">
        <f t="shared" si="19"/>
        <v>1.3503608618932572E-8</v>
      </c>
      <c r="O199" s="13">
        <v>1</v>
      </c>
    </row>
    <row r="200" spans="4:15" x14ac:dyDescent="0.4">
      <c r="D200" s="6">
        <v>2.62</v>
      </c>
      <c r="E200" s="7">
        <f t="shared" si="14"/>
        <v>-0.29002128685031009</v>
      </c>
      <c r="G200">
        <f t="shared" si="15"/>
        <v>2.0878668601868089</v>
      </c>
      <c r="H200" s="10">
        <f t="shared" si="20"/>
        <v>-4.5405448448423431E-2</v>
      </c>
      <c r="I200">
        <f t="shared" si="16"/>
        <v>-0.2724326906905406</v>
      </c>
      <c r="K200">
        <f t="shared" si="17"/>
        <v>-4.5288893662056254E-2</v>
      </c>
      <c r="M200">
        <f t="shared" si="18"/>
        <v>-4.5288893662056254E-2</v>
      </c>
      <c r="N200" s="13">
        <f t="shared" si="19"/>
        <v>1.3585018225098407E-8</v>
      </c>
      <c r="O200" s="13">
        <v>1</v>
      </c>
    </row>
    <row r="201" spans="4:15" x14ac:dyDescent="0.4">
      <c r="D201" s="6">
        <v>2.64</v>
      </c>
      <c r="E201" s="7">
        <f t="shared" si="14"/>
        <v>-0.28630454459636029</v>
      </c>
      <c r="G201">
        <f t="shared" si="15"/>
        <v>2.0894692656157923</v>
      </c>
      <c r="H201" s="10">
        <f t="shared" si="20"/>
        <v>-4.4823558923552463E-2</v>
      </c>
      <c r="I201">
        <f t="shared" si="16"/>
        <v>-0.26894135354131476</v>
      </c>
      <c r="K201">
        <f t="shared" si="17"/>
        <v>-4.4706693163960823E-2</v>
      </c>
      <c r="M201">
        <f t="shared" si="18"/>
        <v>-4.4706693163960823E-2</v>
      </c>
      <c r="N201" s="13">
        <f t="shared" si="19"/>
        <v>1.3657605764931068E-8</v>
      </c>
      <c r="O201" s="13">
        <v>1</v>
      </c>
    </row>
    <row r="202" spans="4:15" x14ac:dyDescent="0.4">
      <c r="D202" s="6">
        <v>2.66</v>
      </c>
      <c r="E202" s="7">
        <f t="shared" si="14"/>
        <v>-0.28263024138121168</v>
      </c>
      <c r="G202">
        <f t="shared" si="15"/>
        <v>2.0910716710447761</v>
      </c>
      <c r="H202" s="10">
        <f t="shared" si="20"/>
        <v>-4.4248313613005949E-2</v>
      </c>
      <c r="I202">
        <f t="shared" si="16"/>
        <v>-0.26548988167803567</v>
      </c>
      <c r="K202">
        <f t="shared" si="17"/>
        <v>-4.4131175694152126E-2</v>
      </c>
      <c r="M202">
        <f t="shared" si="18"/>
        <v>-4.4131175694152126E-2</v>
      </c>
      <c r="N202" s="13">
        <f t="shared" si="19"/>
        <v>1.3721292033404749E-8</v>
      </c>
      <c r="O202" s="13">
        <v>1</v>
      </c>
    </row>
    <row r="203" spans="4:15" x14ac:dyDescent="0.4">
      <c r="D203" s="6">
        <v>2.68</v>
      </c>
      <c r="E203" s="7">
        <f t="shared" si="14"/>
        <v>-0.2789980429111294</v>
      </c>
      <c r="G203">
        <f t="shared" si="15"/>
        <v>2.0926740764737595</v>
      </c>
      <c r="H203" s="10">
        <f t="shared" si="20"/>
        <v>-4.3679660180084359E-2</v>
      </c>
      <c r="I203">
        <f t="shared" si="16"/>
        <v>-0.26207796108050618</v>
      </c>
      <c r="K203">
        <f t="shared" si="17"/>
        <v>-4.3562288918636879E-2</v>
      </c>
      <c r="M203">
        <f t="shared" si="18"/>
        <v>-4.3562288918636879E-2</v>
      </c>
      <c r="N203" s="13">
        <f t="shared" si="19"/>
        <v>1.3776013013772653E-8</v>
      </c>
      <c r="O203" s="13">
        <v>1</v>
      </c>
    </row>
    <row r="204" spans="4:15" x14ac:dyDescent="0.4">
      <c r="D204" s="6">
        <v>2.7</v>
      </c>
      <c r="E204" s="7">
        <f t="shared" si="14"/>
        <v>-0.27540761236959937</v>
      </c>
      <c r="G204">
        <f t="shared" si="15"/>
        <v>2.0942764819027433</v>
      </c>
      <c r="H204" s="10">
        <f t="shared" si="20"/>
        <v>-4.3117545893124359E-2</v>
      </c>
      <c r="I204">
        <f t="shared" si="16"/>
        <v>-0.25870527535874616</v>
      </c>
      <c r="K204">
        <f t="shared" si="17"/>
        <v>-4.2999980082544409E-2</v>
      </c>
      <c r="M204">
        <f t="shared" si="18"/>
        <v>-4.2999980082544409E-2</v>
      </c>
      <c r="N204" s="13">
        <f t="shared" si="19"/>
        <v>1.3821719817320781E-8</v>
      </c>
      <c r="O204" s="13">
        <v>1</v>
      </c>
    </row>
    <row r="205" spans="4:15" x14ac:dyDescent="0.4">
      <c r="D205" s="6">
        <v>2.72</v>
      </c>
      <c r="E205" s="7">
        <f t="shared" si="14"/>
        <v>-0.27185861065701111</v>
      </c>
      <c r="G205">
        <f t="shared" si="15"/>
        <v>2.0958788873317267</v>
      </c>
      <c r="H205" s="10">
        <f t="shared" si="20"/>
        <v>-4.2561917663023217E-2</v>
      </c>
      <c r="I205">
        <f t="shared" si="16"/>
        <v>-0.25537150597813929</v>
      </c>
      <c r="K205">
        <f t="shared" si="17"/>
        <v>-4.2444196048232768E-2</v>
      </c>
      <c r="M205">
        <f t="shared" si="18"/>
        <v>-4.2444196048232768E-2</v>
      </c>
      <c r="N205" s="13">
        <f t="shared" si="19"/>
        <v>1.3858378588870838E-8</v>
      </c>
      <c r="O205" s="13">
        <v>1</v>
      </c>
    </row>
    <row r="206" spans="4:15" x14ac:dyDescent="0.4">
      <c r="D206" s="6">
        <v>2.74</v>
      </c>
      <c r="E206" s="7">
        <f t="shared" si="14"/>
        <v>-0.26835069662114791</v>
      </c>
      <c r="G206">
        <f t="shared" si="15"/>
        <v>2.09748129276071</v>
      </c>
      <c r="H206" s="10">
        <f t="shared" si="20"/>
        <v>-4.201272207932423E-2</v>
      </c>
      <c r="I206">
        <f t="shared" si="16"/>
        <v>-0.25207633247594541</v>
      </c>
      <c r="K206">
        <f t="shared" si="17"/>
        <v>-4.1894883331961945E-2</v>
      </c>
      <c r="M206">
        <f t="shared" si="18"/>
        <v>-4.1894883331961945E-2</v>
      </c>
      <c r="N206" s="13">
        <f t="shared" si="19"/>
        <v>1.3885970379912483E-8</v>
      </c>
      <c r="O206" s="13">
        <v>1</v>
      </c>
    </row>
    <row r="207" spans="4:15" x14ac:dyDescent="0.4">
      <c r="D207" s="6">
        <v>2.76</v>
      </c>
      <c r="E207" s="7">
        <f t="shared" si="14"/>
        <v>-0.26488352727877984</v>
      </c>
      <c r="G207">
        <f t="shared" si="15"/>
        <v>2.0990836981896934</v>
      </c>
      <c r="H207" s="10">
        <f t="shared" si="20"/>
        <v>-4.1469905444909035E-2</v>
      </c>
      <c r="I207">
        <f t="shared" si="16"/>
        <v>-0.24881943266945422</v>
      </c>
      <c r="K207">
        <f t="shared" si="17"/>
        <v>-4.1351988139179424E-2</v>
      </c>
      <c r="M207">
        <f t="shared" si="18"/>
        <v>-4.1351988139179424E-2</v>
      </c>
      <c r="N207" s="13">
        <f t="shared" si="19"/>
        <v>1.3904490990530409E-8</v>
      </c>
      <c r="O207" s="13">
        <v>1</v>
      </c>
    </row>
    <row r="208" spans="4:15" x14ac:dyDescent="0.4">
      <c r="D208" s="6">
        <v>2.78</v>
      </c>
      <c r="E208" s="7">
        <f t="shared" si="14"/>
        <v>-0.26145675802864349</v>
      </c>
      <c r="G208">
        <f t="shared" si="15"/>
        <v>2.1006861036186768</v>
      </c>
      <c r="H208" s="10">
        <f t="shared" si="20"/>
        <v>-4.0933413809341554E-2</v>
      </c>
      <c r="I208">
        <f t="shared" si="16"/>
        <v>-0.24560048285604932</v>
      </c>
      <c r="K208">
        <f t="shared" si="17"/>
        <v>-4.0815456398464157E-2</v>
      </c>
      <c r="M208">
        <f t="shared" si="18"/>
        <v>-4.0815456398464157E-2</v>
      </c>
      <c r="N208" s="13">
        <f t="shared" si="19"/>
        <v>1.3913950780898931E-8</v>
      </c>
      <c r="O208" s="13">
        <v>1</v>
      </c>
    </row>
    <row r="209" spans="4:15" x14ac:dyDescent="0.4">
      <c r="D209" s="6">
        <v>2.8</v>
      </c>
      <c r="E209" s="7">
        <f t="shared" si="14"/>
        <v>-0.25807004285608615</v>
      </c>
      <c r="G209">
        <f t="shared" si="15"/>
        <v>2.1022885090476602</v>
      </c>
      <c r="H209" s="10">
        <f t="shared" si="20"/>
        <v>-4.0403193000906841E-2</v>
      </c>
      <c r="I209">
        <f t="shared" si="16"/>
        <v>-0.24241915800544106</v>
      </c>
      <c r="K209">
        <f t="shared" si="17"/>
        <v>-4.0285233794167492E-2</v>
      </c>
      <c r="M209">
        <f t="shared" si="18"/>
        <v>-4.0285233794167492E-2</v>
      </c>
      <c r="N209" s="13">
        <f t="shared" si="19"/>
        <v>1.3914374454576402E-8</v>
      </c>
      <c r="O209" s="13">
        <v>1</v>
      </c>
    </row>
    <row r="210" spans="4:15" x14ac:dyDescent="0.4">
      <c r="D210" s="6">
        <v>2.82</v>
      </c>
      <c r="E210" s="7">
        <f t="shared" si="14"/>
        <v>-0.25472303452964257</v>
      </c>
      <c r="G210">
        <f t="shared" si="15"/>
        <v>2.103890914476644</v>
      </c>
      <c r="H210" s="10">
        <f t="shared" si="20"/>
        <v>-3.9879188657387002E-2</v>
      </c>
      <c r="I210">
        <f t="shared" si="16"/>
        <v>-0.23927513194432201</v>
      </c>
      <c r="K210">
        <f t="shared" si="17"/>
        <v>-3.9761265797796812E-2</v>
      </c>
      <c r="M210">
        <f t="shared" si="18"/>
        <v>-3.9761265797796812E-2</v>
      </c>
      <c r="N210" s="13">
        <f t="shared" si="19"/>
        <v>1.3905800813927705E-8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-0.25141538478980435</v>
      </c>
      <c r="G211">
        <f t="shared" si="15"/>
        <v>2.1054933199056274</v>
      </c>
      <c r="H211" s="10">
        <f t="shared" si="20"/>
        <v>-3.9361346255614681E-2</v>
      </c>
      <c r="I211">
        <f t="shared" si="16"/>
        <v>-0.23616807753368807</v>
      </c>
      <c r="K211">
        <f t="shared" si="17"/>
        <v>-3.9243497698177976E-2</v>
      </c>
      <c r="M211">
        <f t="shared" si="18"/>
        <v>-3.9243497698177976E-2</v>
      </c>
      <c r="N211" s="13">
        <f t="shared" si="19"/>
        <v>1.3888282489912285E-8</v>
      </c>
      <c r="O211" s="13">
        <v>1</v>
      </c>
    </row>
    <row r="212" spans="4:15" x14ac:dyDescent="0.4">
      <c r="D212" s="6">
        <v>2.86</v>
      </c>
      <c r="E212" s="7">
        <f t="shared" si="21"/>
        <v>-0.24814674453023602</v>
      </c>
      <c r="G212">
        <f t="shared" ref="G212:G275" si="22">$E$11*(D212/$E$12+1)</f>
        <v>2.1070957253346108</v>
      </c>
      <c r="H212" s="10">
        <f t="shared" si="20"/>
        <v>-3.8849611139844115E-2</v>
      </c>
      <c r="I212">
        <f t="shared" ref="I212:I275" si="23">H212*$E$6</f>
        <v>-0.23309766683906469</v>
      </c>
      <c r="K212">
        <f t="shared" ref="K212:K275" si="24">(1/2)*($L$9*$L$4*EXP(-$L$7*$O$6*(G212/$O$6-1))-($L$9*$L$6*EXP(-$L$5*$O$6*(G212/$O$6-1))))</f>
        <v>-3.8731874630437813E-2</v>
      </c>
      <c r="M212">
        <f t="shared" ref="M212:M275" si="25">(1/2)*($L$9*$O$4*EXP(-$O$8*$O$6*(G212/$O$6-1))-($L$9*$O$7*EXP(-$O$5*$O$6*(G212/$O$6-1))))</f>
        <v>-3.8731874630437813E-2</v>
      </c>
      <c r="N212" s="13">
        <f t="shared" ref="N212:N275" si="26">(M212-H212)^2*O212</f>
        <v>1.3861885647180261E-8</v>
      </c>
      <c r="O212" s="13">
        <v>1</v>
      </c>
    </row>
    <row r="213" spans="4:15" x14ac:dyDescent="0.4">
      <c r="D213" s="6">
        <v>2.88</v>
      </c>
      <c r="E213" s="7">
        <f t="shared" si="21"/>
        <v>-0.24491676397168102</v>
      </c>
      <c r="G213">
        <f t="shared" si="22"/>
        <v>2.1086981307635946</v>
      </c>
      <c r="H213" s="10">
        <f t="shared" ref="H213:H276" si="27">-(-$B$4)*(1+D213+$E$5*D213^3)*EXP(-D213)</f>
        <v>-3.8343928548977689E-2</v>
      </c>
      <c r="I213">
        <f t="shared" si="23"/>
        <v>-0.23006357129386612</v>
      </c>
      <c r="K213">
        <f t="shared" si="24"/>
        <v>-3.82263416038435E-2</v>
      </c>
      <c r="M213">
        <f t="shared" si="25"/>
        <v>-3.82263416038435E-2</v>
      </c>
      <c r="N213" s="13">
        <f t="shared" si="26"/>
        <v>1.3826689665990786E-8</v>
      </c>
      <c r="O213" s="13">
        <v>1</v>
      </c>
    </row>
    <row r="214" spans="4:15" x14ac:dyDescent="0.4">
      <c r="D214" s="6">
        <v>2.9</v>
      </c>
      <c r="E214" s="7">
        <f t="shared" si="21"/>
        <v>-0.24172509282879773</v>
      </c>
      <c r="G214">
        <f t="shared" si="22"/>
        <v>2.110300536192578</v>
      </c>
      <c r="H214" s="10">
        <f t="shared" si="27"/>
        <v>-3.7844243642685599E-2</v>
      </c>
      <c r="I214">
        <f t="shared" si="23"/>
        <v>-0.22706546185611359</v>
      </c>
      <c r="K214">
        <f t="shared" si="24"/>
        <v>-3.772684352853535E-2</v>
      </c>
      <c r="M214">
        <f t="shared" si="25"/>
        <v>-3.772684352853535E-2</v>
      </c>
      <c r="N214" s="13">
        <f t="shared" si="26"/>
        <v>1.378278680249136E-8</v>
      </c>
      <c r="O214" s="13">
        <v>1</v>
      </c>
    </row>
    <row r="215" spans="4:15" x14ac:dyDescent="0.4">
      <c r="D215" s="6">
        <v>2.92</v>
      </c>
      <c r="E215" s="7">
        <f t="shared" si="21"/>
        <v>-0.23857138047015461</v>
      </c>
      <c r="G215">
        <f t="shared" si="22"/>
        <v>2.1119029416215613</v>
      </c>
      <c r="H215" s="10">
        <f t="shared" si="27"/>
        <v>-3.7350501526454541E-2</v>
      </c>
      <c r="I215">
        <f t="shared" si="23"/>
        <v>-0.22410300915872725</v>
      </c>
      <c r="K215">
        <f t="shared" si="24"/>
        <v>-3.7233325241188872E-2</v>
      </c>
      <c r="M215">
        <f t="shared" si="25"/>
        <v>-3.7233325241188872E-2</v>
      </c>
      <c r="N215" s="13">
        <f t="shared" si="26"/>
        <v>1.3730281828661393E-8</v>
      </c>
      <c r="O215" s="13">
        <v>1</v>
      </c>
    </row>
    <row r="216" spans="4:15" x14ac:dyDescent="0.4">
      <c r="D216" s="6">
        <v>2.94</v>
      </c>
      <c r="E216" s="7">
        <f t="shared" si="21"/>
        <v>-0.23545527607160929</v>
      </c>
      <c r="G216">
        <f t="shared" si="22"/>
        <v>2.1135053470505447</v>
      </c>
      <c r="H216" s="10">
        <f t="shared" si="27"/>
        <v>-3.6862647275600603E-2</v>
      </c>
      <c r="I216">
        <f t="shared" si="23"/>
        <v>-0.22117588365360363</v>
      </c>
      <c r="K216">
        <f t="shared" si="24"/>
        <v>-3.6745731529639572E-2</v>
      </c>
      <c r="M216">
        <f t="shared" si="25"/>
        <v>-3.6745731529639572E-2</v>
      </c>
      <c r="N216" s="13">
        <f t="shared" si="26"/>
        <v>1.3669291653624387E-8</v>
      </c>
      <c r="O216" s="13">
        <v>1</v>
      </c>
    </row>
    <row r="217" spans="4:15" x14ac:dyDescent="0.4">
      <c r="D217" s="6">
        <v>2.96</v>
      </c>
      <c r="E217" s="7">
        <f t="shared" si="21"/>
        <v>-0.23237642876328826</v>
      </c>
      <c r="G217">
        <f t="shared" si="22"/>
        <v>2.1151077524795281</v>
      </c>
      <c r="H217" s="10">
        <f t="shared" si="27"/>
        <v>-3.6380625958280226E-2</v>
      </c>
      <c r="I217">
        <f t="shared" si="23"/>
        <v>-0.21828375574968134</v>
      </c>
      <c r="K217">
        <f t="shared" si="24"/>
        <v>-3.6264007156505997E-2</v>
      </c>
      <c r="M217">
        <f t="shared" si="25"/>
        <v>-3.6264007156505997E-2</v>
      </c>
      <c r="N217" s="13">
        <f t="shared" si="26"/>
        <v>1.3599944927256971E-8</v>
      </c>
      <c r="O217" s="13">
        <v>1</v>
      </c>
    </row>
    <row r="218" spans="4:15" x14ac:dyDescent="0.4">
      <c r="D218" s="6">
        <v>2.98</v>
      </c>
      <c r="E218" s="7">
        <f t="shared" si="21"/>
        <v>-0.22933448777037779</v>
      </c>
      <c r="G218">
        <f t="shared" si="22"/>
        <v>2.1167101579085119</v>
      </c>
      <c r="H218" s="10">
        <f t="shared" si="27"/>
        <v>-3.5904382657532326E-2</v>
      </c>
      <c r="I218">
        <f t="shared" si="23"/>
        <v>-0.21542629594519397</v>
      </c>
      <c r="K218">
        <f t="shared" si="24"/>
        <v>-3.578809688183994E-2</v>
      </c>
      <c r="M218">
        <f t="shared" si="25"/>
        <v>-3.578809688183994E-2</v>
      </c>
      <c r="N218" s="13">
        <f t="shared" si="26"/>
        <v>1.3522381628379914E-8</v>
      </c>
      <c r="O218" s="13">
        <v>1</v>
      </c>
    </row>
    <row r="219" spans="4:15" x14ac:dyDescent="0.4">
      <c r="D219" s="6">
        <v>3</v>
      </c>
      <c r="E219" s="7">
        <f t="shared" si="21"/>
        <v>-0.22632910254793082</v>
      </c>
      <c r="G219">
        <f t="shared" si="22"/>
        <v>2.1183125633374953</v>
      </c>
      <c r="H219" s="10">
        <f t="shared" si="27"/>
        <v>-3.5433862492383554E-2</v>
      </c>
      <c r="I219">
        <f t="shared" si="23"/>
        <v>-0.21260317495430131</v>
      </c>
      <c r="K219">
        <f t="shared" si="24"/>
        <v>-3.531794548484004E-2</v>
      </c>
      <c r="M219">
        <f t="shared" si="25"/>
        <v>-3.531794548484004E-2</v>
      </c>
      <c r="N219" s="13">
        <f t="shared" si="26"/>
        <v>1.3436752637843204E-8</v>
      </c>
      <c r="O219" s="13">
        <v>1</v>
      </c>
    </row>
    <row r="220" spans="4:15" x14ac:dyDescent="0.4">
      <c r="D220" s="6">
        <v>3.02</v>
      </c>
      <c r="E220" s="7">
        <f t="shared" si="21"/>
        <v>-0.22335992290988751</v>
      </c>
      <c r="G220">
        <f t="shared" si="22"/>
        <v>2.1199149687664787</v>
      </c>
      <c r="H220" s="10">
        <f t="shared" si="27"/>
        <v>-3.4969010638047533E-2</v>
      </c>
      <c r="I220">
        <f t="shared" si="23"/>
        <v>-0.20981406382828521</v>
      </c>
      <c r="K220">
        <f t="shared" si="24"/>
        <v>-3.4853497784653381E-2</v>
      </c>
      <c r="M220">
        <f t="shared" si="25"/>
        <v>-3.4853497784653381E-2</v>
      </c>
      <c r="N220" s="13">
        <f t="shared" si="26"/>
        <v>1.3343219299258882E-8</v>
      </c>
      <c r="O220" s="13">
        <v>1</v>
      </c>
    </row>
    <row r="221" spans="4:15" x14ac:dyDescent="0.4">
      <c r="D221" s="6">
        <v>3.04</v>
      </c>
      <c r="E221" s="7">
        <f t="shared" si="21"/>
        <v>-0.2204265991525016</v>
      </c>
      <c r="G221">
        <f t="shared" si="22"/>
        <v>2.1215173741954625</v>
      </c>
      <c r="H221" s="10">
        <f t="shared" si="27"/>
        <v>-3.4509772345248477E-2</v>
      </c>
      <c r="I221">
        <f t="shared" si="23"/>
        <v>-0.20705863407149086</v>
      </c>
      <c r="K221">
        <f t="shared" si="24"/>
        <v>-3.4394698660300593E-2</v>
      </c>
      <c r="M221">
        <f t="shared" si="25"/>
        <v>-3.4394698660300593E-2</v>
      </c>
      <c r="N221" s="13">
        <f t="shared" si="26"/>
        <v>1.3241952967484725E-8</v>
      </c>
      <c r="O221" s="13">
        <v>1</v>
      </c>
    </row>
    <row r="222" spans="4:15" x14ac:dyDescent="0.4">
      <c r="D222" s="6">
        <v>3.06</v>
      </c>
      <c r="E222" s="7">
        <f t="shared" si="21"/>
        <v>-0.2175287821723591</v>
      </c>
      <c r="G222">
        <f t="shared" si="22"/>
        <v>2.1231197796244454</v>
      </c>
      <c r="H222" s="10">
        <f t="shared" si="27"/>
        <v>-3.4056092958698006E-2</v>
      </c>
      <c r="I222">
        <f t="shared" si="23"/>
        <v>-0.20433655775218804</v>
      </c>
      <c r="K222">
        <f t="shared" si="24"/>
        <v>-3.3941493069749633E-2</v>
      </c>
      <c r="M222">
        <f t="shared" si="25"/>
        <v>-3.3941493069749633E-2</v>
      </c>
      <c r="N222" s="13">
        <f t="shared" si="26"/>
        <v>1.3133134546979469E-8</v>
      </c>
      <c r="O222" s="13">
        <v>1</v>
      </c>
    </row>
    <row r="223" spans="4:15" x14ac:dyDescent="0.4">
      <c r="D223" s="6">
        <v>3.08</v>
      </c>
      <c r="E223" s="7">
        <f t="shared" si="21"/>
        <v>-0.21466612357917014</v>
      </c>
      <c r="G223">
        <f t="shared" si="22"/>
        <v>2.1247221850534288</v>
      </c>
      <c r="H223" s="10">
        <f t="shared" si="27"/>
        <v>-3.3607917934753768E-2</v>
      </c>
      <c r="I223">
        <f t="shared" si="23"/>
        <v>-0.20164750760852262</v>
      </c>
      <c r="K223">
        <f t="shared" si="24"/>
        <v>-3.3493826068164881E-2</v>
      </c>
      <c r="M223">
        <f t="shared" si="25"/>
        <v>-3.3493826068164881E-2</v>
      </c>
      <c r="N223" s="13">
        <f t="shared" si="26"/>
        <v>1.3016954021736537E-8</v>
      </c>
      <c r="O223" s="13">
        <v>1</v>
      </c>
    </row>
    <row r="224" spans="4:15" x14ac:dyDescent="0.4">
      <c r="D224" s="6">
        <v>3.1</v>
      </c>
      <c r="E224" s="7">
        <f t="shared" si="21"/>
        <v>-0.21183827580350886</v>
      </c>
      <c r="G224">
        <f t="shared" si="22"/>
        <v>2.1263245904824126</v>
      </c>
      <c r="H224" s="10">
        <f t="shared" si="27"/>
        <v>-3.3165192858287056E-2</v>
      </c>
      <c r="I224">
        <f t="shared" si="23"/>
        <v>-0.19899115714972232</v>
      </c>
      <c r="K224">
        <f t="shared" si="24"/>
        <v>-3.305164282536445E-2</v>
      </c>
      <c r="M224">
        <f t="shared" si="25"/>
        <v>-3.305164282536445E-2</v>
      </c>
      <c r="N224" s="13">
        <f t="shared" si="26"/>
        <v>1.2893609976724922E-8</v>
      </c>
      <c r="O224" s="13">
        <v>1</v>
      </c>
    </row>
    <row r="225" spans="4:15" x14ac:dyDescent="0.4">
      <c r="D225" s="6">
        <v>3.12</v>
      </c>
      <c r="E225" s="7">
        <f t="shared" si="21"/>
        <v>-0.2090448921996714</v>
      </c>
      <c r="G225">
        <f t="shared" si="22"/>
        <v>2.127926995911396</v>
      </c>
      <c r="H225" s="10">
        <f t="shared" si="27"/>
        <v>-3.2727863458786199E-2</v>
      </c>
      <c r="I225">
        <f t="shared" si="23"/>
        <v>-0.1963671807527172</v>
      </c>
      <c r="K225">
        <f t="shared" si="24"/>
        <v>-3.2614888642504607E-2</v>
      </c>
      <c r="M225">
        <f t="shared" si="25"/>
        <v>-3.2614888642504607E-2</v>
      </c>
      <c r="N225" s="13">
        <f t="shared" si="26"/>
        <v>1.2763309113859629E-8</v>
      </c>
      <c r="O225" s="13">
        <v>1</v>
      </c>
    </row>
    <row r="226" spans="4:15" x14ac:dyDescent="0.4">
      <c r="D226" s="6">
        <v>3.14</v>
      </c>
      <c r="E226" s="7">
        <f t="shared" si="21"/>
        <v>-0.20628562714381649</v>
      </c>
      <c r="G226">
        <f t="shared" si="22"/>
        <v>2.1295294013403798</v>
      </c>
      <c r="H226" s="10">
        <f t="shared" si="27"/>
        <v>-3.229587562572131E-2</v>
      </c>
      <c r="I226">
        <f t="shared" si="23"/>
        <v>-0.19377525375432786</v>
      </c>
      <c r="K226">
        <f t="shared" si="24"/>
        <v>-3.2183508968021857E-2</v>
      </c>
      <c r="M226">
        <f t="shared" si="25"/>
        <v>-3.2183508968021857E-2</v>
      </c>
      <c r="N226" s="13">
        <f t="shared" si="26"/>
        <v>1.262626576254606E-8</v>
      </c>
      <c r="O226" s="13">
        <v>1</v>
      </c>
    </row>
    <row r="227" spans="4:15" x14ac:dyDescent="0.4">
      <c r="D227" s="6">
        <v>3.16</v>
      </c>
      <c r="E227" s="7">
        <f t="shared" si="21"/>
        <v>-0.20356013612754911</v>
      </c>
      <c r="G227">
        <f t="shared" si="22"/>
        <v>2.1311318067693632</v>
      </c>
      <c r="H227" s="10">
        <f t="shared" si="27"/>
        <v>-3.1869175423195686E-2</v>
      </c>
      <c r="I227">
        <f t="shared" si="23"/>
        <v>-0.19121505253917412</v>
      </c>
      <c r="K227">
        <f t="shared" si="24"/>
        <v>-3.1757449412855139E-2</v>
      </c>
      <c r="M227">
        <f t="shared" si="25"/>
        <v>-3.1757449412855139E-2</v>
      </c>
      <c r="N227" s="13">
        <f t="shared" si="26"/>
        <v>1.2482701386616094E-8</v>
      </c>
      <c r="O227" s="13">
        <v>1</v>
      </c>
    </row>
    <row r="228" spans="4:15" x14ac:dyDescent="0.4">
      <c r="D228" s="6">
        <v>3.18</v>
      </c>
      <c r="E228" s="7">
        <f t="shared" si="21"/>
        <v>-0.20086807584710117</v>
      </c>
      <c r="G228">
        <f t="shared" si="22"/>
        <v>2.1327342121983466</v>
      </c>
      <c r="H228" s="10">
        <f t="shared" si="27"/>
        <v>-3.1447709103907831E-2</v>
      </c>
      <c r="I228">
        <f t="shared" si="23"/>
        <v>-0.18868625462344699</v>
      </c>
      <c r="K228">
        <f t="shared" si="24"/>
        <v>-3.1336655764972736E-2</v>
      </c>
      <c r="M228">
        <f t="shared" si="25"/>
        <v>-3.1336655764972736E-2</v>
      </c>
      <c r="N228" s="13">
        <f t="shared" si="26"/>
        <v>1.2332844088633113E-8</v>
      </c>
      <c r="O228" s="13">
        <v>1</v>
      </c>
    </row>
    <row r="229" spans="4:15" x14ac:dyDescent="0.4">
      <c r="D229" s="6">
        <v>3.2</v>
      </c>
      <c r="E229" s="7">
        <f t="shared" si="21"/>
        <v>-0.19820910428825977</v>
      </c>
      <c r="G229">
        <f t="shared" si="22"/>
        <v>2.13433661762733</v>
      </c>
      <c r="H229" s="10">
        <f t="shared" si="27"/>
        <v>-3.1031423122447745E-2</v>
      </c>
      <c r="I229">
        <f t="shared" si="23"/>
        <v>-0.18618853873468647</v>
      </c>
      <c r="K229">
        <f t="shared" si="24"/>
        <v>-3.0921074003226426E-2</v>
      </c>
      <c r="M229">
        <f t="shared" si="25"/>
        <v>-3.0921074003226426E-2</v>
      </c>
      <c r="N229" s="13">
        <f t="shared" si="26"/>
        <v>1.2176928112920982E-8</v>
      </c>
      <c r="O229" s="13">
        <v>1</v>
      </c>
    </row>
    <row r="230" spans="4:15" x14ac:dyDescent="0.4">
      <c r="D230" s="6">
        <v>3.22</v>
      </c>
      <c r="E230" s="7">
        <f t="shared" si="21"/>
        <v>-0.19558288080718811</v>
      </c>
      <c r="G230">
        <f t="shared" si="22"/>
        <v>2.1359390230563133</v>
      </c>
      <c r="H230" s="10">
        <f t="shared" si="27"/>
        <v>-3.0620264147950181E-2</v>
      </c>
      <c r="I230">
        <f t="shared" si="23"/>
        <v>-0.18372158488770107</v>
      </c>
      <c r="K230">
        <f t="shared" si="24"/>
        <v>-3.0510650310556931E-2</v>
      </c>
      <c r="M230">
        <f t="shared" si="25"/>
        <v>-3.0510650310556931E-2</v>
      </c>
      <c r="N230" s="13">
        <f t="shared" si="26"/>
        <v>1.2015193348073842E-8</v>
      </c>
      <c r="O230" s="13">
        <v>1</v>
      </c>
    </row>
    <row r="231" spans="4:15" x14ac:dyDescent="0.4">
      <c r="D231" s="6">
        <v>3.24</v>
      </c>
      <c r="E231" s="7">
        <f t="shared" si="21"/>
        <v>-0.19298906620728126</v>
      </c>
      <c r="G231">
        <f t="shared" si="22"/>
        <v>2.1375414284852972</v>
      </c>
      <c r="H231" s="10">
        <f t="shared" si="27"/>
        <v>-3.0214179076127071E-2</v>
      </c>
      <c r="I231">
        <f t="shared" si="23"/>
        <v>-0.18128507445676242</v>
      </c>
      <c r="K231">
        <f t="shared" si="24"/>
        <v>-3.0105331086569671E-2</v>
      </c>
      <c r="M231">
        <f t="shared" si="25"/>
        <v>-3.0105331086569671E-2</v>
      </c>
      <c r="N231" s="13">
        <f t="shared" si="26"/>
        <v>1.1847884830687864E-8</v>
      </c>
      <c r="O231" s="13">
        <v>1</v>
      </c>
    </row>
    <row r="232" spans="4:15" x14ac:dyDescent="0.4">
      <c r="D232" s="6">
        <v>3.26</v>
      </c>
      <c r="E232" s="7">
        <f t="shared" si="21"/>
        <v>-0.19042732281219193</v>
      </c>
      <c r="G232">
        <f t="shared" si="22"/>
        <v>2.1391438339142805</v>
      </c>
      <c r="H232" s="10">
        <f t="shared" si="27"/>
        <v>-2.9813115040700413E-2</v>
      </c>
      <c r="I232">
        <f t="shared" si="23"/>
        <v>-0.17887869024420247</v>
      </c>
      <c r="K232">
        <f t="shared" si="24"/>
        <v>-2.9705062959505816E-2</v>
      </c>
      <c r="M232">
        <f t="shared" si="25"/>
        <v>-2.9705062959505816E-2</v>
      </c>
      <c r="N232" s="13">
        <f t="shared" si="26"/>
        <v>1.1675252250483789E-8</v>
      </c>
      <c r="O232" s="13">
        <v>1</v>
      </c>
    </row>
    <row r="233" spans="4:15" x14ac:dyDescent="0.4">
      <c r="D233" s="6">
        <v>3.28</v>
      </c>
      <c r="E233" s="7">
        <f t="shared" si="21"/>
        <v>-0.18789731453515968</v>
      </c>
      <c r="G233">
        <f t="shared" si="22"/>
        <v>2.1407462393432639</v>
      </c>
      <c r="H233" s="10">
        <f t="shared" si="27"/>
        <v>-2.9417019424256355E-2</v>
      </c>
      <c r="I233">
        <f t="shared" si="23"/>
        <v>-0.17650211654553813</v>
      </c>
      <c r="K233">
        <f t="shared" si="24"/>
        <v>-2.9309792797624946E-2</v>
      </c>
      <c r="M233">
        <f t="shared" si="25"/>
        <v>-2.9309792797624946E-2</v>
      </c>
      <c r="N233" s="13">
        <f t="shared" si="26"/>
        <v>1.1497549458751464E-8</v>
      </c>
      <c r="O233" s="13">
        <v>1</v>
      </c>
    </row>
    <row r="234" spans="4:15" x14ac:dyDescent="0.4">
      <c r="D234" s="6">
        <v>3.3</v>
      </c>
      <c r="E234" s="7">
        <f t="shared" si="21"/>
        <v>-0.1853987069447724</v>
      </c>
      <c r="G234">
        <f t="shared" si="22"/>
        <v>2.1423486447722477</v>
      </c>
      <c r="H234" s="10">
        <f t="shared" si="27"/>
        <v>-2.9025839868540761E-2</v>
      </c>
      <c r="I234">
        <f t="shared" si="23"/>
        <v>-0.17415503921124456</v>
      </c>
      <c r="K234">
        <f t="shared" si="24"/>
        <v>-2.8919467720022136E-2</v>
      </c>
      <c r="M234">
        <f t="shared" si="25"/>
        <v>-2.8919467720022136E-2</v>
      </c>
      <c r="N234" s="13">
        <f t="shared" si="26"/>
        <v>1.1315033980468391E-8</v>
      </c>
      <c r="O234" s="13">
        <v>1</v>
      </c>
    </row>
    <row r="235" spans="4:15" x14ac:dyDescent="0.4">
      <c r="D235" s="6">
        <v>3.32</v>
      </c>
      <c r="E235" s="7">
        <f t="shared" si="21"/>
        <v>-0.18293116732728304</v>
      </c>
      <c r="G235">
        <f t="shared" si="22"/>
        <v>2.1439510502012311</v>
      </c>
      <c r="H235" s="10">
        <f t="shared" si="27"/>
        <v>-2.8639524284215449E-2</v>
      </c>
      <c r="I235">
        <f t="shared" si="23"/>
        <v>-0.17183714570529268</v>
      </c>
      <c r="K235">
        <f t="shared" si="24"/>
        <v>-2.8534035106898992E-2</v>
      </c>
      <c r="M235">
        <f t="shared" si="25"/>
        <v>-2.8534035106898992E-2</v>
      </c>
      <c r="N235" s="13">
        <f t="shared" si="26"/>
        <v>1.1127966530902892E-8</v>
      </c>
      <c r="O235" s="13">
        <v>1</v>
      </c>
    </row>
    <row r="236" spans="4:15" x14ac:dyDescent="0.4">
      <c r="D236" s="6">
        <v>3.34</v>
      </c>
      <c r="E236" s="7">
        <f t="shared" si="21"/>
        <v>-0.18049436474560387</v>
      </c>
      <c r="G236">
        <f t="shared" si="22"/>
        <v>2.1455534556302145</v>
      </c>
      <c r="H236" s="10">
        <f t="shared" si="27"/>
        <v>-2.8258020860094293E-2</v>
      </c>
      <c r="I236">
        <f t="shared" si="23"/>
        <v>-0.16954812516056575</v>
      </c>
      <c r="K236">
        <f t="shared" si="24"/>
        <v>-2.8153442609303709E-2</v>
      </c>
      <c r="M236">
        <f t="shared" si="25"/>
        <v>-2.8153442609303709E-2</v>
      </c>
      <c r="N236" s="13">
        <f t="shared" si="26"/>
        <v>1.093661053841823E-8</v>
      </c>
      <c r="O236" s="13">
        <v>1</v>
      </c>
    </row>
    <row r="237" spans="4:15" x14ac:dyDescent="0.4">
      <c r="D237" s="6">
        <v>3.36</v>
      </c>
      <c r="E237" s="7">
        <f t="shared" si="21"/>
        <v>-0.17808797009509417</v>
      </c>
      <c r="G237">
        <f t="shared" si="22"/>
        <v>2.1471558610591979</v>
      </c>
      <c r="H237" s="10">
        <f t="shared" si="27"/>
        <v>-2.788127807187725E-2</v>
      </c>
      <c r="I237">
        <f t="shared" si="23"/>
        <v>-0.1672876684312635</v>
      </c>
      <c r="K237">
        <f t="shared" si="24"/>
        <v>-2.7777638158363434E-2</v>
      </c>
      <c r="M237">
        <f t="shared" si="25"/>
        <v>-2.7777638158363434E-2</v>
      </c>
      <c r="N237" s="13">
        <f t="shared" si="26"/>
        <v>1.0741231673151217E-8</v>
      </c>
      <c r="O237" s="13">
        <v>1</v>
      </c>
    </row>
    <row r="238" spans="4:15" x14ac:dyDescent="0.4">
      <c r="D238" s="6">
        <v>3.38</v>
      </c>
      <c r="E238" s="7">
        <f t="shared" si="21"/>
        <v>-0.17571165615625459</v>
      </c>
      <c r="G238">
        <f t="shared" si="22"/>
        <v>2.1487582664881812</v>
      </c>
      <c r="H238" s="10">
        <f t="shared" si="27"/>
        <v>-2.7509244690400184E-2</v>
      </c>
      <c r="I238">
        <f t="shared" si="23"/>
        <v>-0.1650554681424011</v>
      </c>
      <c r="K238">
        <f t="shared" si="24"/>
        <v>-2.7406569974021838E-2</v>
      </c>
      <c r="M238">
        <f t="shared" si="25"/>
        <v>-2.7406569974021838E-2</v>
      </c>
      <c r="N238" s="13">
        <f t="shared" si="26"/>
        <v>1.0542097383373803E-8</v>
      </c>
      <c r="O238" s="13">
        <v>1</v>
      </c>
    </row>
    <row r="239" spans="4:15" x14ac:dyDescent="0.4">
      <c r="D239" s="6">
        <v>3.4</v>
      </c>
      <c r="E239" s="7">
        <f t="shared" si="21"/>
        <v>-0.17336509764443828</v>
      </c>
      <c r="G239">
        <f t="shared" si="22"/>
        <v>2.1503606719171646</v>
      </c>
      <c r="H239" s="10">
        <f t="shared" si="27"/>
        <v>-2.7141869789417565E-2</v>
      </c>
      <c r="I239">
        <f t="shared" si="23"/>
        <v>-0.16285121873650538</v>
      </c>
      <c r="K239">
        <f t="shared" si="24"/>
        <v>-2.7040186573302604E-2</v>
      </c>
      <c r="M239">
        <f t="shared" si="25"/>
        <v>-2.7040186573302604E-2</v>
      </c>
      <c r="N239" s="13">
        <f t="shared" si="26"/>
        <v>1.033947643948186E-8</v>
      </c>
      <c r="O239" s="13">
        <v>1</v>
      </c>
    </row>
    <row r="240" spans="4:15" x14ac:dyDescent="0.4">
      <c r="D240" s="6">
        <v>3.42</v>
      </c>
      <c r="E240" s="7">
        <f t="shared" si="21"/>
        <v>-0.17104797125668511</v>
      </c>
      <c r="G240">
        <f t="shared" si="22"/>
        <v>2.1519630773461484</v>
      </c>
      <c r="H240" s="10">
        <f t="shared" si="27"/>
        <v>-2.677910275293479E-2</v>
      </c>
      <c r="I240">
        <f t="shared" si="23"/>
        <v>-0.16067461651760873</v>
      </c>
      <c r="K240">
        <f t="shared" si="24"/>
        <v>-2.6678436778112009E-2</v>
      </c>
      <c r="M240">
        <f t="shared" si="25"/>
        <v>-2.6678436778112009E-2</v>
      </c>
      <c r="N240" s="13">
        <f t="shared" si="26"/>
        <v>1.013363848702084E-8</v>
      </c>
      <c r="O240" s="13">
        <v>1</v>
      </c>
    </row>
    <row r="241" spans="4:15" x14ac:dyDescent="0.4">
      <c r="D241" s="6">
        <v>3.44</v>
      </c>
      <c r="E241" s="7">
        <f t="shared" si="21"/>
        <v>-0.16875995571578153</v>
      </c>
      <c r="G241">
        <f t="shared" si="22"/>
        <v>2.1535654827751318</v>
      </c>
      <c r="H241" s="10">
        <f t="shared" si="27"/>
        <v>-2.6420893282106155E-2</v>
      </c>
      <c r="I241">
        <f t="shared" si="23"/>
        <v>-0.15852535969263692</v>
      </c>
      <c r="K241">
        <f t="shared" si="24"/>
        <v>-2.632126972260029E-2</v>
      </c>
      <c r="M241">
        <f t="shared" si="25"/>
        <v>-2.632126972260029E-2</v>
      </c>
      <c r="N241" s="13">
        <f t="shared" si="26"/>
        <v>9.9248536086186885E-9</v>
      </c>
      <c r="O241" s="13">
        <v>1</v>
      </c>
    </row>
    <row r="242" spans="4:15" x14ac:dyDescent="0.4">
      <c r="D242" s="6">
        <v>3.46</v>
      </c>
      <c r="E242" s="7">
        <f t="shared" si="21"/>
        <v>-0.16650073181164643</v>
      </c>
      <c r="G242">
        <f t="shared" si="22"/>
        <v>2.1551678882041152</v>
      </c>
      <c r="H242" s="10">
        <f t="shared" si="27"/>
        <v>-2.6067191401714186E-2</v>
      </c>
      <c r="I242">
        <f t="shared" si="23"/>
        <v>-0.15640314841028513</v>
      </c>
      <c r="K242">
        <f t="shared" si="24"/>
        <v>-2.5968634860093476E-2</v>
      </c>
      <c r="M242">
        <f t="shared" si="25"/>
        <v>-2.5968634860093476E-2</v>
      </c>
      <c r="N242" s="13">
        <f t="shared" si="26"/>
        <v>9.7133918962346903E-9</v>
      </c>
      <c r="O242" s="13">
        <v>1</v>
      </c>
    </row>
    <row r="243" spans="4:15" x14ac:dyDescent="0.4">
      <c r="D243" s="6">
        <v>3.48</v>
      </c>
      <c r="E243" s="7">
        <f t="shared" si="21"/>
        <v>-0.16426998244013863</v>
      </c>
      <c r="G243">
        <f t="shared" si="22"/>
        <v>2.156770293633099</v>
      </c>
      <c r="H243" s="10">
        <f t="shared" si="27"/>
        <v>-2.5717947466245311E-2</v>
      </c>
      <c r="I243">
        <f t="shared" si="23"/>
        <v>-0.15430768479747187</v>
      </c>
      <c r="K243">
        <f t="shared" si="24"/>
        <v>-2.5620481969613355E-2</v>
      </c>
      <c r="M243">
        <f t="shared" si="25"/>
        <v>-2.5620481969613355E-2</v>
      </c>
      <c r="N243" s="13">
        <f t="shared" si="26"/>
        <v>9.4995230337137783E-9</v>
      </c>
      <c r="O243" s="13">
        <v>1</v>
      </c>
    </row>
    <row r="244" spans="4:15" x14ac:dyDescent="0.4">
      <c r="D244" s="6">
        <v>3.5</v>
      </c>
      <c r="E244" s="7">
        <f t="shared" si="21"/>
        <v>-0.16206739263938108</v>
      </c>
      <c r="G244">
        <f t="shared" si="22"/>
        <v>2.158372699062082</v>
      </c>
      <c r="H244" s="10">
        <f t="shared" si="27"/>
        <v>-2.5373112165576712E-2</v>
      </c>
      <c r="I244">
        <f t="shared" si="23"/>
        <v>-0.15223867299346028</v>
      </c>
      <c r="K244">
        <f t="shared" si="24"/>
        <v>-2.5276761162000408E-2</v>
      </c>
      <c r="M244">
        <f t="shared" si="25"/>
        <v>-2.5276761162000408E-2</v>
      </c>
      <c r="N244" s="13">
        <f t="shared" si="26"/>
        <v>9.28351589016093E-9</v>
      </c>
      <c r="O244" s="13">
        <v>1</v>
      </c>
    </row>
    <row r="245" spans="4:15" x14ac:dyDescent="0.4">
      <c r="D245" s="6">
        <v>3.52</v>
      </c>
      <c r="E245" s="7">
        <f t="shared" si="21"/>
        <v>-0.1598926496236911</v>
      </c>
      <c r="G245">
        <f t="shared" si="22"/>
        <v>2.1599751044910658</v>
      </c>
      <c r="H245" s="10">
        <f t="shared" si="27"/>
        <v>-2.5032636530288446E-2</v>
      </c>
      <c r="I245">
        <f t="shared" si="23"/>
        <v>-0.15019581918173067</v>
      </c>
      <c r="K245">
        <f t="shared" si="24"/>
        <v>-2.4937422885650196E-2</v>
      </c>
      <c r="M245">
        <f t="shared" si="25"/>
        <v>-2.4937422885650196E-2</v>
      </c>
      <c r="N245" s="13">
        <f t="shared" si="26"/>
        <v>9.0656381252988148E-9</v>
      </c>
      <c r="O245" s="13">
        <v>1</v>
      </c>
    </row>
    <row r="246" spans="4:15" x14ac:dyDescent="0.4">
      <c r="D246" s="6">
        <v>3.54</v>
      </c>
      <c r="E246" s="7">
        <f t="shared" si="21"/>
        <v>-0.15774544281520517</v>
      </c>
      <c r="G246">
        <f t="shared" si="22"/>
        <v>2.1615775099200492</v>
      </c>
      <c r="H246" s="10">
        <f t="shared" si="27"/>
        <v>-2.4696471936614561E-2</v>
      </c>
      <c r="I246">
        <f t="shared" si="23"/>
        <v>-0.14817883161968737</v>
      </c>
      <c r="K246">
        <f t="shared" si="24"/>
        <v>-2.4602417931883083E-2</v>
      </c>
      <c r="M246">
        <f t="shared" si="25"/>
        <v>-2.4602417931883083E-2</v>
      </c>
      <c r="N246" s="13">
        <f t="shared" si="26"/>
        <v>8.8461558060290303E-9</v>
      </c>
      <c r="O246" s="13">
        <v>1</v>
      </c>
    </row>
    <row r="247" spans="4:15" x14ac:dyDescent="0.4">
      <c r="D247" s="6">
        <v>3.56</v>
      </c>
      <c r="E247" s="7">
        <f t="shared" si="21"/>
        <v>-0.15562546387328283</v>
      </c>
      <c r="G247">
        <f t="shared" si="22"/>
        <v>2.1631799153490325</v>
      </c>
      <c r="H247" s="10">
        <f t="shared" si="27"/>
        <v>-2.4364570111046563E-2</v>
      </c>
      <c r="I247">
        <f t="shared" si="23"/>
        <v>-0.14618742066627938</v>
      </c>
      <c r="K247">
        <f t="shared" si="24"/>
        <v>-2.4271697439953419E-2</v>
      </c>
      <c r="M247">
        <f t="shared" si="25"/>
        <v>-2.4271697439953419E-2</v>
      </c>
      <c r="N247" s="13">
        <f t="shared" si="26"/>
        <v>8.6253330359752393E-9</v>
      </c>
      <c r="O247" s="13">
        <v>1</v>
      </c>
    </row>
    <row r="248" spans="4:15" x14ac:dyDescent="0.4">
      <c r="D248" s="6">
        <v>3.58</v>
      </c>
      <c r="E248" s="7">
        <f t="shared" si="21"/>
        <v>-0.15353240672177246</v>
      </c>
      <c r="G248">
        <f t="shared" si="22"/>
        <v>2.1647823207780164</v>
      </c>
      <c r="H248" s="10">
        <f t="shared" si="27"/>
        <v>-2.4036883134602109E-2</v>
      </c>
      <c r="I248">
        <f t="shared" si="23"/>
        <v>-0.14422129880761264</v>
      </c>
      <c r="K248">
        <f t="shared" si="24"/>
        <v>-2.3945212901717309E-2</v>
      </c>
      <c r="M248">
        <f t="shared" si="25"/>
        <v>-2.3945212901717309E-2</v>
      </c>
      <c r="N248" s="13">
        <f t="shared" si="26"/>
        <v>8.4034315971535188E-9</v>
      </c>
      <c r="O248" s="13">
        <v>1</v>
      </c>
    </row>
    <row r="249" spans="4:15" x14ac:dyDescent="0.4">
      <c r="D249" s="6">
        <v>3.6</v>
      </c>
      <c r="E249" s="7">
        <f t="shared" si="21"/>
        <v>-0.15146596757421865</v>
      </c>
      <c r="G249">
        <f t="shared" si="22"/>
        <v>2.1663847262069997</v>
      </c>
      <c r="H249" s="10">
        <f t="shared" si="27"/>
        <v>-2.3713363446771451E-2</v>
      </c>
      <c r="I249">
        <f t="shared" si="23"/>
        <v>-0.1422801806806287</v>
      </c>
      <c r="K249">
        <f t="shared" si="24"/>
        <v>-2.3622916165967355E-2</v>
      </c>
      <c r="M249">
        <f t="shared" si="25"/>
        <v>-2.3622916165967355E-2</v>
      </c>
      <c r="N249" s="13">
        <f t="shared" si="26"/>
        <v>8.1807106048549374E-9</v>
      </c>
      <c r="O249" s="13">
        <v>1</v>
      </c>
    </row>
    <row r="250" spans="4:15" x14ac:dyDescent="0.4">
      <c r="D250" s="6">
        <v>3.62</v>
      </c>
      <c r="E250" s="7">
        <f t="shared" si="21"/>
        <v>-0.14942584495708761</v>
      </c>
      <c r="G250">
        <f t="shared" si="22"/>
        <v>2.1679871316359831</v>
      </c>
      <c r="H250" s="10">
        <f t="shared" si="27"/>
        <v>-2.3393963849153578E-2</v>
      </c>
      <c r="I250">
        <f t="shared" si="23"/>
        <v>-0.14036378309492148</v>
      </c>
      <c r="K250">
        <f t="shared" si="24"/>
        <v>-2.3304759442448281E-2</v>
      </c>
      <c r="M250">
        <f t="shared" si="25"/>
        <v>-2.3304759442448281E-2</v>
      </c>
      <c r="N250" s="13">
        <f t="shared" si="26"/>
        <v>7.9574261756440175E-9</v>
      </c>
      <c r="O250" s="13">
        <v>1</v>
      </c>
    </row>
    <row r="251" spans="4:15" x14ac:dyDescent="0.4">
      <c r="D251" s="6">
        <v>3.64</v>
      </c>
      <c r="E251" s="7">
        <f t="shared" si="21"/>
        <v>-0.1474117397310864</v>
      </c>
      <c r="G251">
        <f t="shared" si="22"/>
        <v>2.1695895370649665</v>
      </c>
      <c r="H251" s="10">
        <f t="shared" si="27"/>
        <v>-2.307863750879395E-2</v>
      </c>
      <c r="I251">
        <f t="shared" si="23"/>
        <v>-0.1384718250527637</v>
      </c>
      <c r="K251">
        <f t="shared" si="24"/>
        <v>-2.2990695305564329E-2</v>
      </c>
      <c r="M251">
        <f t="shared" si="25"/>
        <v>-2.2990695305564329E-2</v>
      </c>
      <c r="N251" s="13">
        <f t="shared" si="26"/>
        <v>7.733831108879998E-9</v>
      </c>
      <c r="O251" s="13">
        <v>1</v>
      </c>
    </row>
    <row r="252" spans="4:15" x14ac:dyDescent="0.4">
      <c r="D252" s="6">
        <v>3.66</v>
      </c>
      <c r="E252" s="7">
        <f t="shared" si="21"/>
        <v>-0.14542335511064736</v>
      </c>
      <c r="G252">
        <f t="shared" si="22"/>
        <v>2.1711919424939499</v>
      </c>
      <c r="H252" s="10">
        <f t="shared" si="27"/>
        <v>-2.2767337961234941E-2</v>
      </c>
      <c r="I252">
        <f t="shared" si="23"/>
        <v>-0.13660402776740965</v>
      </c>
      <c r="K252">
        <f t="shared" si="24"/>
        <v>-2.2680676697790877E-2</v>
      </c>
      <c r="M252">
        <f t="shared" si="25"/>
        <v>-2.2680676697790877E-2</v>
      </c>
      <c r="N252" s="13">
        <f t="shared" si="26"/>
        <v>7.5101745817213716E-9</v>
      </c>
      <c r="O252" s="13">
        <v>1</v>
      </c>
    </row>
    <row r="253" spans="4:15" x14ac:dyDescent="0.4">
      <c r="D253" s="6">
        <v>3.68</v>
      </c>
      <c r="E253" s="7">
        <f t="shared" si="21"/>
        <v>-0.14346039668164859</v>
      </c>
      <c r="G253">
        <f t="shared" si="22"/>
        <v>2.1727943479229337</v>
      </c>
      <c r="H253" s="10">
        <f t="shared" si="27"/>
        <v>-2.2460019113290153E-2</v>
      </c>
      <c r="I253">
        <f t="shared" si="23"/>
        <v>-0.13476011467974092</v>
      </c>
      <c r="K253">
        <f t="shared" si="24"/>
        <v>-2.2374656932799643E-2</v>
      </c>
      <c r="M253">
        <f t="shared" si="25"/>
        <v>-2.2374656932799643E-2</v>
      </c>
      <c r="N253" s="13">
        <f t="shared" si="26"/>
        <v>7.2867018580944018E-9</v>
      </c>
      <c r="O253" s="13">
        <v>1</v>
      </c>
    </row>
    <row r="254" spans="4:15" x14ac:dyDescent="0.4">
      <c r="D254" s="6">
        <v>3.7</v>
      </c>
      <c r="E254" s="7">
        <f t="shared" si="21"/>
        <v>-0.14152257241743729</v>
      </c>
      <c r="G254">
        <f t="shared" si="22"/>
        <v>2.1743967533519171</v>
      </c>
      <c r="H254" s="10">
        <f t="shared" si="27"/>
        <v>-2.2156635245553013E-2</v>
      </c>
      <c r="I254">
        <f t="shared" si="23"/>
        <v>-0.13293981147331807</v>
      </c>
      <c r="K254">
        <f t="shared" si="24"/>
        <v>-2.2072589698309379E-2</v>
      </c>
      <c r="M254">
        <f t="shared" si="25"/>
        <v>-2.2072589698309379E-2</v>
      </c>
      <c r="N254" s="13">
        <f t="shared" si="26"/>
        <v>7.0636540114818634E-9</v>
      </c>
      <c r="O254" s="13">
        <v>1</v>
      </c>
    </row>
    <row r="255" spans="4:15" x14ac:dyDescent="0.4">
      <c r="D255" s="6">
        <v>3.72</v>
      </c>
      <c r="E255" s="7">
        <f t="shared" si="21"/>
        <v>-0.13960959269322271</v>
      </c>
      <c r="G255">
        <f t="shared" si="22"/>
        <v>2.1759991587809004</v>
      </c>
      <c r="H255" s="10">
        <f t="shared" si="27"/>
        <v>-2.1857141014650108E-2</v>
      </c>
      <c r="I255">
        <f t="shared" si="23"/>
        <v>-0.13114284608790064</v>
      </c>
      <c r="K255">
        <f t="shared" si="24"/>
        <v>-2.1774429058671996E-2</v>
      </c>
      <c r="M255">
        <f t="shared" si="25"/>
        <v>-2.1774429058671996E-2</v>
      </c>
      <c r="N255" s="13">
        <f t="shared" si="26"/>
        <v>6.8412676617251114E-9</v>
      </c>
      <c r="O255" s="13">
        <v>1</v>
      </c>
    </row>
    <row r="256" spans="4:15" x14ac:dyDescent="0.4">
      <c r="D256" s="6">
        <v>3.74</v>
      </c>
      <c r="E256" s="7">
        <f t="shared" si="21"/>
        <v>-0.13772117029890094</v>
      </c>
      <c r="G256">
        <f t="shared" si="22"/>
        <v>2.1776015642098843</v>
      </c>
      <c r="H256" s="10">
        <f t="shared" si="27"/>
        <v>-2.1561491455249035E-2</v>
      </c>
      <c r="I256">
        <f t="shared" si="23"/>
        <v>-0.12936894873149421</v>
      </c>
      <c r="K256">
        <f t="shared" si="24"/>
        <v>-2.1480129457203477E-2</v>
      </c>
      <c r="M256">
        <f t="shared" si="25"/>
        <v>-2.1480129457203477E-2</v>
      </c>
      <c r="N256" s="13">
        <f t="shared" si="26"/>
        <v>6.619774725965374E-9</v>
      </c>
      <c r="O256" s="13">
        <v>1</v>
      </c>
    </row>
    <row r="257" spans="4:15" x14ac:dyDescent="0.4">
      <c r="D257" s="6">
        <v>3.76</v>
      </c>
      <c r="E257" s="7">
        <f t="shared" si="21"/>
        <v>-0.13585702045037409</v>
      </c>
      <c r="G257">
        <f t="shared" si="22"/>
        <v>2.1792039696388676</v>
      </c>
      <c r="H257" s="10">
        <f t="shared" si="27"/>
        <v>-2.1269641981830525E-2</v>
      </c>
      <c r="I257">
        <f t="shared" si="23"/>
        <v>-0.12761785189098315</v>
      </c>
      <c r="K257">
        <f t="shared" si="24"/>
        <v>-2.1189645718271005E-2</v>
      </c>
      <c r="M257">
        <f t="shared" si="25"/>
        <v>-2.1189645718271005E-2</v>
      </c>
      <c r="N257" s="13">
        <f t="shared" si="26"/>
        <v>6.3994021834842314E-9</v>
      </c>
      <c r="O257" s="13">
        <v>1</v>
      </c>
    </row>
    <row r="258" spans="4:15" x14ac:dyDescent="0.4">
      <c r="D258" s="6">
        <v>3.78</v>
      </c>
      <c r="E258" s="7">
        <f t="shared" si="21"/>
        <v>-0.13401686079942216</v>
      </c>
      <c r="G258">
        <f t="shared" si="22"/>
        <v>2.180806375067851</v>
      </c>
      <c r="H258" s="10">
        <f t="shared" si="27"/>
        <v>-2.0981548390233948E-2</v>
      </c>
      <c r="I258">
        <f t="shared" si="23"/>
        <v>-0.1258892903414037</v>
      </c>
      <c r="K258">
        <f t="shared" si="24"/>
        <v>-2.0902933049142668E-2</v>
      </c>
      <c r="M258">
        <f t="shared" si="25"/>
        <v>-2.0902933049142668E-2</v>
      </c>
      <c r="N258" s="13">
        <f t="shared" si="26"/>
        <v>6.1803718548984312E-9</v>
      </c>
      <c r="O258" s="13">
        <v>1</v>
      </c>
    </row>
    <row r="259" spans="4:15" x14ac:dyDescent="0.4">
      <c r="D259" s="6">
        <v>3.8</v>
      </c>
      <c r="E259" s="7">
        <f t="shared" si="21"/>
        <v>-0.13220041144218647</v>
      </c>
      <c r="G259">
        <f t="shared" si="22"/>
        <v>2.1824087804968344</v>
      </c>
      <c r="H259" s="10">
        <f t="shared" si="27"/>
        <v>-2.0697166858985497E-2</v>
      </c>
      <c r="I259">
        <f t="shared" si="23"/>
        <v>-0.12418300115391298</v>
      </c>
      <c r="K259">
        <f t="shared" si="24"/>
        <v>-2.061994704161238E-2</v>
      </c>
      <c r="M259">
        <f t="shared" si="25"/>
        <v>-2.061994704161238E-2</v>
      </c>
      <c r="N259" s="13">
        <f t="shared" si="26"/>
        <v>5.9629001951375427E-9</v>
      </c>
      <c r="O259" s="13">
        <v>1</v>
      </c>
    </row>
    <row r="260" spans="4:15" x14ac:dyDescent="0.4">
      <c r="D260" s="6">
        <v>3.82</v>
      </c>
      <c r="E260" s="7">
        <f t="shared" si="21"/>
        <v>-0.1304073949263187</v>
      </c>
      <c r="G260">
        <f t="shared" si="22"/>
        <v>2.1840111859258178</v>
      </c>
      <c r="H260" s="10">
        <f t="shared" si="27"/>
        <v>-2.0416453950417426E-2</v>
      </c>
      <c r="I260">
        <f t="shared" si="23"/>
        <v>-0.12249872370250456</v>
      </c>
      <c r="K260">
        <f t="shared" si="24"/>
        <v>-2.0340643673405517E-2</v>
      </c>
      <c r="M260">
        <f t="shared" si="25"/>
        <v>-2.0340643673405517E-2</v>
      </c>
      <c r="N260" s="13">
        <f t="shared" si="26"/>
        <v>5.7471981006223802E-9</v>
      </c>
      <c r="O260" s="13">
        <v>1</v>
      </c>
    </row>
    <row r="261" spans="4:15" x14ac:dyDescent="0.4">
      <c r="D261" s="6">
        <v>3.84</v>
      </c>
      <c r="E261" s="7">
        <f t="shared" si="21"/>
        <v>-0.1286375362568507</v>
      </c>
      <c r="G261">
        <f t="shared" si="22"/>
        <v>2.1856135913548012</v>
      </c>
      <c r="H261" s="10">
        <f t="shared" si="27"/>
        <v>-2.0139366611587012E-2</v>
      </c>
      <c r="I261">
        <f t="shared" si="23"/>
        <v>-0.12083619966952208</v>
      </c>
      <c r="K261">
        <f t="shared" si="24"/>
        <v>-2.0064979309376386E-2</v>
      </c>
      <c r="M261">
        <f t="shared" si="25"/>
        <v>-2.0064979309376386E-2</v>
      </c>
      <c r="N261" s="13">
        <f t="shared" si="26"/>
        <v>5.5334707301751121E-9</v>
      </c>
      <c r="O261" s="13">
        <v>1</v>
      </c>
    </row>
    <row r="262" spans="4:15" x14ac:dyDescent="0.4">
      <c r="D262" s="6">
        <v>3.86</v>
      </c>
      <c r="E262" s="7">
        <f t="shared" si="21"/>
        <v>-0.12689056290083636</v>
      </c>
      <c r="G262">
        <f t="shared" si="22"/>
        <v>2.187215996783785</v>
      </c>
      <c r="H262" s="10">
        <f t="shared" si="27"/>
        <v>-1.9865862175003295E-2</v>
      </c>
      <c r="I262">
        <f t="shared" si="23"/>
        <v>-0.11919517305001977</v>
      </c>
      <c r="K262">
        <f t="shared" si="24"/>
        <v>-1.9792910702503785E-2</v>
      </c>
      <c r="M262">
        <f t="shared" si="25"/>
        <v>-1.9792910702503785E-2</v>
      </c>
      <c r="N262" s="13">
        <f t="shared" si="26"/>
        <v>5.3219173398467523E-9</v>
      </c>
      <c r="O262" s="13">
        <v>1</v>
      </c>
    </row>
    <row r="263" spans="4:15" x14ac:dyDescent="0.4">
      <c r="D263" s="6">
        <v>3.88</v>
      </c>
      <c r="E263" s="7">
        <f t="shared" si="21"/>
        <v>-0.12516620479081594</v>
      </c>
      <c r="G263">
        <f t="shared" si="22"/>
        <v>2.1888184022127684</v>
      </c>
      <c r="H263" s="10">
        <f t="shared" si="27"/>
        <v>-1.9595898359169448E-2</v>
      </c>
      <c r="I263">
        <f t="shared" si="23"/>
        <v>-0.1175753901550167</v>
      </c>
      <c r="K263">
        <f t="shared" si="24"/>
        <v>-1.9524394994693751E-2</v>
      </c>
      <c r="M263">
        <f t="shared" si="25"/>
        <v>-1.9524394994693751E-2</v>
      </c>
      <c r="N263" s="13">
        <f t="shared" si="26"/>
        <v>5.112731131344323E-9</v>
      </c>
      <c r="O263" s="13">
        <v>1</v>
      </c>
    </row>
    <row r="264" spans="4:15" x14ac:dyDescent="0.4">
      <c r="D264" s="6">
        <v>3.9</v>
      </c>
      <c r="E264" s="7">
        <f t="shared" si="21"/>
        <v>-0.12346419432715192</v>
      </c>
      <c r="G264">
        <f t="shared" si="22"/>
        <v>2.1904208076417517</v>
      </c>
      <c r="H264" s="10">
        <f t="shared" si="27"/>
        <v>-1.9329433268948461E-2</v>
      </c>
      <c r="I264">
        <f t="shared" si="23"/>
        <v>-0.11597659961369076</v>
      </c>
      <c r="K264">
        <f t="shared" si="24"/>
        <v>-1.9259389717396932E-2</v>
      </c>
      <c r="M264">
        <f t="shared" si="25"/>
        <v>-1.9259389717396932E-2</v>
      </c>
      <c r="N264" s="13">
        <f t="shared" si="26"/>
        <v>4.9060991139516926E-9</v>
      </c>
      <c r="O264" s="13">
        <v>1</v>
      </c>
    </row>
    <row r="265" spans="4:15" x14ac:dyDescent="0.4">
      <c r="D265" s="6">
        <v>3.92</v>
      </c>
      <c r="E265" s="7">
        <f t="shared" si="21"/>
        <v>-0.1217842663792829</v>
      </c>
      <c r="G265">
        <f t="shared" si="22"/>
        <v>2.1920232130707356</v>
      </c>
      <c r="H265" s="10">
        <f t="shared" si="27"/>
        <v>-1.9066425395759479E-2</v>
      </c>
      <c r="I265">
        <f t="shared" si="23"/>
        <v>-0.11439855237455687</v>
      </c>
      <c r="K265">
        <f t="shared" si="24"/>
        <v>-1.8997852792047489E-2</v>
      </c>
      <c r="M265">
        <f t="shared" si="25"/>
        <v>-1.8997852792047489E-2</v>
      </c>
      <c r="N265" s="13">
        <f t="shared" si="26"/>
        <v>4.7022019798415567E-9</v>
      </c>
      <c r="O265" s="13">
        <v>1</v>
      </c>
    </row>
    <row r="266" spans="4:15" x14ac:dyDescent="0.4">
      <c r="D266" s="6">
        <v>3.94</v>
      </c>
      <c r="E266" s="7">
        <f t="shared" si="21"/>
        <v>-0.12012615828594167</v>
      </c>
      <c r="G266">
        <f t="shared" si="22"/>
        <v>2.1936256184997185</v>
      </c>
      <c r="H266" s="10">
        <f t="shared" si="27"/>
        <v>-1.8806833617611908E-2</v>
      </c>
      <c r="I266">
        <f t="shared" si="23"/>
        <v>-0.11284100170567145</v>
      </c>
      <c r="K266">
        <f t="shared" si="24"/>
        <v>-1.8739742530332434E-2</v>
      </c>
      <c r="M266">
        <f t="shared" si="25"/>
        <v>-1.8739742530332434E-2</v>
      </c>
      <c r="N266" s="13">
        <f t="shared" si="26"/>
        <v>4.501213992341945E-9</v>
      </c>
      <c r="O266" s="13">
        <v>1</v>
      </c>
    </row>
    <row r="267" spans="4:15" x14ac:dyDescent="0.4">
      <c r="D267" s="6">
        <v>3.96</v>
      </c>
      <c r="E267" s="7">
        <f t="shared" si="21"/>
        <v>-0.11848960985438077</v>
      </c>
      <c r="G267">
        <f t="shared" si="22"/>
        <v>2.1952280239287023</v>
      </c>
      <c r="H267" s="10">
        <f t="shared" si="27"/>
        <v>-1.8550617198984196E-2</v>
      </c>
      <c r="I267">
        <f t="shared" si="23"/>
        <v>-0.11130370319390517</v>
      </c>
      <c r="K267">
        <f t="shared" si="24"/>
        <v>-1.8485017634295092E-2</v>
      </c>
      <c r="M267">
        <f t="shared" si="25"/>
        <v>-1.8485017634295092E-2</v>
      </c>
      <c r="N267" s="13">
        <f t="shared" si="26"/>
        <v>4.3033028873999435E-9</v>
      </c>
      <c r="O267" s="13">
        <v>1</v>
      </c>
    </row>
    <row r="268" spans="4:15" x14ac:dyDescent="0.4">
      <c r="D268" s="6">
        <v>3.98</v>
      </c>
      <c r="E268" s="7">
        <f t="shared" si="21"/>
        <v>-0.11687436335864863</v>
      </c>
      <c r="G268">
        <f t="shared" si="22"/>
        <v>2.1968304293576857</v>
      </c>
      <c r="H268" s="10">
        <f t="shared" si="27"/>
        <v>-1.8297735790553937E-2</v>
      </c>
      <c r="I268">
        <f t="shared" si="23"/>
        <v>-0.10978641474332362</v>
      </c>
      <c r="K268">
        <f t="shared" si="24"/>
        <v>-1.8233637196284274E-2</v>
      </c>
      <c r="M268">
        <f t="shared" si="25"/>
        <v>-1.8233637196284274E-2</v>
      </c>
      <c r="N268" s="13">
        <f t="shared" si="26"/>
        <v>4.1086297873469094E-9</v>
      </c>
      <c r="O268" s="13">
        <v>1</v>
      </c>
    </row>
    <row r="269" spans="4:15" x14ac:dyDescent="0.4">
      <c r="D269" s="6">
        <v>4</v>
      </c>
      <c r="E269" s="7">
        <f t="shared" si="21"/>
        <v>-0.11528016353695714</v>
      </c>
      <c r="G269">
        <f t="shared" si="22"/>
        <v>2.1984328347866691</v>
      </c>
      <c r="H269" s="10">
        <f t="shared" si="27"/>
        <v>-1.8048149428785742E-2</v>
      </c>
      <c r="I269">
        <f t="shared" si="23"/>
        <v>-0.10828889657271445</v>
      </c>
      <c r="K269">
        <f t="shared" si="24"/>
        <v>-1.7985560698750222E-2</v>
      </c>
      <c r="M269">
        <f t="shared" si="25"/>
        <v>-1.7985560698750222E-2</v>
      </c>
      <c r="N269" s="13">
        <f t="shared" si="26"/>
        <v>3.9173491274592605E-9</v>
      </c>
      <c r="O269" s="13">
        <v>1</v>
      </c>
    </row>
    <row r="270" spans="4:15" x14ac:dyDescent="0.4">
      <c r="D270" s="6">
        <v>4.0199999999999996</v>
      </c>
      <c r="E270" s="7">
        <f t="shared" si="21"/>
        <v>-0.11370675758818057</v>
      </c>
      <c r="G270">
        <f t="shared" si="22"/>
        <v>2.2000352402156529</v>
      </c>
      <c r="H270" s="10">
        <f t="shared" si="27"/>
        <v>-1.780181853538311E-2</v>
      </c>
      <c r="I270">
        <f t="shared" si="23"/>
        <v>-0.10681091121229866</v>
      </c>
      <c r="K270">
        <f t="shared" si="24"/>
        <v>-1.7740748013898393E-2</v>
      </c>
      <c r="M270">
        <f t="shared" si="25"/>
        <v>-1.7740748013898393E-2</v>
      </c>
      <c r="N270" s="13">
        <f t="shared" si="26"/>
        <v>3.7296085944152068E-9</v>
      </c>
      <c r="O270" s="13">
        <v>1</v>
      </c>
    </row>
    <row r="271" spans="4:15" x14ac:dyDescent="0.4">
      <c r="D271" s="6">
        <v>4.04</v>
      </c>
      <c r="E271" s="7">
        <f t="shared" si="21"/>
        <v>-0.1121538951675236</v>
      </c>
      <c r="G271">
        <f t="shared" si="22"/>
        <v>2.2016376456446363</v>
      </c>
      <c r="H271" s="10">
        <f t="shared" si="27"/>
        <v>-1.7558703916610227E-2</v>
      </c>
      <c r="I271">
        <f t="shared" si="23"/>
        <v>-0.10535222349966136</v>
      </c>
      <c r="K271">
        <f t="shared" si="24"/>
        <v>-1.7499159403204508E-2</v>
      </c>
      <c r="M271">
        <f t="shared" si="25"/>
        <v>-1.7499159403204508E-2</v>
      </c>
      <c r="N271" s="13">
        <f t="shared" si="26"/>
        <v>3.5455490767238375E-9</v>
      </c>
      <c r="O271" s="13">
        <v>1</v>
      </c>
    </row>
    <row r="272" spans="4:15" x14ac:dyDescent="0.4">
      <c r="D272" s="6">
        <v>4.0599999999999996</v>
      </c>
      <c r="E272" s="7">
        <f t="shared" si="21"/>
        <v>-0.110621328381397</v>
      </c>
      <c r="G272">
        <f t="shared" si="22"/>
        <v>2.2032400510736196</v>
      </c>
      <c r="H272" s="10">
        <f t="shared" si="27"/>
        <v>-1.7318766762489699E-2</v>
      </c>
      <c r="I272">
        <f t="shared" si="23"/>
        <v>-0.1039126005749382</v>
      </c>
      <c r="K272">
        <f t="shared" si="24"/>
        <v>-1.7260755516796834E-2</v>
      </c>
      <c r="M272">
        <f t="shared" si="25"/>
        <v>-1.7260755516796834E-2</v>
      </c>
      <c r="N272" s="13">
        <f t="shared" si="26"/>
        <v>3.3653046268380096E-9</v>
      </c>
      <c r="O272" s="13">
        <v>1</v>
      </c>
    </row>
    <row r="273" spans="4:15" x14ac:dyDescent="0.4">
      <c r="D273" s="6">
        <v>4.08</v>
      </c>
      <c r="E273" s="7">
        <f t="shared" si="21"/>
        <v>-0.10910881178153475</v>
      </c>
      <c r="G273">
        <f t="shared" si="22"/>
        <v>2.204842456502603</v>
      </c>
      <c r="H273" s="10">
        <f t="shared" si="27"/>
        <v>-1.7081968645881535E-2</v>
      </c>
      <c r="I273">
        <f t="shared" si="23"/>
        <v>-0.10249181187528922</v>
      </c>
      <c r="K273">
        <f t="shared" si="24"/>
        <v>-1.7025497392713404E-2</v>
      </c>
      <c r="M273">
        <f t="shared" si="25"/>
        <v>-1.7025497392713404E-2</v>
      </c>
      <c r="N273" s="13">
        <f t="shared" si="26"/>
        <v>3.1890024343791685E-9</v>
      </c>
      <c r="O273" s="13">
        <v>1</v>
      </c>
    </row>
    <row r="274" spans="4:15" x14ac:dyDescent="0.4">
      <c r="D274" s="6">
        <v>4.0999999999999996</v>
      </c>
      <c r="E274" s="7">
        <f t="shared" si="21"/>
        <v>-0.10761610235838939</v>
      </c>
      <c r="G274">
        <f t="shared" si="22"/>
        <v>2.2064448619315864</v>
      </c>
      <c r="H274" s="10">
        <f t="shared" si="27"/>
        <v>-1.6848271521449128E-2</v>
      </c>
      <c r="I274">
        <f t="shared" si="23"/>
        <v>-0.10108962912869476</v>
      </c>
      <c r="K274">
        <f t="shared" si="24"/>
        <v>-1.6793346456037132E-2</v>
      </c>
      <c r="M274">
        <f t="shared" si="25"/>
        <v>-1.6793346456037132E-2</v>
      </c>
      <c r="N274" s="13">
        <f t="shared" si="26"/>
        <v>3.0167628105120473E-9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-0.10614295953383708</v>
      </c>
      <c r="G275">
        <f t="shared" si="22"/>
        <v>2.2080472673605702</v>
      </c>
      <c r="H275" s="10">
        <f t="shared" si="27"/>
        <v>-1.661763772451719E-2</v>
      </c>
      <c r="I275">
        <f t="shared" si="23"/>
        <v>-9.9705826347103149E-2</v>
      </c>
      <c r="K275">
        <f t="shared" si="24"/>
        <v>-1.6564264517916375E-2</v>
      </c>
      <c r="M275">
        <f t="shared" si="25"/>
        <v>-1.6564264517916375E-2</v>
      </c>
      <c r="N275" s="13">
        <f t="shared" si="26"/>
        <v>2.8486991828533074E-9</v>
      </c>
      <c r="O275" s="13">
        <v>1</v>
      </c>
    </row>
    <row r="276" spans="4:15" x14ac:dyDescent="0.4">
      <c r="D276" s="6">
        <v>4.1399999999999997</v>
      </c>
      <c r="E276" s="7">
        <f t="shared" si="28"/>
        <v>-0.10468914515322668</v>
      </c>
      <c r="G276">
        <f t="shared" ref="G276:G339" si="29">$E$11*(D276/$E$12+1)</f>
        <v>2.2096496727895536</v>
      </c>
      <c r="H276" s="10">
        <f t="shared" si="27"/>
        <v>-1.6390029969826917E-2</v>
      </c>
      <c r="I276">
        <f t="shared" ref="I276:I339" si="30">H276*$E$6</f>
        <v>-9.834017981896151E-2</v>
      </c>
      <c r="K276">
        <f t="shared" ref="K276:K339" si="31">(1/2)*($L$9*$L$4*EXP(-$L$7*$O$6*(G276/$O$6-1))-($L$9*$L$6*EXP(-$L$5*$O$6*(G276/$O$6-1))))</f>
        <v>-1.6338213774474503E-2</v>
      </c>
      <c r="M276">
        <f t="shared" ref="M276:M339" si="32">(1/2)*($L$9*$O$4*EXP(-$O$8*$O$6*(G276/$O$6-1))-($L$9*$O$7*EXP(-$O$5*$O$6*(G276/$O$6-1))))</f>
        <v>-1.6338213774474503E-2</v>
      </c>
      <c r="N276" s="13">
        <f t="shared" ref="N276:N339" si="33">(M276-H276)^2*O276</f>
        <v>2.6849181007995789E-9</v>
      </c>
      <c r="O276" s="13">
        <v>1</v>
      </c>
    </row>
    <row r="277" spans="4:15" x14ac:dyDescent="0.4">
      <c r="D277" s="6">
        <v>4.16</v>
      </c>
      <c r="E277" s="7">
        <f t="shared" si="28"/>
        <v>-0.10325442347680164</v>
      </c>
      <c r="G277">
        <f t="shared" si="29"/>
        <v>2.211252078218537</v>
      </c>
      <c r="H277" s="10">
        <f t="shared" ref="H277:H340" si="34">-(-$B$4)*(1+D277+$E$5*D277^3)*EXP(-D277)</f>
        <v>-1.6165411350193056E-2</v>
      </c>
      <c r="I277">
        <f t="shared" si="30"/>
        <v>-9.699246810115833E-2</v>
      </c>
      <c r="K277">
        <f t="shared" si="31"/>
        <v>-1.6115156805614584E-2</v>
      </c>
      <c r="M277">
        <f t="shared" si="32"/>
        <v>-1.6115156805614584E-2</v>
      </c>
      <c r="N277" s="13">
        <f t="shared" si="33"/>
        <v>2.5255192507896468E-9</v>
      </c>
      <c r="O277" s="13">
        <v>1</v>
      </c>
    </row>
    <row r="278" spans="4:15" x14ac:dyDescent="0.4">
      <c r="D278" s="6">
        <v>4.1800000000000104</v>
      </c>
      <c r="E278" s="7">
        <f t="shared" si="28"/>
        <v>-0.10183856117052692</v>
      </c>
      <c r="G278">
        <f t="shared" si="29"/>
        <v>2.2128544836475217</v>
      </c>
      <c r="H278" s="10">
        <f t="shared" si="34"/>
        <v>-1.5943745335067743E-2</v>
      </c>
      <c r="I278">
        <f t="shared" si="30"/>
        <v>-9.5662472010406452E-2</v>
      </c>
      <c r="K278">
        <f t="shared" si="31"/>
        <v>-1.5895056573722956E-2</v>
      </c>
      <c r="M278">
        <f t="shared" si="32"/>
        <v>-1.5895056573722956E-2</v>
      </c>
      <c r="N278" s="13">
        <f t="shared" si="33"/>
        <v>2.3705954812896653E-9</v>
      </c>
      <c r="O278" s="13">
        <v>1</v>
      </c>
    </row>
    <row r="279" spans="4:15" x14ac:dyDescent="0.4">
      <c r="D279" s="6">
        <v>4.2</v>
      </c>
      <c r="E279" s="7">
        <f t="shared" si="28"/>
        <v>-0.10044132729635243</v>
      </c>
      <c r="G279">
        <f t="shared" si="29"/>
        <v>2.2144568890765042</v>
      </c>
      <c r="H279" s="10">
        <f t="shared" si="34"/>
        <v>-1.5724995769016183E-2</v>
      </c>
      <c r="I279">
        <f t="shared" si="30"/>
        <v>-9.4349974614097096E-2</v>
      </c>
      <c r="K279">
        <f t="shared" si="31"/>
        <v>-1.567787642227865E-2</v>
      </c>
      <c r="M279">
        <f t="shared" si="32"/>
        <v>-1.567787642227865E-2</v>
      </c>
      <c r="N279" s="13">
        <f t="shared" si="33"/>
        <v>2.2202328369718396E-9</v>
      </c>
      <c r="O279" s="13">
        <v>1</v>
      </c>
    </row>
    <row r="280" spans="4:15" x14ac:dyDescent="0.4">
      <c r="D280" s="6">
        <v>4.22</v>
      </c>
      <c r="E280" s="7">
        <f t="shared" si="28"/>
        <v>-9.906249330192772E-2</v>
      </c>
      <c r="G280">
        <f t="shared" si="29"/>
        <v>2.2160592945054876</v>
      </c>
      <c r="H280" s="10">
        <f t="shared" si="34"/>
        <v>-1.5509126870106365E-2</v>
      </c>
      <c r="I280">
        <f t="shared" si="30"/>
        <v>-9.3054761220638188E-2</v>
      </c>
      <c r="K280">
        <f t="shared" si="31"/>
        <v>-1.5463580074368696E-2</v>
      </c>
      <c r="M280">
        <f t="shared" si="32"/>
        <v>-1.5463580074368696E-2</v>
      </c>
      <c r="N280" s="13">
        <f t="shared" si="33"/>
        <v>2.0745106019689375E-9</v>
      </c>
      <c r="O280" s="13">
        <v>1</v>
      </c>
    </row>
    <row r="281" spans="4:15" x14ac:dyDescent="0.4">
      <c r="D281" s="6">
        <v>4.24</v>
      </c>
      <c r="E281" s="7">
        <f t="shared" si="28"/>
        <v>-9.7701833009819244E-2</v>
      </c>
      <c r="G281">
        <f t="shared" si="29"/>
        <v>2.2176616999344709</v>
      </c>
      <c r="H281" s="10">
        <f t="shared" si="34"/>
        <v>-1.5296103228220951E-2</v>
      </c>
      <c r="I281">
        <f t="shared" si="30"/>
        <v>-9.1776619369325713E-2</v>
      </c>
      <c r="K281">
        <f t="shared" si="31"/>
        <v>-1.5252131631119355E-2</v>
      </c>
      <c r="M281">
        <f t="shared" si="32"/>
        <v>-1.5252131631119355E-2</v>
      </c>
      <c r="N281" s="13">
        <f t="shared" si="33"/>
        <v>1.9335013516650757E-9</v>
      </c>
      <c r="O281" s="13">
        <v>1</v>
      </c>
    </row>
    <row r="282" spans="4:15" x14ac:dyDescent="0.4">
      <c r="D282" s="6">
        <v>4.2600000000000096</v>
      </c>
      <c r="E282" s="7">
        <f t="shared" si="28"/>
        <v>-9.6359122606231598E-2</v>
      </c>
      <c r="G282">
        <f t="shared" si="29"/>
        <v>2.2192641053634552</v>
      </c>
      <c r="H282" s="10">
        <f t="shared" si="34"/>
        <v>-1.5085889803291461E-2</v>
      </c>
      <c r="I282">
        <f t="shared" si="30"/>
        <v>-9.051533881974877E-2</v>
      </c>
      <c r="K282">
        <f t="shared" si="31"/>
        <v>-1.5043495570043157E-2</v>
      </c>
      <c r="M282">
        <f t="shared" si="32"/>
        <v>-1.5043495570043157E-2</v>
      </c>
      <c r="N282" s="13">
        <f t="shared" si="33"/>
        <v>1.7972710127115848E-9</v>
      </c>
      <c r="O282" s="13">
        <v>1</v>
      </c>
    </row>
    <row r="283" spans="4:15" x14ac:dyDescent="0.4">
      <c r="D283" s="6">
        <v>4.28</v>
      </c>
      <c r="E283" s="7">
        <f t="shared" si="28"/>
        <v>-9.5034140629275676E-2</v>
      </c>
      <c r="G283">
        <f t="shared" si="29"/>
        <v>2.2208665107924377</v>
      </c>
      <c r="H283" s="10">
        <f t="shared" si="34"/>
        <v>-1.4878451923461581E-2</v>
      </c>
      <c r="I283">
        <f t="shared" si="30"/>
        <v>-8.9270711540769487E-2</v>
      </c>
      <c r="K283">
        <f t="shared" si="31"/>
        <v>-1.4837636743307875E-2</v>
      </c>
      <c r="M283">
        <f t="shared" si="32"/>
        <v>-1.4837636743307875E-2</v>
      </c>
      <c r="N283" s="13">
        <f t="shared" si="33"/>
        <v>1.665878930979459E-9</v>
      </c>
      <c r="O283" s="13">
        <v>1</v>
      </c>
    </row>
    <row r="284" spans="4:15" x14ac:dyDescent="0.4">
      <c r="D284" s="6">
        <v>4.3</v>
      </c>
      <c r="E284" s="7">
        <f t="shared" si="28"/>
        <v>-9.372666795679202E-2</v>
      </c>
      <c r="G284">
        <f t="shared" si="29"/>
        <v>2.2224689162214215</v>
      </c>
      <c r="H284" s="10">
        <f t="shared" si="34"/>
        <v>-1.4673755283180758E-2</v>
      </c>
      <c r="I284">
        <f t="shared" si="30"/>
        <v>-8.8042531699084547E-2</v>
      </c>
      <c r="K284">
        <f t="shared" si="31"/>
        <v>-1.4634520375929917E-2</v>
      </c>
      <c r="M284">
        <f t="shared" si="32"/>
        <v>-1.4634520375929917E-2</v>
      </c>
      <c r="N284" s="13">
        <f t="shared" si="33"/>
        <v>1.5393779469821164E-9</v>
      </c>
      <c r="O284" s="13">
        <v>1</v>
      </c>
    </row>
    <row r="285" spans="4:15" x14ac:dyDescent="0.4">
      <c r="D285" s="6">
        <v>4.32</v>
      </c>
      <c r="E285" s="7">
        <f t="shared" si="28"/>
        <v>-9.2436487793773739E-2</v>
      </c>
      <c r="G285">
        <f t="shared" si="29"/>
        <v>2.2240713216504049</v>
      </c>
      <c r="H285" s="10">
        <f t="shared" si="34"/>
        <v>-1.4471765941235178E-2</v>
      </c>
      <c r="I285">
        <f t="shared" si="30"/>
        <v>-8.6830595647411066E-2</v>
      </c>
      <c r="K285">
        <f t="shared" si="31"/>
        <v>-1.4434112063898417E-2</v>
      </c>
      <c r="M285">
        <f t="shared" si="32"/>
        <v>-1.4434112063898417E-2</v>
      </c>
      <c r="N285" s="13">
        <f t="shared" si="33"/>
        <v>1.417814478491834E-9</v>
      </c>
      <c r="O285" s="13">
        <v>1</v>
      </c>
    </row>
    <row r="286" spans="4:15" x14ac:dyDescent="0.4">
      <c r="D286" s="6">
        <v>4.3400000000000096</v>
      </c>
      <c r="E286" s="7">
        <f t="shared" si="28"/>
        <v>-9.1163385659390458E-2</v>
      </c>
      <c r="G286">
        <f t="shared" si="29"/>
        <v>2.2256737270793892</v>
      </c>
      <c r="H286" s="10">
        <f t="shared" si="34"/>
        <v>-1.4272450318716223E-2</v>
      </c>
      <c r="I286">
        <f t="shared" si="30"/>
        <v>-8.5634701912297329E-2</v>
      </c>
      <c r="K286">
        <f t="shared" si="31"/>
        <v>-1.4236377772230736E-2</v>
      </c>
      <c r="M286">
        <f t="shared" si="32"/>
        <v>-1.4236377772230736E-2</v>
      </c>
      <c r="N286" s="13">
        <f t="shared" si="33"/>
        <v>1.3012286099476141E-9</v>
      </c>
      <c r="O286" s="13">
        <v>1</v>
      </c>
    </row>
    <row r="287" spans="4:15" x14ac:dyDescent="0.4">
      <c r="D287" s="6">
        <v>4.3600000000000003</v>
      </c>
      <c r="E287" s="7">
        <f t="shared" si="28"/>
        <v>-8.9907149373651227E-2</v>
      </c>
      <c r="G287">
        <f t="shared" si="29"/>
        <v>2.2272761325083721</v>
      </c>
      <c r="H287" s="10">
        <f t="shared" si="34"/>
        <v>-1.4075775196932448E-2</v>
      </c>
      <c r="I287">
        <f t="shared" si="30"/>
        <v>-8.4454651181594689E-2</v>
      </c>
      <c r="K287">
        <f t="shared" si="31"/>
        <v>-1.4041283832965259E-2</v>
      </c>
      <c r="M287">
        <f t="shared" si="32"/>
        <v>-1.4041283832965259E-2</v>
      </c>
      <c r="N287" s="13">
        <f t="shared" si="33"/>
        <v>1.189654188317108E-9</v>
      </c>
      <c r="O287" s="13">
        <v>1</v>
      </c>
    </row>
    <row r="288" spans="4:15" x14ac:dyDescent="0.4">
      <c r="D288" s="6">
        <v>4.38</v>
      </c>
      <c r="E288" s="7">
        <f t="shared" si="28"/>
        <v>-8.8667569043711758E-2</v>
      </c>
      <c r="G288">
        <f t="shared" si="29"/>
        <v>2.228878537937355</v>
      </c>
      <c r="H288" s="10">
        <f t="shared" si="34"/>
        <v>-1.388170771526585E-2</v>
      </c>
      <c r="I288">
        <f t="shared" si="30"/>
        <v>-8.3290246291595094E-2</v>
      </c>
      <c r="K288">
        <f t="shared" si="31"/>
        <v>-1.3848796943093168E-2</v>
      </c>
      <c r="M288">
        <f t="shared" si="32"/>
        <v>-1.3848796943093168E-2</v>
      </c>
      <c r="N288" s="13">
        <f t="shared" si="33"/>
        <v>1.083118925002198E-9</v>
      </c>
      <c r="O288" s="13">
        <v>1</v>
      </c>
    </row>
    <row r="289" spans="4:15" x14ac:dyDescent="0.4">
      <c r="D289" s="6">
        <v>4.4000000000000004</v>
      </c>
      <c r="E289" s="7">
        <f t="shared" si="28"/>
        <v>-8.7444437049866736E-2</v>
      </c>
      <c r="G289">
        <f t="shared" si="29"/>
        <v>2.2304809433663388</v>
      </c>
      <c r="H289" s="10">
        <f t="shared" si="34"/>
        <v>-1.3690215368978827E-2</v>
      </c>
      <c r="I289">
        <f t="shared" si="30"/>
        <v>-8.2141292213872966E-2</v>
      </c>
      <c r="K289">
        <f t="shared" si="31"/>
        <v>-1.3658884162433806E-2</v>
      </c>
      <c r="M289">
        <f t="shared" si="32"/>
        <v>-1.3658884162433806E-2</v>
      </c>
      <c r="N289" s="13">
        <f t="shared" si="33"/>
        <v>9.8164450356679383E-10</v>
      </c>
      <c r="O289" s="13">
        <v>1</v>
      </c>
    </row>
    <row r="290" spans="4:15" x14ac:dyDescent="0.4">
      <c r="D290" s="6">
        <v>4.4200000000000097</v>
      </c>
      <c r="E290" s="7">
        <f t="shared" si="28"/>
        <v>-8.6237548031226297E-2</v>
      </c>
      <c r="G290">
        <f t="shared" si="29"/>
        <v>2.2320833487953231</v>
      </c>
      <c r="H290" s="10">
        <f t="shared" si="34"/>
        <v>-1.3501266006971718E-2</v>
      </c>
      <c r="I290">
        <f t="shared" si="30"/>
        <v>-8.1007596041830304E-2</v>
      </c>
      <c r="K290">
        <f t="shared" si="31"/>
        <v>-1.3471512911456728E-2</v>
      </c>
      <c r="M290">
        <f t="shared" si="32"/>
        <v>-1.3471512911456728E-2</v>
      </c>
      <c r="N290" s="13">
        <f t="shared" si="33"/>
        <v>8.8524669272414384E-10</v>
      </c>
      <c r="O290" s="13">
        <v>1</v>
      </c>
    </row>
    <row r="291" spans="4:15" x14ac:dyDescent="0.4">
      <c r="D291" s="6">
        <v>4.4400000000000004</v>
      </c>
      <c r="E291" s="7">
        <f t="shared" si="28"/>
        <v>-8.5046698871111076E-2</v>
      </c>
      <c r="G291">
        <f t="shared" si="29"/>
        <v>2.233685754224306</v>
      </c>
      <c r="H291" s="10">
        <f t="shared" si="34"/>
        <v>-1.3314827829496256E-2</v>
      </c>
      <c r="I291">
        <f t="shared" si="30"/>
        <v>-7.9888966976977532E-2</v>
      </c>
      <c r="K291">
        <f t="shared" si="31"/>
        <v>-1.3286650969052471E-2</v>
      </c>
      <c r="M291">
        <f t="shared" si="32"/>
        <v>-1.3286650969052471E-2</v>
      </c>
      <c r="N291" s="13">
        <f t="shared" si="33"/>
        <v>7.9393546446854795E-10</v>
      </c>
      <c r="O291" s="13">
        <v>1</v>
      </c>
    </row>
    <row r="292" spans="4:15" x14ac:dyDescent="0.4">
      <c r="D292" s="6">
        <v>4.46</v>
      </c>
      <c r="E292" s="7">
        <f t="shared" si="28"/>
        <v>-8.3871688682168682E-2</v>
      </c>
      <c r="G292">
        <f t="shared" si="29"/>
        <v>2.2352881596532894</v>
      </c>
      <c r="H292" s="10">
        <f t="shared" si="34"/>
        <v>-1.3130869385825418E-2</v>
      </c>
      <c r="I292">
        <f t="shared" si="30"/>
        <v>-7.8785216314952514E-2</v>
      </c>
      <c r="K292">
        <f t="shared" si="31"/>
        <v>-1.3104266470255237E-2</v>
      </c>
      <c r="M292">
        <f t="shared" si="32"/>
        <v>-1.3104266470255237E-2</v>
      </c>
      <c r="N292" s="13">
        <f t="shared" si="33"/>
        <v>7.0771511683417888E-10</v>
      </c>
      <c r="O292" s="13">
        <v>1</v>
      </c>
    </row>
    <row r="293" spans="4:15" x14ac:dyDescent="0.4">
      <c r="D293" s="6">
        <v>4.4800000000000004</v>
      </c>
      <c r="E293" s="7">
        <f t="shared" si="28"/>
        <v>-8.2712318791248976E-2</v>
      </c>
      <c r="G293">
        <f t="shared" si="29"/>
        <v>2.2368905650822728</v>
      </c>
      <c r="H293" s="10">
        <f t="shared" si="34"/>
        <v>-1.2949359571885524E-2</v>
      </c>
      <c r="I293">
        <f t="shared" si="30"/>
        <v>-7.769615743131314E-2</v>
      </c>
      <c r="K293">
        <f t="shared" si="31"/>
        <v>-1.2924327903922379E-2</v>
      </c>
      <c r="M293">
        <f t="shared" si="32"/>
        <v>-1.2924327903922379E-2</v>
      </c>
      <c r="N293" s="13">
        <f t="shared" si="33"/>
        <v>6.2658440101713362E-10</v>
      </c>
      <c r="O293" s="13">
        <v>1</v>
      </c>
    </row>
    <row r="294" spans="4:15" x14ac:dyDescent="0.4">
      <c r="D294" s="6">
        <v>4.5000000000000098</v>
      </c>
      <c r="E294" s="7">
        <f t="shared" si="28"/>
        <v>-8.1568392724035432E-2</v>
      </c>
      <c r="G294">
        <f t="shared" si="29"/>
        <v>2.2384929705112566</v>
      </c>
      <c r="H294" s="10">
        <f t="shared" si="34"/>
        <v>-1.2770267627850116E-2</v>
      </c>
      <c r="I294">
        <f t="shared" si="30"/>
        <v>-7.6621605767100698E-2</v>
      </c>
      <c r="K294">
        <f t="shared" si="31"/>
        <v>-1.2746804110370174E-2</v>
      </c>
      <c r="M294">
        <f t="shared" si="32"/>
        <v>-1.2746804110370174E-2</v>
      </c>
      <c r="N294" s="13">
        <f t="shared" si="33"/>
        <v>5.5053665253155257E-10</v>
      </c>
      <c r="O294" s="13">
        <v>1</v>
      </c>
    </row>
    <row r="295" spans="4:15" x14ac:dyDescent="0.4">
      <c r="D295" s="6">
        <v>4.5199999999999996</v>
      </c>
      <c r="E295" s="7">
        <f t="shared" si="28"/>
        <v>-8.0439716189463148E-2</v>
      </c>
      <c r="G295">
        <f t="shared" si="29"/>
        <v>2.2400953759402396</v>
      </c>
      <c r="H295" s="10">
        <f t="shared" si="34"/>
        <v>-1.2593563135700482E-2</v>
      </c>
      <c r="I295">
        <f t="shared" si="30"/>
        <v>-7.5561378814202898E-2</v>
      </c>
      <c r="K295">
        <f t="shared" si="31"/>
        <v>-1.2571664278971658E-2</v>
      </c>
      <c r="M295">
        <f t="shared" si="32"/>
        <v>-1.2571664278971658E-2</v>
      </c>
      <c r="N295" s="13">
        <f t="shared" si="33"/>
        <v>4.7955992602957757E-10</v>
      </c>
      <c r="O295" s="13">
        <v>1</v>
      </c>
    </row>
    <row r="296" spans="4:15" x14ac:dyDescent="0.4">
      <c r="D296" s="6">
        <v>4.54</v>
      </c>
      <c r="E296" s="7">
        <f t="shared" si="28"/>
        <v>-7.9326097063925224E-2</v>
      </c>
      <c r="G296">
        <f t="shared" si="29"/>
        <v>2.2416977813692229</v>
      </c>
      <c r="H296" s="10">
        <f t="shared" si="34"/>
        <v>-1.2419216016753011E-2</v>
      </c>
      <c r="I296">
        <f t="shared" si="30"/>
        <v>-7.4515296100518061E-2</v>
      </c>
      <c r="K296">
        <f t="shared" si="31"/>
        <v>-1.2398877945716192E-2</v>
      </c>
      <c r="M296">
        <f t="shared" si="32"/>
        <v>-1.2398877945716192E-2</v>
      </c>
      <c r="N296" s="13">
        <f t="shared" si="33"/>
        <v>4.1363713349868537E-10</v>
      </c>
      <c r="O296" s="13">
        <v>1</v>
      </c>
    </row>
    <row r="297" spans="4:15" x14ac:dyDescent="0.4">
      <c r="D297" s="6">
        <v>4.5599999999999996</v>
      </c>
      <c r="E297" s="7">
        <f t="shared" si="28"/>
        <v>-7.8227345375301516E-2</v>
      </c>
      <c r="G297">
        <f t="shared" si="29"/>
        <v>2.2433001867982068</v>
      </c>
      <c r="H297" s="10">
        <f t="shared" si="34"/>
        <v>-1.2247196529158738E-2</v>
      </c>
      <c r="I297">
        <f t="shared" si="30"/>
        <v>-7.3483179174952423E-2</v>
      </c>
      <c r="K297">
        <f t="shared" si="31"/>
        <v>-1.2228414990736321E-2</v>
      </c>
      <c r="M297">
        <f t="shared" si="32"/>
        <v>-1.2228414990736321E-2</v>
      </c>
      <c r="N297" s="13">
        <f t="shared" si="33"/>
        <v>3.5274618551271582E-10</v>
      </c>
      <c r="O297" s="13">
        <v>1</v>
      </c>
    </row>
    <row r="298" spans="4:15" x14ac:dyDescent="0.4">
      <c r="D298" s="6">
        <v>4.5800000000000098</v>
      </c>
      <c r="E298" s="7">
        <f t="shared" si="28"/>
        <v>-7.7143273286804065E-2</v>
      </c>
      <c r="G298">
        <f t="shared" si="29"/>
        <v>2.244902592227191</v>
      </c>
      <c r="H298" s="10">
        <f t="shared" si="34"/>
        <v>-1.2077475265374225E-2</v>
      </c>
      <c r="I298">
        <f t="shared" si="30"/>
        <v>-7.2464851592245347E-2</v>
      </c>
      <c r="K298">
        <f t="shared" si="31"/>
        <v>-1.2060245635801478E-2</v>
      </c>
      <c r="M298">
        <f t="shared" si="32"/>
        <v>-1.2060245635801478E-2</v>
      </c>
      <c r="N298" s="13">
        <f t="shared" si="33"/>
        <v>2.9686013521407504E-10</v>
      </c>
      <c r="O298" s="13">
        <v>1</v>
      </c>
    </row>
    <row r="299" spans="4:15" x14ac:dyDescent="0.4">
      <c r="D299" s="6">
        <v>4.5999999999999996</v>
      </c>
      <c r="E299" s="7">
        <f t="shared" si="28"/>
        <v>-7.6073695080669662E-2</v>
      </c>
      <c r="G299">
        <f t="shared" si="29"/>
        <v>2.2465049976561735</v>
      </c>
      <c r="H299" s="10">
        <f t="shared" si="34"/>
        <v>-1.1910023149608463E-2</v>
      </c>
      <c r="I299">
        <f t="shared" si="30"/>
        <v>-7.146013889765078E-2</v>
      </c>
      <c r="K299">
        <f t="shared" si="31"/>
        <v>-1.1894340441783145E-2</v>
      </c>
      <c r="M299">
        <f t="shared" si="32"/>
        <v>-1.1894340441783145E-2</v>
      </c>
      <c r="N299" s="13">
        <f t="shared" si="33"/>
        <v>2.4594732473431216E-10</v>
      </c>
      <c r="O299" s="13">
        <v>1</v>
      </c>
    </row>
    <row r="300" spans="4:15" x14ac:dyDescent="0.4">
      <c r="D300" s="6">
        <v>4.62</v>
      </c>
      <c r="E300" s="7">
        <f t="shared" si="28"/>
        <v>-7.5018427141696473E-2</v>
      </c>
      <c r="G300">
        <f t="shared" si="29"/>
        <v>2.2481074030851573</v>
      </c>
      <c r="H300" s="10">
        <f t="shared" si="34"/>
        <v>-1.17448114352454E-2</v>
      </c>
      <c r="I300">
        <f t="shared" si="30"/>
        <v>-7.0468868611472391E-2</v>
      </c>
      <c r="K300">
        <f t="shared" si="31"/>
        <v>-1.1730670306090967E-2</v>
      </c>
      <c r="M300">
        <f t="shared" si="32"/>
        <v>-1.1730670306090967E-2</v>
      </c>
      <c r="N300" s="13">
        <f t="shared" si="33"/>
        <v>1.9997153376233917E-10</v>
      </c>
      <c r="O300" s="13">
        <v>1</v>
      </c>
    </row>
    <row r="301" spans="4:15" x14ac:dyDescent="0.4">
      <c r="D301" s="6">
        <v>4.6400000000000103</v>
      </c>
      <c r="E301" s="7">
        <f t="shared" si="28"/>
        <v>-7.3977287940657596E-2</v>
      </c>
      <c r="G301">
        <f t="shared" si="29"/>
        <v>2.2497098085141412</v>
      </c>
      <c r="H301" s="10">
        <f t="shared" si="34"/>
        <v>-1.1581811702247173E-2</v>
      </c>
      <c r="I301">
        <f t="shared" si="30"/>
        <v>-6.9490870213483033E-2</v>
      </c>
      <c r="K301">
        <f t="shared" si="31"/>
        <v>-1.1569206460086023E-2</v>
      </c>
      <c r="M301">
        <f t="shared" si="32"/>
        <v>-1.1569206460086023E-2</v>
      </c>
      <c r="N301" s="13">
        <f t="shared" si="33"/>
        <v>1.5889212994121774E-10</v>
      </c>
      <c r="O301" s="13">
        <v>1</v>
      </c>
    </row>
    <row r="302" spans="4:15" x14ac:dyDescent="0.4">
      <c r="D302" s="6">
        <v>4.6600000000000099</v>
      </c>
      <c r="E302" s="7">
        <f t="shared" si="28"/>
        <v>-7.2950098017587311E-2</v>
      </c>
      <c r="G302">
        <f t="shared" si="29"/>
        <v>2.2513122139431245</v>
      </c>
      <c r="H302" s="10">
        <f t="shared" si="34"/>
        <v>-1.1420995854537411E-2</v>
      </c>
      <c r="I302">
        <f t="shared" si="30"/>
        <v>-6.852597512722447E-2</v>
      </c>
      <c r="K302">
        <f t="shared" si="31"/>
        <v>-1.1409920466468933E-2</v>
      </c>
      <c r="M302">
        <f t="shared" si="32"/>
        <v>-1.1409920466468933E-2</v>
      </c>
      <c r="N302" s="13">
        <f t="shared" si="33"/>
        <v>1.2266422086737761E-10</v>
      </c>
      <c r="O302" s="13">
        <v>1</v>
      </c>
    </row>
    <row r="303" spans="4:15" x14ac:dyDescent="0.4">
      <c r="D303" s="6">
        <v>4.6800000000000104</v>
      </c>
      <c r="E303" s="7">
        <f t="shared" si="28"/>
        <v>-7.1936679964955882E-2</v>
      </c>
      <c r="G303">
        <f t="shared" si="29"/>
        <v>2.2529146193721084</v>
      </c>
      <c r="H303" s="10">
        <f t="shared" si="34"/>
        <v>-1.1262336117367128E-2</v>
      </c>
      <c r="I303">
        <f t="shared" si="30"/>
        <v>-6.7574016704202766E-2</v>
      </c>
      <c r="K303">
        <f t="shared" si="31"/>
        <v>-1.1252784216647316E-2</v>
      </c>
      <c r="M303">
        <f t="shared" si="32"/>
        <v>-1.1252784216647316E-2</v>
      </c>
      <c r="N303" s="13">
        <f t="shared" si="33"/>
        <v>9.1238807361130489E-11</v>
      </c>
      <c r="O303" s="13">
        <v>1</v>
      </c>
    </row>
    <row r="304" spans="4:15" x14ac:dyDescent="0.4">
      <c r="D304" s="6">
        <v>4.7</v>
      </c>
      <c r="E304" s="7">
        <f t="shared" si="28"/>
        <v>-7.0936858410751827E-2</v>
      </c>
      <c r="G304">
        <f t="shared" si="29"/>
        <v>2.2545170248010908</v>
      </c>
      <c r="H304" s="10">
        <f t="shared" si="34"/>
        <v>-1.1105805034666063E-2</v>
      </c>
      <c r="I304">
        <f t="shared" si="30"/>
        <v>-6.6634830207996376E-2</v>
      </c>
      <c r="K304">
        <f t="shared" si="31"/>
        <v>-1.1097769928084766E-2</v>
      </c>
      <c r="M304">
        <f t="shared" si="32"/>
        <v>-1.1097769928084766E-2</v>
      </c>
      <c r="N304" s="13">
        <f t="shared" si="33"/>
        <v>6.4562937772811896E-11</v>
      </c>
      <c r="O304" s="13">
        <v>1</v>
      </c>
    </row>
    <row r="305" spans="4:15" x14ac:dyDescent="0.4">
      <c r="D305" s="6">
        <v>4.7200000000000104</v>
      </c>
      <c r="E305" s="7">
        <f t="shared" si="28"/>
        <v>-6.9950460001470927E-2</v>
      </c>
      <c r="G305">
        <f t="shared" si="29"/>
        <v>2.2561194302300756</v>
      </c>
      <c r="H305" s="10">
        <f t="shared" si="34"/>
        <v>-1.0951375466379486E-2</v>
      </c>
      <c r="I305">
        <f t="shared" si="30"/>
        <v>-6.5708252798276912E-2</v>
      </c>
      <c r="K305">
        <f t="shared" si="31"/>
        <v>-1.0944850141630649E-2</v>
      </c>
      <c r="M305">
        <f t="shared" si="32"/>
        <v>-1.0944850141630649E-2</v>
      </c>
      <c r="N305" s="13">
        <f t="shared" si="33"/>
        <v>4.2579863077790884E-11</v>
      </c>
      <c r="O305" s="13">
        <v>1</v>
      </c>
    </row>
    <row r="306" spans="4:15" x14ac:dyDescent="0.4">
      <c r="D306" s="6">
        <v>4.74000000000001</v>
      </c>
      <c r="E306" s="7">
        <f t="shared" si="28"/>
        <v>-6.8977313385037098E-2</v>
      </c>
      <c r="G306">
        <f t="shared" si="29"/>
        <v>2.2577218356590589</v>
      </c>
      <c r="H306" s="10">
        <f t="shared" si="34"/>
        <v>-1.0799020585794291E-2</v>
      </c>
      <c r="I306">
        <f t="shared" si="30"/>
        <v>-6.4794123514765739E-2</v>
      </c>
      <c r="K306">
        <f t="shared" si="31"/>
        <v>-1.079399771883675E-2</v>
      </c>
      <c r="M306">
        <f t="shared" si="32"/>
        <v>-1.079399771883675E-2</v>
      </c>
      <c r="N306" s="13">
        <f t="shared" si="33"/>
        <v>2.5229192473155565E-11</v>
      </c>
      <c r="O306" s="13">
        <v>1</v>
      </c>
    </row>
    <row r="307" spans="4:15" x14ac:dyDescent="0.4">
      <c r="D307" s="6">
        <v>4.7600000000000096</v>
      </c>
      <c r="E307" s="7">
        <f t="shared" si="28"/>
        <v>-6.801724919364667E-2</v>
      </c>
      <c r="G307">
        <f t="shared" si="29"/>
        <v>2.2593242410880423</v>
      </c>
      <c r="H307" s="10">
        <f t="shared" si="34"/>
        <v>-1.0648713876853112E-2</v>
      </c>
      <c r="I307">
        <f t="shared" si="30"/>
        <v>-6.3892283261118676E-2</v>
      </c>
      <c r="K307">
        <f t="shared" si="31"/>
        <v>-1.064518583925708E-2</v>
      </c>
      <c r="M307">
        <f t="shared" si="32"/>
        <v>-1.064518583925708E-2</v>
      </c>
      <c r="N307" s="13">
        <f t="shared" si="33"/>
        <v>1.2447049279010743E-11</v>
      </c>
      <c r="O307" s="13">
        <v>1</v>
      </c>
    </row>
    <row r="308" spans="4:15" x14ac:dyDescent="0.4">
      <c r="D308" s="6">
        <v>4.78</v>
      </c>
      <c r="E308" s="7">
        <f t="shared" si="28"/>
        <v>-6.7070100026563953E-2</v>
      </c>
      <c r="G308">
        <f t="shared" si="29"/>
        <v>2.2609266465170252</v>
      </c>
      <c r="H308" s="10">
        <f t="shared" si="34"/>
        <v>-1.0500429131460827E-2</v>
      </c>
      <c r="I308">
        <f t="shared" si="30"/>
        <v>-6.3002574788764962E-2</v>
      </c>
      <c r="K308">
        <f t="shared" si="31"/>
        <v>-1.0498387997737613E-2</v>
      </c>
      <c r="M308">
        <f t="shared" si="32"/>
        <v>-1.0498387997737613E-2</v>
      </c>
      <c r="N308" s="13">
        <f t="shared" si="33"/>
        <v>4.1662268760426482E-12</v>
      </c>
      <c r="O308" s="13">
        <v>1</v>
      </c>
    </row>
    <row r="309" spans="4:15" x14ac:dyDescent="0.4">
      <c r="D309" s="6">
        <v>4.8000000000000096</v>
      </c>
      <c r="E309" s="7">
        <f t="shared" si="28"/>
        <v>-6.6135700432864028E-2</v>
      </c>
      <c r="G309">
        <f t="shared" si="29"/>
        <v>2.2625290519460091</v>
      </c>
      <c r="H309" s="10">
        <f t="shared" si="34"/>
        <v>-1.0354140446782767E-2</v>
      </c>
      <c r="I309">
        <f t="shared" si="30"/>
        <v>-6.2124842680696596E-2</v>
      </c>
      <c r="K309">
        <f t="shared" si="31"/>
        <v>-1.0353578001693935E-2</v>
      </c>
      <c r="M309">
        <f t="shared" si="32"/>
        <v>-1.0353578001693935E-2</v>
      </c>
      <c r="N309" s="13">
        <f t="shared" si="33"/>
        <v>3.1634447795033762E-13</v>
      </c>
      <c r="O309" s="13">
        <v>1</v>
      </c>
    </row>
    <row r="310" spans="4:15" x14ac:dyDescent="0.4">
      <c r="D310" s="6">
        <v>4.8200000000000101</v>
      </c>
      <c r="E310" s="7">
        <f t="shared" si="28"/>
        <v>-6.5213886894143744E-2</v>
      </c>
      <c r="G310">
        <f t="shared" si="29"/>
        <v>2.2641314573749924</v>
      </c>
      <c r="H310" s="10">
        <f t="shared" si="34"/>
        <v>-1.0209822222537988E-2</v>
      </c>
      <c r="I310">
        <f t="shared" si="30"/>
        <v>-6.125893333522793E-2</v>
      </c>
      <c r="K310">
        <f t="shared" si="31"/>
        <v>-1.0210729968380367E-2</v>
      </c>
      <c r="M310">
        <f t="shared" si="32"/>
        <v>-1.0210729968380367E-2</v>
      </c>
      <c r="N310" s="13">
        <f t="shared" si="33"/>
        <v>8.2400251435603523E-13</v>
      </c>
      <c r="O310" s="13">
        <v>1</v>
      </c>
    </row>
    <row r="311" spans="4:15" x14ac:dyDescent="0.4">
      <c r="D311" s="6">
        <v>4.8400000000000096</v>
      </c>
      <c r="E311" s="7">
        <f t="shared" si="28"/>
        <v>-6.4304497807194688E-2</v>
      </c>
      <c r="G311">
        <f t="shared" si="29"/>
        <v>2.2657338628039763</v>
      </c>
      <c r="H311" s="10">
        <f t="shared" si="34"/>
        <v>-1.0067449158286548E-2</v>
      </c>
      <c r="I311">
        <f t="shared" si="30"/>
        <v>-6.0404694949719284E-2</v>
      </c>
      <c r="K311">
        <f t="shared" si="31"/>
        <v>-1.0069818322150838E-2</v>
      </c>
      <c r="M311">
        <f t="shared" si="32"/>
        <v>-1.0069818322150838E-2</v>
      </c>
      <c r="N311" s="13">
        <f t="shared" si="33"/>
        <v>5.6129374158599974E-12</v>
      </c>
      <c r="O311" s="13">
        <v>1</v>
      </c>
    </row>
    <row r="312" spans="4:15" x14ac:dyDescent="0.4">
      <c r="D312" s="6">
        <v>4.8600000000000003</v>
      </c>
      <c r="E312" s="7">
        <f t="shared" si="28"/>
        <v>-6.3407373466661032E-2</v>
      </c>
      <c r="G312">
        <f t="shared" si="29"/>
        <v>2.2673362682329588</v>
      </c>
      <c r="H312" s="10">
        <f t="shared" si="34"/>
        <v>-9.9269962507144531E-3</v>
      </c>
      <c r="I312">
        <f t="shared" si="30"/>
        <v>-5.9561977504286719E-2</v>
      </c>
      <c r="K312">
        <f t="shared" si="31"/>
        <v>-9.9308177917135903E-3</v>
      </c>
      <c r="M312">
        <f t="shared" si="32"/>
        <v>-9.9308177917135903E-3</v>
      </c>
      <c r="N312" s="13">
        <f t="shared" si="33"/>
        <v>1.4604175608086456E-11</v>
      </c>
      <c r="O312" s="13">
        <v>1</v>
      </c>
    </row>
    <row r="313" spans="4:15" x14ac:dyDescent="0.4">
      <c r="D313" s="6">
        <v>4.8800000000000097</v>
      </c>
      <c r="E313" s="7">
        <f t="shared" si="28"/>
        <v>-6.2522356047679015E-2</v>
      </c>
      <c r="G313">
        <f t="shared" si="29"/>
        <v>2.268938673661943</v>
      </c>
      <c r="H313" s="10">
        <f t="shared" si="34"/>
        <v>-9.788438790915701E-3</v>
      </c>
      <c r="I313">
        <f t="shared" si="30"/>
        <v>-5.8730632745494206E-2</v>
      </c>
      <c r="K313">
        <f t="shared" si="31"/>
        <v>-9.793703407380434E-3</v>
      </c>
      <c r="M313">
        <f t="shared" si="32"/>
        <v>-9.793703407380434E-3</v>
      </c>
      <c r="N313" s="13">
        <f t="shared" si="33"/>
        <v>2.771618652073825E-11</v>
      </c>
      <c r="O313" s="13">
        <v>1</v>
      </c>
    </row>
    <row r="314" spans="4:15" x14ac:dyDescent="0.4">
      <c r="D314" s="6">
        <v>4.9000000000000101</v>
      </c>
      <c r="E314" s="7">
        <f t="shared" si="28"/>
        <v>-6.1649289588516579E-2</v>
      </c>
      <c r="G314">
        <f t="shared" si="29"/>
        <v>2.2705410790909268</v>
      </c>
      <c r="H314" s="10">
        <f t="shared" si="34"/>
        <v>-9.6517523616743584E-3</v>
      </c>
      <c r="I314">
        <f t="shared" si="30"/>
        <v>-5.7910514170046154E-2</v>
      </c>
      <c r="K314">
        <f t="shared" si="31"/>
        <v>-9.6584504983130183E-3</v>
      </c>
      <c r="M314">
        <f t="shared" si="32"/>
        <v>-9.6584504983130183E-3</v>
      </c>
      <c r="N314" s="13">
        <f t="shared" si="33"/>
        <v>4.4865034430157905E-11</v>
      </c>
      <c r="O314" s="13">
        <v>1</v>
      </c>
    </row>
    <row r="315" spans="4:15" x14ac:dyDescent="0.4">
      <c r="D315" s="6">
        <v>4.9200000000000097</v>
      </c>
      <c r="E315" s="7">
        <f t="shared" si="28"/>
        <v>-6.0788019973206028E-2</v>
      </c>
      <c r="G315">
        <f t="shared" si="29"/>
        <v>2.2721434845199102</v>
      </c>
      <c r="H315" s="10">
        <f t="shared" si="34"/>
        <v>-9.5169128347455615E-3</v>
      </c>
      <c r="I315">
        <f t="shared" si="30"/>
        <v>-5.7101477008473372E-2</v>
      </c>
      <c r="K315">
        <f t="shared" si="31"/>
        <v>-9.5250346897657497E-3</v>
      </c>
      <c r="M315">
        <f t="shared" si="32"/>
        <v>-9.5250346897657497E-3</v>
      </c>
      <c r="N315" s="13">
        <f t="shared" si="33"/>
        <v>6.5964528968955519E-11</v>
      </c>
      <c r="O315" s="13">
        <v>1</v>
      </c>
    </row>
    <row r="316" spans="4:15" x14ac:dyDescent="0.4">
      <c r="D316" s="6">
        <v>4.9400000000000004</v>
      </c>
      <c r="E316" s="7">
        <f t="shared" si="28"/>
        <v>-5.9938394914191041E-2</v>
      </c>
      <c r="G316">
        <f t="shared" si="29"/>
        <v>2.2737458899488932</v>
      </c>
      <c r="H316" s="10">
        <f t="shared" si="34"/>
        <v>-9.3838963681387322E-3</v>
      </c>
      <c r="I316">
        <f t="shared" si="30"/>
        <v>-5.6303378208832397E-2</v>
      </c>
      <c r="K316">
        <f t="shared" si="31"/>
        <v>-9.3934319003274973E-3</v>
      </c>
      <c r="M316">
        <f t="shared" si="32"/>
        <v>-9.3934319003274973E-3</v>
      </c>
      <c r="N316" s="13">
        <f t="shared" si="33"/>
        <v>9.0926374122974011E-11</v>
      </c>
      <c r="O316" s="13">
        <v>1</v>
      </c>
    </row>
    <row r="317" spans="4:15" x14ac:dyDescent="0.4">
      <c r="D317" s="6">
        <v>4.9600000000000097</v>
      </c>
      <c r="E317" s="7">
        <f t="shared" si="28"/>
        <v>-5.9100263934983722E-2</v>
      </c>
      <c r="G317">
        <f t="shared" si="29"/>
        <v>2.275348295377877</v>
      </c>
      <c r="H317" s="10">
        <f t="shared" si="34"/>
        <v>-9.2526794034023963E-3</v>
      </c>
      <c r="I317">
        <f t="shared" si="30"/>
        <v>-5.5516076420414381E-2</v>
      </c>
      <c r="K317">
        <f t="shared" si="31"/>
        <v>-9.2636183391633809E-3</v>
      </c>
      <c r="M317">
        <f t="shared" si="32"/>
        <v>-9.2636183391633809E-3</v>
      </c>
      <c r="N317" s="13">
        <f t="shared" si="33"/>
        <v>1.1966031558294753E-10</v>
      </c>
      <c r="O317" s="13">
        <v>1</v>
      </c>
    </row>
    <row r="318" spans="4:15" x14ac:dyDescent="0.4">
      <c r="D318" s="6">
        <v>4.9800000000000102</v>
      </c>
      <c r="E318" s="7">
        <f t="shared" si="28"/>
        <v>-5.8273478352848684E-2</v>
      </c>
      <c r="G318">
        <f t="shared" si="29"/>
        <v>2.2769507008068604</v>
      </c>
      <c r="H318" s="10">
        <f t="shared" si="34"/>
        <v>-9.123238662913204E-3</v>
      </c>
      <c r="I318">
        <f t="shared" si="30"/>
        <v>-5.4739431977479228E-2</v>
      </c>
      <c r="K318">
        <f t="shared" si="31"/>
        <v>-9.1355705032574331E-3</v>
      </c>
      <c r="M318">
        <f t="shared" si="32"/>
        <v>-9.1355705032574331E-3</v>
      </c>
      <c r="N318" s="13">
        <f t="shared" si="33"/>
        <v>1.5207428627555581E-10</v>
      </c>
      <c r="O318" s="13">
        <v>1</v>
      </c>
    </row>
    <row r="319" spans="4:15" x14ac:dyDescent="0.4">
      <c r="D319" s="6">
        <v>5.0000000000000098</v>
      </c>
      <c r="E319" s="7">
        <f t="shared" si="28"/>
        <v>-5.7457891261506439E-2</v>
      </c>
      <c r="G319">
        <f t="shared" si="29"/>
        <v>2.2785531062358442</v>
      </c>
      <c r="H319" s="10">
        <f t="shared" si="34"/>
        <v>-8.9955511471680096E-3</v>
      </c>
      <c r="I319">
        <f t="shared" si="30"/>
        <v>-5.3973306883008054E-2</v>
      </c>
      <c r="K319">
        <f t="shared" si="31"/>
        <v>-9.0092651746564879E-3</v>
      </c>
      <c r="M319">
        <f t="shared" si="32"/>
        <v>-9.0092651746564879E-3</v>
      </c>
      <c r="N319" s="13">
        <f t="shared" si="33"/>
        <v>1.8807454995473699E-10</v>
      </c>
      <c r="O319" s="13">
        <v>1</v>
      </c>
    </row>
    <row r="320" spans="4:15" x14ac:dyDescent="0.4">
      <c r="D320" s="6">
        <v>5.0199999999999996</v>
      </c>
      <c r="E320" s="7">
        <f t="shared" si="28"/>
        <v>-5.6653357513875534E-2</v>
      </c>
      <c r="G320">
        <f t="shared" si="29"/>
        <v>2.2801555116648267</v>
      </c>
      <c r="H320" s="10">
        <f t="shared" si="34"/>
        <v>-8.8695941320819892E-3</v>
      </c>
      <c r="I320">
        <f t="shared" si="30"/>
        <v>-5.3217564792491935E-2</v>
      </c>
      <c r="K320">
        <f t="shared" si="31"/>
        <v>-8.8846794177180784E-3</v>
      </c>
      <c r="M320">
        <f t="shared" si="32"/>
        <v>-8.8846794177180784E-3</v>
      </c>
      <c r="N320" s="13">
        <f t="shared" si="33"/>
        <v>2.2756584272239868E-10</v>
      </c>
      <c r="O320" s="13">
        <v>1</v>
      </c>
    </row>
    <row r="321" spans="4:15" x14ac:dyDescent="0.4">
      <c r="D321" s="6">
        <v>5.0400000000000098</v>
      </c>
      <c r="E321" s="7">
        <f t="shared" si="28"/>
        <v>-5.5859733704848591E-2</v>
      </c>
      <c r="G321">
        <f t="shared" si="29"/>
        <v>2.2817579170938109</v>
      </c>
      <c r="H321" s="10">
        <f t="shared" si="34"/>
        <v>-8.745345166292065E-3</v>
      </c>
      <c r="I321">
        <f t="shared" si="30"/>
        <v>-5.247207099775239E-2</v>
      </c>
      <c r="K321">
        <f t="shared" si="31"/>
        <v>-8.7617905763607128E-3</v>
      </c>
      <c r="M321">
        <f t="shared" si="32"/>
        <v>-8.7617905763607128E-3</v>
      </c>
      <c r="N321" s="13">
        <f t="shared" si="33"/>
        <v>2.7045151232598208E-10</v>
      </c>
      <c r="O321" s="13">
        <v>1</v>
      </c>
    </row>
    <row r="322" spans="4:15" x14ac:dyDescent="0.4">
      <c r="D322" s="6">
        <v>5.0600000000000103</v>
      </c>
      <c r="E322" s="7">
        <f t="shared" si="28"/>
        <v>-5.5076878154118054E-2</v>
      </c>
      <c r="G322">
        <f t="shared" si="29"/>
        <v>2.2833603225227947</v>
      </c>
      <c r="H322" s="10">
        <f t="shared" si="34"/>
        <v>-8.6227820684681312E-3</v>
      </c>
      <c r="I322">
        <f t="shared" si="30"/>
        <v>-5.1736692410808791E-2</v>
      </c>
      <c r="K322">
        <f t="shared" si="31"/>
        <v>-8.6405762713208101E-3</v>
      </c>
      <c r="M322">
        <f t="shared" si="32"/>
        <v>-8.6405762713208101E-3</v>
      </c>
      <c r="N322" s="13">
        <f t="shared" si="33"/>
        <v>3.1663365516228572E-10</v>
      </c>
      <c r="O322" s="13">
        <v>1</v>
      </c>
    </row>
    <row r="323" spans="4:15" x14ac:dyDescent="0.4">
      <c r="D323" s="6">
        <v>5.0800000000000098</v>
      </c>
      <c r="E323" s="7">
        <f t="shared" si="28"/>
        <v>-5.4304650889042502E-2</v>
      </c>
      <c r="G323">
        <f t="shared" si="29"/>
        <v>2.2849627279517777</v>
      </c>
      <c r="H323" s="10">
        <f t="shared" si="34"/>
        <v>-8.5018829246306226E-3</v>
      </c>
      <c r="I323">
        <f t="shared" si="30"/>
        <v>-5.1011297547783732E-2</v>
      </c>
      <c r="K323">
        <f t="shared" si="31"/>
        <v>-8.5210143974134497E-3</v>
      </c>
      <c r="M323">
        <f t="shared" si="32"/>
        <v>-8.5210143974134497E-3</v>
      </c>
      <c r="N323" s="13">
        <f t="shared" si="33"/>
        <v>3.6601325084005538E-10</v>
      </c>
      <c r="O323" s="13">
        <v>1</v>
      </c>
    </row>
    <row r="324" spans="4:15" x14ac:dyDescent="0.4">
      <c r="D324" s="6">
        <v>5.0999999999999996</v>
      </c>
      <c r="E324" s="7">
        <f t="shared" si="28"/>
        <v>-5.3542913627572637E-2</v>
      </c>
      <c r="G324">
        <f t="shared" si="29"/>
        <v>2.2865651333807602</v>
      </c>
      <c r="H324" s="10">
        <f t="shared" si="34"/>
        <v>-8.3826260854774175E-3</v>
      </c>
      <c r="I324">
        <f t="shared" si="30"/>
        <v>-5.0295756512864505E-2</v>
      </c>
      <c r="K324">
        <f t="shared" si="31"/>
        <v>-8.4030831208007327E-3</v>
      </c>
      <c r="M324">
        <f t="shared" si="32"/>
        <v>-8.4030831208007327E-3</v>
      </c>
      <c r="N324" s="13">
        <f t="shared" si="33"/>
        <v>4.1849029421936664E-10</v>
      </c>
      <c r="O324" s="13">
        <v>1</v>
      </c>
    </row>
    <row r="325" spans="4:15" x14ac:dyDescent="0.4">
      <c r="D325" s="6">
        <v>5.1200000000000099</v>
      </c>
      <c r="E325" s="7">
        <f t="shared" si="28"/>
        <v>-5.2791529761230686E-2</v>
      </c>
      <c r="G325">
        <f t="shared" si="29"/>
        <v>2.2881675388097449</v>
      </c>
      <c r="H325" s="10">
        <f t="shared" si="34"/>
        <v>-8.2649901637191093E-3</v>
      </c>
      <c r="I325">
        <f t="shared" si="30"/>
        <v>-4.9589940982314659E-2</v>
      </c>
      <c r="K325">
        <f t="shared" si="31"/>
        <v>-8.2867608762667438E-3</v>
      </c>
      <c r="M325">
        <f t="shared" si="32"/>
        <v>-8.2867608762667438E-3</v>
      </c>
      <c r="N325" s="13">
        <f t="shared" si="33"/>
        <v>4.7396392483173285E-10</v>
      </c>
      <c r="O325" s="13">
        <v>1</v>
      </c>
    </row>
    <row r="326" spans="4:15" x14ac:dyDescent="0.4">
      <c r="D326" s="6">
        <v>5.1400000000000103</v>
      </c>
      <c r="E326" s="7">
        <f t="shared" si="28"/>
        <v>-5.2050364338157913E-2</v>
      </c>
      <c r="G326">
        <f t="shared" si="29"/>
        <v>2.2897699442387283</v>
      </c>
      <c r="H326" s="10">
        <f t="shared" si="34"/>
        <v>-8.1489540314249511E-3</v>
      </c>
      <c r="I326">
        <f t="shared" si="30"/>
        <v>-4.8893724188549703E-2</v>
      </c>
      <c r="K326">
        <f t="shared" si="31"/>
        <v>-8.1720263645017315E-3</v>
      </c>
      <c r="M326">
        <f t="shared" si="32"/>
        <v>-8.1720263645017315E-3</v>
      </c>
      <c r="N326" s="13">
        <f t="shared" si="33"/>
        <v>5.3233255360589561E-10</v>
      </c>
      <c r="O326" s="13">
        <v>1</v>
      </c>
    </row>
    <row r="327" spans="4:15" x14ac:dyDescent="0.4">
      <c r="D327" s="6">
        <v>5.1600000000000099</v>
      </c>
      <c r="E327" s="7">
        <f t="shared" si="28"/>
        <v>-5.1319284046221048E-2</v>
      </c>
      <c r="G327">
        <f t="shared" si="29"/>
        <v>2.2913723496677116</v>
      </c>
      <c r="H327" s="10">
        <f t="shared" si="34"/>
        <v>-8.0344968173780007E-3</v>
      </c>
      <c r="I327">
        <f t="shared" si="30"/>
        <v>-4.8206980904268004E-2</v>
      </c>
      <c r="K327">
        <f t="shared" si="31"/>
        <v>-8.0588585493932378E-3</v>
      </c>
      <c r="M327">
        <f t="shared" si="32"/>
        <v>-8.0588585493932378E-3</v>
      </c>
      <c r="N327" s="13">
        <f t="shared" si="33"/>
        <v>5.9349398678223037E-10</v>
      </c>
      <c r="O327" s="13">
        <v>1</v>
      </c>
    </row>
    <row r="328" spans="4:15" x14ac:dyDescent="0.4">
      <c r="D328" s="6">
        <v>5.1800000000000104</v>
      </c>
      <c r="E328" s="7">
        <f t="shared" si="28"/>
        <v>-5.059815719619444E-2</v>
      </c>
      <c r="G328">
        <f t="shared" si="29"/>
        <v>2.2929747550966955</v>
      </c>
      <c r="H328" s="10">
        <f t="shared" si="34"/>
        <v>-7.9215979044421486E-3</v>
      </c>
      <c r="I328">
        <f t="shared" si="30"/>
        <v>-4.7529587426652892E-2</v>
      </c>
      <c r="K328">
        <f t="shared" si="31"/>
        <v>-7.9472366553283158E-3</v>
      </c>
      <c r="M328">
        <f t="shared" si="32"/>
        <v>-7.9472366553283158E-3</v>
      </c>
      <c r="N328" s="13">
        <f t="shared" si="33"/>
        <v>6.5734554700293856E-10</v>
      </c>
      <c r="O328" s="13">
        <v>1</v>
      </c>
    </row>
    <row r="329" spans="4:15" x14ac:dyDescent="0.4">
      <c r="D329" s="6">
        <v>5.2000000000000099</v>
      </c>
      <c r="E329" s="7">
        <f t="shared" si="28"/>
        <v>-4.9886853705014368E-2</v>
      </c>
      <c r="G329">
        <f t="shared" si="29"/>
        <v>2.2945771605256788</v>
      </c>
      <c r="H329" s="10">
        <f t="shared" si="34"/>
        <v>-7.8102369269404176E-3</v>
      </c>
      <c r="I329">
        <f t="shared" si="30"/>
        <v>-4.6861421561642504E-2</v>
      </c>
      <c r="K329">
        <f t="shared" si="31"/>
        <v>-7.8371401645051606E-3</v>
      </c>
      <c r="M329">
        <f t="shared" si="32"/>
        <v>-7.8371401645051606E-3</v>
      </c>
      <c r="N329" s="13">
        <f t="shared" si="33"/>
        <v>7.2378419146500139E-10</v>
      </c>
      <c r="O329" s="13">
        <v>1</v>
      </c>
    </row>
    <row r="330" spans="4:15" x14ac:dyDescent="0.4">
      <c r="D330" s="6">
        <v>5.2200000000000104</v>
      </c>
      <c r="E330" s="7">
        <f t="shared" si="28"/>
        <v>-4.9185245079110679E-2</v>
      </c>
      <c r="G330">
        <f t="shared" si="29"/>
        <v>2.2961795659546622</v>
      </c>
      <c r="H330" s="10">
        <f t="shared" si="34"/>
        <v>-7.7003937680453893E-3</v>
      </c>
      <c r="I330">
        <f t="shared" si="30"/>
        <v>-4.6202362608272332E-2</v>
      </c>
      <c r="K330">
        <f t="shared" si="31"/>
        <v>-7.7285488142553793E-3</v>
      </c>
      <c r="M330">
        <f t="shared" si="32"/>
        <v>-7.7285488142553793E-3</v>
      </c>
      <c r="N330" s="13">
        <f t="shared" si="33"/>
        <v>7.9270662708667343E-10</v>
      </c>
      <c r="O330" s="13">
        <v>1</v>
      </c>
    </row>
    <row r="331" spans="4:15" x14ac:dyDescent="0.4">
      <c r="D331" s="6">
        <v>5.24000000000001</v>
      </c>
      <c r="E331" s="7">
        <f t="shared" si="28"/>
        <v>-4.8493204397819907E-2</v>
      </c>
      <c r="G331">
        <f t="shared" si="29"/>
        <v>2.2977819713836456</v>
      </c>
      <c r="H331" s="10">
        <f t="shared" si="34"/>
        <v>-7.5920485571823746E-3</v>
      </c>
      <c r="I331">
        <f t="shared" si="30"/>
        <v>-4.5552291343094249E-2</v>
      </c>
      <c r="K331">
        <f t="shared" si="31"/>
        <v>-7.6214425943781361E-3</v>
      </c>
      <c r="M331">
        <f t="shared" si="32"/>
        <v>-7.6214425943781361E-3</v>
      </c>
      <c r="N331" s="13">
        <f t="shared" si="33"/>
        <v>8.6400942266581193E-10</v>
      </c>
      <c r="O331" s="13">
        <v>1</v>
      </c>
    </row>
    <row r="332" spans="4:15" x14ac:dyDescent="0.4">
      <c r="D332" s="6">
        <v>5.2600000000000096</v>
      </c>
      <c r="E332" s="7">
        <f t="shared" si="28"/>
        <v>-4.781060629688192E-2</v>
      </c>
      <c r="G332">
        <f t="shared" si="29"/>
        <v>2.299384376812629</v>
      </c>
      <c r="H332" s="10">
        <f t="shared" si="34"/>
        <v>-7.4851816674456626E-3</v>
      </c>
      <c r="I332">
        <f t="shared" si="30"/>
        <v>-4.4911090004673977E-2</v>
      </c>
      <c r="K332">
        <f t="shared" si="31"/>
        <v>-7.5158017444856944E-3</v>
      </c>
      <c r="M332">
        <f t="shared" si="32"/>
        <v>-7.5158017444856944E-3</v>
      </c>
      <c r="N332" s="13">
        <f t="shared" si="33"/>
        <v>9.3758911793748085E-10</v>
      </c>
      <c r="O332" s="13">
        <v>1</v>
      </c>
    </row>
    <row r="333" spans="4:15" x14ac:dyDescent="0.4">
      <c r="D333" s="6">
        <v>5.28000000000001</v>
      </c>
      <c r="E333" s="7">
        <f t="shared" si="28"/>
        <v>-4.7137326952023925E-2</v>
      </c>
      <c r="G333">
        <f t="shared" si="29"/>
        <v>2.3009867822416128</v>
      </c>
      <c r="H333" s="10">
        <f t="shared" si="34"/>
        <v>-7.3797737130284523E-3</v>
      </c>
      <c r="I333">
        <f t="shared" si="30"/>
        <v>-4.4278642278170716E-2</v>
      </c>
      <c r="K333">
        <f t="shared" si="31"/>
        <v>-7.4116067513618784E-3</v>
      </c>
      <c r="M333">
        <f t="shared" si="32"/>
        <v>-7.4116067513618784E-3</v>
      </c>
      <c r="N333" s="13">
        <f t="shared" si="33"/>
        <v>1.0133423295373725E-9</v>
      </c>
      <c r="O333" s="13">
        <v>1</v>
      </c>
    </row>
    <row r="334" spans="4:15" x14ac:dyDescent="0.4">
      <c r="D334" s="6">
        <v>5.3000000000000096</v>
      </c>
      <c r="E334" s="7">
        <f t="shared" si="28"/>
        <v>-4.6473244062634353E-2</v>
      </c>
      <c r="G334">
        <f t="shared" si="29"/>
        <v>2.3025891876705962</v>
      </c>
      <c r="H334" s="10">
        <f t="shared" si="34"/>
        <v>-7.2758055466668531E-3</v>
      </c>
      <c r="I334">
        <f t="shared" si="30"/>
        <v>-4.3654833280001117E-2</v>
      </c>
      <c r="K334">
        <f t="shared" si="31"/>
        <v>-7.3088383463332249E-3</v>
      </c>
      <c r="M334">
        <f t="shared" si="32"/>
        <v>-7.3088383463332249E-3</v>
      </c>
      <c r="N334" s="13">
        <f t="shared" si="33"/>
        <v>1.091165853798657E-9</v>
      </c>
      <c r="O334" s="13">
        <v>1</v>
      </c>
    </row>
    <row r="335" spans="4:15" x14ac:dyDescent="0.4">
      <c r="D335" s="6">
        <v>5.3200000000000101</v>
      </c>
      <c r="E335" s="7">
        <f t="shared" si="28"/>
        <v>-4.5818236835529026E-2</v>
      </c>
      <c r="G335">
        <f t="shared" si="29"/>
        <v>2.30419159309958</v>
      </c>
      <c r="H335" s="10">
        <f t="shared" si="34"/>
        <v>-7.1732582570983253E-3</v>
      </c>
      <c r="I335">
        <f t="shared" si="30"/>
        <v>-4.3039549542589955E-2</v>
      </c>
      <c r="K335">
        <f t="shared" si="31"/>
        <v>-7.2074775026537254E-3</v>
      </c>
      <c r="M335">
        <f t="shared" si="32"/>
        <v>-7.2074775026537254E-3</v>
      </c>
      <c r="N335" s="13">
        <f t="shared" si="33"/>
        <v>1.1709567663807669E-9</v>
      </c>
      <c r="O335" s="13">
        <v>1</v>
      </c>
    </row>
    <row r="336" spans="4:15" x14ac:dyDescent="0.4">
      <c r="D336" s="6">
        <v>5.3400000000000096</v>
      </c>
      <c r="E336" s="7">
        <f t="shared" si="28"/>
        <v>-4.5172185968812867E-2</v>
      </c>
      <c r="G336">
        <f t="shared" si="29"/>
        <v>2.3057939985285634</v>
      </c>
      <c r="H336" s="10">
        <f t="shared" si="34"/>
        <v>-7.0721131665350927E-3</v>
      </c>
      <c r="I336">
        <f t="shared" si="30"/>
        <v>-4.2432678999210556E-2</v>
      </c>
      <c r="K336">
        <f t="shared" si="31"/>
        <v>-7.1075054329035412E-3</v>
      </c>
      <c r="M336">
        <f t="shared" si="32"/>
        <v>-7.1075054329035412E-3</v>
      </c>
      <c r="N336" s="13">
        <f t="shared" si="33"/>
        <v>1.2526125186952137E-9</v>
      </c>
      <c r="O336" s="13">
        <v>1</v>
      </c>
    </row>
    <row r="337" spans="4:15" x14ac:dyDescent="0.4">
      <c r="D337" s="6">
        <v>5.3600000000000101</v>
      </c>
      <c r="E337" s="7">
        <f t="shared" si="28"/>
        <v>-4.4534973635838533E-2</v>
      </c>
      <c r="G337">
        <f t="shared" si="29"/>
        <v>2.3073964039575467</v>
      </c>
      <c r="H337" s="10">
        <f t="shared" si="34"/>
        <v>-6.9723518281527164E-3</v>
      </c>
      <c r="I337">
        <f t="shared" si="30"/>
        <v>-4.1834110968916302E-2</v>
      </c>
      <c r="K337">
        <f t="shared" si="31"/>
        <v>-7.0089035864020341E-3</v>
      </c>
      <c r="M337">
        <f t="shared" si="32"/>
        <v>-7.0089035864020341E-3</v>
      </c>
      <c r="N337" s="13">
        <f t="shared" si="33"/>
        <v>1.3360310311165586E-9</v>
      </c>
      <c r="O337" s="13">
        <v>1</v>
      </c>
    </row>
    <row r="338" spans="4:15" x14ac:dyDescent="0.4">
      <c r="D338" s="6">
        <v>5.3800000000000097</v>
      </c>
      <c r="E338" s="7">
        <f t="shared" si="28"/>
        <v>-4.3906483469265296E-2</v>
      </c>
      <c r="G338">
        <f t="shared" si="29"/>
        <v>2.3089988093865301</v>
      </c>
      <c r="H338" s="10">
        <f t="shared" si="34"/>
        <v>-6.8739560235943752E-3</v>
      </c>
      <c r="I338">
        <f t="shared" si="30"/>
        <v>-4.1243736141566248E-2</v>
      </c>
      <c r="K338">
        <f t="shared" si="31"/>
        <v>-6.9116536466356706E-3</v>
      </c>
      <c r="M338">
        <f t="shared" si="32"/>
        <v>-6.9116536466356706E-3</v>
      </c>
      <c r="N338" s="13">
        <f t="shared" si="33"/>
        <v>1.4211107829636035E-9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-4.3286600545219225E-2</v>
      </c>
      <c r="G339">
        <f t="shared" si="29"/>
        <v>2.3106012148155135</v>
      </c>
      <c r="H339" s="10">
        <f t="shared" si="34"/>
        <v>-6.7769077604909866E-3</v>
      </c>
      <c r="I339">
        <f t="shared" si="30"/>
        <v>-4.0661446562945916E-2</v>
      </c>
      <c r="K339">
        <f t="shared" si="31"/>
        <v>-6.8157375287009672E-3</v>
      </c>
      <c r="M339">
        <f t="shared" si="32"/>
        <v>-6.8157375287009672E-3</v>
      </c>
      <c r="N339" s="13">
        <f t="shared" si="33"/>
        <v>1.5077508992408235E-9</v>
      </c>
      <c r="O339" s="13">
        <v>1</v>
      </c>
    </row>
    <row r="340" spans="4:15" x14ac:dyDescent="0.4">
      <c r="D340" s="6">
        <v>5.4200000000000097</v>
      </c>
      <c r="E340" s="7">
        <f t="shared" si="35"/>
        <v>-4.2675211367557551E-2</v>
      </c>
      <c r="G340">
        <f t="shared" ref="G340:G403" si="36">$E$11*(D340/$E$12+1)</f>
        <v>2.3122036202444969</v>
      </c>
      <c r="H340" s="10">
        <f t="shared" si="34"/>
        <v>-6.6811892699976706E-3</v>
      </c>
      <c r="I340">
        <f t="shared" ref="I340:I403" si="37">H340*$E$6</f>
        <v>-4.0087135619986024E-2</v>
      </c>
      <c r="K340">
        <f t="shared" ref="K340:K403" si="38">(1/2)*($L$9*$L$4*EXP(-$L$7*$O$6*(G340/$O$6-1))-($L$9*$L$6*EXP(-$L$5*$O$6*(G340/$O$6-1))))</f>
        <v>-6.721137376763278E-3</v>
      </c>
      <c r="M340">
        <f t="shared" ref="M340:M403" si="39">(1/2)*($L$9*$O$4*EXP(-$O$8*$O$6*(G340/$O$6-1))-($L$9*$O$7*EXP(-$O$5*$O$6*(G340/$O$6-1))))</f>
        <v>-6.721137376763278E-3</v>
      </c>
      <c r="N340" s="13">
        <f t="shared" ref="N340:N403" si="40">(M340-H340)^2*O340</f>
        <v>1.5958512341563645E-9</v>
      </c>
      <c r="O340" s="13">
        <v>1</v>
      </c>
    </row>
    <row r="341" spans="4:15" x14ac:dyDescent="0.4">
      <c r="D341" s="6">
        <v>5.4400000000000102</v>
      </c>
      <c r="E341" s="7">
        <f t="shared" si="35"/>
        <v>-4.2072203852238262E-2</v>
      </c>
      <c r="G341">
        <f t="shared" si="36"/>
        <v>2.3138060256734807</v>
      </c>
      <c r="H341" s="10">
        <f t="shared" ref="H341:H404" si="41">-(-$B$4)*(1+D341+$E$5*D341^3)*EXP(-D341)</f>
        <v>-6.5867830043466469E-3</v>
      </c>
      <c r="I341">
        <f t="shared" si="37"/>
        <v>-3.9520698026079881E-2</v>
      </c>
      <c r="K341">
        <f t="shared" si="38"/>
        <v>-6.6278355615310763E-3</v>
      </c>
      <c r="M341">
        <f t="shared" si="39"/>
        <v>-6.6278355615310763E-3</v>
      </c>
      <c r="N341" s="13">
        <f t="shared" si="40"/>
        <v>1.6853124513808482E-9</v>
      </c>
      <c r="O341" s="13">
        <v>1</v>
      </c>
    </row>
    <row r="342" spans="4:15" x14ac:dyDescent="0.4">
      <c r="D342" s="6">
        <v>5.4600000000000097</v>
      </c>
      <c r="E342" s="7">
        <f t="shared" si="35"/>
        <v>-4.1477467311797397E-2</v>
      </c>
      <c r="G342">
        <f t="shared" si="36"/>
        <v>2.3154084311024641</v>
      </c>
      <c r="H342" s="10">
        <f t="shared" si="41"/>
        <v>-6.4936716344170349E-3</v>
      </c>
      <c r="I342">
        <f t="shared" si="37"/>
        <v>-3.8962029806502207E-2</v>
      </c>
      <c r="K342">
        <f t="shared" si="38"/>
        <v>-6.5358146777469983E-3</v>
      </c>
      <c r="M342">
        <f t="shared" si="39"/>
        <v>-6.5358146777469983E-3</v>
      </c>
      <c r="N342" s="13">
        <f t="shared" si="40"/>
        <v>1.7760361011111763E-9</v>
      </c>
      <c r="O342" s="13">
        <v>1</v>
      </c>
    </row>
    <row r="343" spans="4:15" x14ac:dyDescent="0.4">
      <c r="D343" s="6">
        <v>5.4800000000000102</v>
      </c>
      <c r="E343" s="7">
        <f t="shared" si="35"/>
        <v>-4.0890892439934809E-2</v>
      </c>
      <c r="G343">
        <f t="shared" si="36"/>
        <v>2.3170108365314475</v>
      </c>
      <c r="H343" s="10">
        <f t="shared" si="41"/>
        <v>-6.4018380473216023E-3</v>
      </c>
      <c r="I343">
        <f t="shared" si="37"/>
        <v>-3.8411028283929616E-2</v>
      </c>
      <c r="K343">
        <f t="shared" si="38"/>
        <v>-6.4450575416948137E-3</v>
      </c>
      <c r="M343">
        <f t="shared" si="39"/>
        <v>-6.4450575416948137E-3</v>
      </c>
      <c r="N343" s="13">
        <f t="shared" si="40"/>
        <v>1.8679246938760487E-9</v>
      </c>
      <c r="O343" s="13">
        <v>1</v>
      </c>
    </row>
    <row r="344" spans="4:15" x14ac:dyDescent="0.4">
      <c r="D344" s="6">
        <v>5.5000000000000098</v>
      </c>
      <c r="E344" s="7">
        <f t="shared" si="35"/>
        <v>-4.0312371296210847E-2</v>
      </c>
      <c r="G344">
        <f t="shared" si="36"/>
        <v>2.3186132419604313</v>
      </c>
      <c r="H344" s="10">
        <f t="shared" si="41"/>
        <v>-6.3112653440109004E-3</v>
      </c>
      <c r="I344">
        <f t="shared" si="37"/>
        <v>-3.7867592064065404E-2</v>
      </c>
      <c r="K344">
        <f t="shared" si="38"/>
        <v>-6.3555471887237792E-3</v>
      </c>
      <c r="M344">
        <f t="shared" si="39"/>
        <v>-6.3555471887237792E-3</v>
      </c>
      <c r="N344" s="13">
        <f t="shared" si="40"/>
        <v>1.960881771175514E-9</v>
      </c>
      <c r="O344" s="13">
        <v>1</v>
      </c>
    </row>
    <row r="345" spans="4:15" x14ac:dyDescent="0.4">
      <c r="D345" s="6">
        <v>5.5200000000000102</v>
      </c>
      <c r="E345" s="7">
        <f t="shared" si="35"/>
        <v>-3.9741797290854315E-2</v>
      </c>
      <c r="G345">
        <f t="shared" si="36"/>
        <v>2.3202156473894142</v>
      </c>
      <c r="H345" s="10">
        <f t="shared" si="41"/>
        <v>-6.2219368368948069E-3</v>
      </c>
      <c r="I345">
        <f t="shared" si="37"/>
        <v>-3.733162102136884E-2</v>
      </c>
      <c r="K345">
        <f t="shared" si="38"/>
        <v>-6.2672668707897845E-3</v>
      </c>
      <c r="M345">
        <f t="shared" si="39"/>
        <v>-6.2672668707897845E-3</v>
      </c>
      <c r="N345" s="13">
        <f t="shared" si="40"/>
        <v>2.0548119729198224E-9</v>
      </c>
      <c r="O345" s="13">
        <v>1</v>
      </c>
    </row>
    <row r="346" spans="4:15" x14ac:dyDescent="0.4">
      <c r="D346" s="6">
        <v>5.5400000000000098</v>
      </c>
      <c r="E346" s="7">
        <f t="shared" si="35"/>
        <v>-3.9179065169683912E-2</v>
      </c>
      <c r="G346">
        <f t="shared" si="36"/>
        <v>2.3218180528183976</v>
      </c>
      <c r="H346" s="10">
        <f t="shared" si="41"/>
        <v>-6.1338360474818467E-3</v>
      </c>
      <c r="I346">
        <f t="shared" si="37"/>
        <v>-3.6803016284891077E-2</v>
      </c>
      <c r="K346">
        <f t="shared" si="38"/>
        <v>-6.1802000540138674E-3</v>
      </c>
      <c r="M346">
        <f t="shared" si="39"/>
        <v>-6.1802000540138674E-3</v>
      </c>
      <c r="N346" s="13">
        <f t="shared" si="40"/>
        <v>2.1496211017012593E-9</v>
      </c>
      <c r="O346" s="13">
        <v>1</v>
      </c>
    </row>
    <row r="347" spans="4:15" x14ac:dyDescent="0.4">
      <c r="D347" s="6">
        <v>5.5600000000000103</v>
      </c>
      <c r="E347" s="7">
        <f t="shared" si="35"/>
        <v>-3.8624070999143549E-2</v>
      </c>
      <c r="G347">
        <f t="shared" si="36"/>
        <v>2.3234204582473814</v>
      </c>
      <c r="H347" s="10">
        <f t="shared" si="41"/>
        <v>-6.0469467040363345E-3</v>
      </c>
      <c r="I347">
        <f t="shared" si="37"/>
        <v>-3.6281680224218009E-2</v>
      </c>
      <c r="K347">
        <f t="shared" si="38"/>
        <v>-6.0943304162584064E-3</v>
      </c>
      <c r="M347">
        <f t="shared" si="39"/>
        <v>-6.0943304162584064E-3</v>
      </c>
      <c r="N347" s="13">
        <f t="shared" si="40"/>
        <v>2.2452161839441276E-9</v>
      </c>
      <c r="O347" s="13">
        <v>1</v>
      </c>
    </row>
    <row r="348" spans="4:15" x14ac:dyDescent="0.4">
      <c r="D348" s="6">
        <v>5.5800000000000098</v>
      </c>
      <c r="E348" s="7">
        <f t="shared" si="35"/>
        <v>-3.8076712151453286E-2</v>
      </c>
      <c r="G348">
        <f t="shared" si="36"/>
        <v>2.3250228636763648</v>
      </c>
      <c r="H348" s="10">
        <f t="shared" si="41"/>
        <v>-5.9612527392536177E-3</v>
      </c>
      <c r="I348">
        <f t="shared" si="37"/>
        <v>-3.5767516435521708E-2</v>
      </c>
      <c r="K348">
        <f t="shared" si="38"/>
        <v>-6.0096418447211971E-3</v>
      </c>
      <c r="M348">
        <f t="shared" si="39"/>
        <v>-6.0096418447211971E-3</v>
      </c>
      <c r="N348" s="13">
        <f t="shared" si="40"/>
        <v>2.3415055279525186E-9</v>
      </c>
      <c r="O348" s="13">
        <v>1</v>
      </c>
    </row>
    <row r="349" spans="4:15" x14ac:dyDescent="0.4">
      <c r="D349" s="6">
        <v>5.6000000000000103</v>
      </c>
      <c r="E349" s="7">
        <f t="shared" si="35"/>
        <v>-3.7536887289876197E-2</v>
      </c>
      <c r="G349">
        <f t="shared" si="36"/>
        <v>2.3266252691053486</v>
      </c>
      <c r="H349" s="10">
        <f t="shared" si="41"/>
        <v>-5.8767382879534738E-3</v>
      </c>
      <c r="I349">
        <f t="shared" si="37"/>
        <v>-3.5260429727720845E-2</v>
      </c>
      <c r="K349">
        <f t="shared" si="38"/>
        <v>-5.9261184335472382E-3</v>
      </c>
      <c r="M349">
        <f t="shared" si="39"/>
        <v>-5.9261184335472382E-3</v>
      </c>
      <c r="N349" s="13">
        <f t="shared" si="40"/>
        <v>2.4383987788613682E-9</v>
      </c>
      <c r="O349" s="13">
        <v>1</v>
      </c>
    </row>
    <row r="350" spans="4:15" x14ac:dyDescent="0.4">
      <c r="D350" s="6">
        <v>5.6200000000000099</v>
      </c>
      <c r="E350" s="7">
        <f t="shared" si="35"/>
        <v>-3.7004496354102835E-2</v>
      </c>
      <c r="G350">
        <f t="shared" si="36"/>
        <v>2.328227674534332</v>
      </c>
      <c r="H350" s="10">
        <f t="shared" si="41"/>
        <v>-5.7933876847919129E-3</v>
      </c>
      <c r="I350">
        <f t="shared" si="37"/>
        <v>-3.4760326108751474E-2</v>
      </c>
      <c r="K350">
        <f t="shared" si="38"/>
        <v>-5.8437444814589835E-3</v>
      </c>
      <c r="M350">
        <f t="shared" si="39"/>
        <v>-5.8437444814589835E-3</v>
      </c>
      <c r="N350" s="13">
        <f t="shared" si="40"/>
        <v>2.5358069705686847E-9</v>
      </c>
      <c r="O350" s="13">
        <v>1</v>
      </c>
    </row>
    <row r="351" spans="4:15" x14ac:dyDescent="0.4">
      <c r="D351" s="6">
        <v>5.6400000000000103</v>
      </c>
      <c r="E351" s="7">
        <f t="shared" si="35"/>
        <v>-3.6479440545753195E-2</v>
      </c>
      <c r="G351">
        <f t="shared" si="36"/>
        <v>2.3298300799633158</v>
      </c>
      <c r="H351" s="10">
        <f t="shared" si="41"/>
        <v>-5.711185461991385E-3</v>
      </c>
      <c r="I351">
        <f t="shared" si="37"/>
        <v>-3.4267112771948313E-2</v>
      </c>
      <c r="K351">
        <f t="shared" si="38"/>
        <v>-5.7625044894048516E-3</v>
      </c>
      <c r="M351">
        <f t="shared" si="39"/>
        <v>-5.7625044894048516E-3</v>
      </c>
      <c r="N351" s="13">
        <f t="shared" si="40"/>
        <v>2.6336425746641419E-9</v>
      </c>
      <c r="O351" s="13">
        <v>1</v>
      </c>
    </row>
    <row r="352" spans="4:15" x14ac:dyDescent="0.4">
      <c r="D352" s="6">
        <v>5.6600000000000099</v>
      </c>
      <c r="E352" s="7">
        <f t="shared" si="35"/>
        <v>-3.5961622313997847E-2</v>
      </c>
      <c r="G352">
        <f t="shared" si="36"/>
        <v>2.3314324853922987</v>
      </c>
      <c r="H352" s="10">
        <f t="shared" si="41"/>
        <v>-5.6301163470896349E-3</v>
      </c>
      <c r="I352">
        <f t="shared" si="37"/>
        <v>-3.3780698082537808E-2</v>
      </c>
      <c r="K352">
        <f t="shared" si="38"/>
        <v>-5.6823831582263002E-3</v>
      </c>
      <c r="M352">
        <f t="shared" si="39"/>
        <v>-5.6823831582263002E-3</v>
      </c>
      <c r="N352" s="13">
        <f t="shared" si="40"/>
        <v>2.7318195463958339E-9</v>
      </c>
      <c r="O352" s="13">
        <v>1</v>
      </c>
    </row>
    <row r="353" spans="4:15" x14ac:dyDescent="0.4">
      <c r="D353" s="6">
        <v>5.6800000000000104</v>
      </c>
      <c r="E353" s="7">
        <f t="shared" si="35"/>
        <v>-3.5450945341298008E-2</v>
      </c>
      <c r="G353">
        <f t="shared" si="36"/>
        <v>2.3330348908212821</v>
      </c>
      <c r="H353" s="10">
        <f t="shared" si="41"/>
        <v>-5.5501652607071817E-3</v>
      </c>
      <c r="I353">
        <f t="shared" si="37"/>
        <v>-3.3300991564243092E-2</v>
      </c>
      <c r="K353">
        <f t="shared" si="38"/>
        <v>-5.603365386343458E-3</v>
      </c>
      <c r="M353">
        <f t="shared" si="39"/>
        <v>-5.603365386343458E-3</v>
      </c>
      <c r="N353" s="13">
        <f t="shared" si="40"/>
        <v>2.8302533677155862E-9</v>
      </c>
      <c r="O353" s="13">
        <v>1</v>
      </c>
    </row>
    <row r="354" spans="4:15" x14ac:dyDescent="0.4">
      <c r="D354" s="6">
        <v>5.7000000000000099</v>
      </c>
      <c r="E354" s="7">
        <f t="shared" si="35"/>
        <v>-3.4947314529265902E-2</v>
      </c>
      <c r="G354">
        <f t="shared" si="36"/>
        <v>2.3346372962502659</v>
      </c>
      <c r="H354" s="10">
        <f t="shared" si="41"/>
        <v>-5.4713173143336302E-3</v>
      </c>
      <c r="I354">
        <f t="shared" si="37"/>
        <v>-3.2827903886001777E-2</v>
      </c>
      <c r="K354">
        <f t="shared" si="38"/>
        <v>-5.5254362674596541E-3</v>
      </c>
      <c r="M354">
        <f t="shared" si="39"/>
        <v>-5.5254362674596541E-3</v>
      </c>
      <c r="N354" s="13">
        <f t="shared" si="40"/>
        <v>2.9288610874567814E-9</v>
      </c>
      <c r="O354" s="13">
        <v>1</v>
      </c>
    </row>
    <row r="355" spans="4:15" x14ac:dyDescent="0.4">
      <c r="D355" s="6">
        <v>5.7200000000000104</v>
      </c>
      <c r="E355" s="7">
        <f t="shared" si="35"/>
        <v>-3.4450635984645116E-2</v>
      </c>
      <c r="G355">
        <f t="shared" si="36"/>
        <v>2.3362397016792493</v>
      </c>
      <c r="H355" s="10">
        <f t="shared" si="41"/>
        <v>-5.3935578081327736E-3</v>
      </c>
      <c r="I355">
        <f t="shared" si="37"/>
        <v>-3.2361346848796643E-2</v>
      </c>
      <c r="K355">
        <f t="shared" si="38"/>
        <v>-5.4485810882849914E-3</v>
      </c>
      <c r="M355">
        <f t="shared" si="39"/>
        <v>-5.4485810882849914E-3</v>
      </c>
      <c r="N355" s="13">
        <f t="shared" si="40"/>
        <v>3.0275613587094449E-9</v>
      </c>
      <c r="O355" s="13">
        <v>1</v>
      </c>
    </row>
    <row r="356" spans="4:15" x14ac:dyDescent="0.4">
      <c r="D356" s="6">
        <v>5.74000000000001</v>
      </c>
      <c r="E356" s="7">
        <f t="shared" si="35"/>
        <v>-3.3960817005412258E-2</v>
      </c>
      <c r="G356">
        <f t="shared" si="36"/>
        <v>2.3378421071082327</v>
      </c>
      <c r="H356" s="10">
        <f t="shared" si="41"/>
        <v>-5.3168722287666777E-3</v>
      </c>
      <c r="I356">
        <f t="shared" si="37"/>
        <v>-3.1901233372600063E-2</v>
      </c>
      <c r="K356">
        <f t="shared" si="38"/>
        <v>-5.3727853262785083E-3</v>
      </c>
      <c r="M356">
        <f t="shared" si="39"/>
        <v>-5.3727853262785083E-3</v>
      </c>
      <c r="N356" s="13">
        <f t="shared" si="40"/>
        <v>3.1262744733674689E-9</v>
      </c>
      <c r="O356" s="13">
        <v>1</v>
      </c>
    </row>
    <row r="357" spans="4:15" x14ac:dyDescent="0.4">
      <c r="D357" s="6">
        <v>5.7600000000000096</v>
      </c>
      <c r="E357" s="7">
        <f t="shared" si="35"/>
        <v>-3.3477766066999329E-2</v>
      </c>
      <c r="G357">
        <f t="shared" si="36"/>
        <v>2.3394445125372165</v>
      </c>
      <c r="H357" s="10">
        <f t="shared" si="41"/>
        <v>-5.2412462472386685E-3</v>
      </c>
      <c r="I357">
        <f t="shared" si="37"/>
        <v>-3.1447477483432011E-2</v>
      </c>
      <c r="K357">
        <f t="shared" si="38"/>
        <v>-5.298034647409927E-3</v>
      </c>
      <c r="M357">
        <f t="shared" si="39"/>
        <v>-5.298034647409927E-3</v>
      </c>
      <c r="N357" s="13">
        <f t="shared" si="40"/>
        <v>3.2249223940109849E-9</v>
      </c>
      <c r="O357" s="13">
        <v>1</v>
      </c>
    </row>
    <row r="358" spans="4:15" x14ac:dyDescent="0.4">
      <c r="D358" s="6">
        <v>5.78000000000001</v>
      </c>
      <c r="E358" s="7">
        <f t="shared" si="35"/>
        <v>-3.3001392808637939E-2</v>
      </c>
      <c r="G358">
        <f t="shared" si="36"/>
        <v>2.3410469179661999</v>
      </c>
      <c r="H358" s="10">
        <f t="shared" si="41"/>
        <v>-5.1666657167554033E-3</v>
      </c>
      <c r="I358">
        <f t="shared" si="37"/>
        <v>-3.0999994300532421E-2</v>
      </c>
      <c r="K358">
        <f t="shared" si="38"/>
        <v>-5.2243149039403972E-3</v>
      </c>
      <c r="M358">
        <f t="shared" si="39"/>
        <v>-5.2243149039403972E-3</v>
      </c>
      <c r="N358" s="13">
        <f t="shared" si="40"/>
        <v>3.323428783090472E-9</v>
      </c>
      <c r="O358" s="13">
        <v>1</v>
      </c>
    </row>
    <row r="359" spans="4:15" x14ac:dyDescent="0.4">
      <c r="D359" s="6">
        <v>5.8000000000000096</v>
      </c>
      <c r="E359" s="7">
        <f t="shared" si="35"/>
        <v>-3.2531608019825117E-2</v>
      </c>
      <c r="G359">
        <f t="shared" si="36"/>
        <v>2.3426493233951833</v>
      </c>
      <c r="H359" s="10">
        <f t="shared" si="41"/>
        <v>-5.0931166706079606E-3</v>
      </c>
      <c r="I359">
        <f t="shared" si="37"/>
        <v>-3.0558700023647765E-2</v>
      </c>
      <c r="K359">
        <f t="shared" si="38"/>
        <v>-5.1516121322223302E-3</v>
      </c>
      <c r="M359">
        <f t="shared" si="39"/>
        <v>-5.1516121322223302E-3</v>
      </c>
      <c r="N359" s="13">
        <f t="shared" si="40"/>
        <v>3.421719029478181E-9</v>
      </c>
      <c r="O359" s="13">
        <v>1</v>
      </c>
    </row>
    <row r="360" spans="4:15" x14ac:dyDescent="0.4">
      <c r="D360" s="6">
        <v>5.8200000000000101</v>
      </c>
      <c r="E360" s="7">
        <f t="shared" si="35"/>
        <v>-3.2068323626910832E-2</v>
      </c>
      <c r="G360">
        <f t="shared" si="36"/>
        <v>2.3442517288241667</v>
      </c>
      <c r="H360" s="10">
        <f t="shared" si="41"/>
        <v>-5.0205853200720055E-3</v>
      </c>
      <c r="I360">
        <f t="shared" si="37"/>
        <v>-3.0123511920432035E-2</v>
      </c>
      <c r="K360">
        <f t="shared" si="38"/>
        <v>-5.0799125505189479E-3</v>
      </c>
      <c r="M360">
        <f t="shared" si="39"/>
        <v>-5.0799125505189479E-3</v>
      </c>
      <c r="N360" s="13">
        <f t="shared" si="40"/>
        <v>3.519720272504612E-9</v>
      </c>
      <c r="O360" s="13">
        <v>1</v>
      </c>
    </row>
    <row r="361" spans="4:15" x14ac:dyDescent="0.4">
      <c r="D361" s="6">
        <v>5.8400000000000096</v>
      </c>
      <c r="E361" s="7">
        <f t="shared" si="35"/>
        <v>-3.1611452679807875E-2</v>
      </c>
      <c r="G361">
        <f t="shared" si="36"/>
        <v>2.34585413425315</v>
      </c>
      <c r="H361" s="10">
        <f t="shared" si="41"/>
        <v>-4.9490580523270933E-3</v>
      </c>
      <c r="I361">
        <f t="shared" si="37"/>
        <v>-2.969434831396256E-2</v>
      </c>
      <c r="K361">
        <f t="shared" si="38"/>
        <v>-5.0092025568428062E-3</v>
      </c>
      <c r="M361">
        <f t="shared" si="39"/>
        <v>-5.0092025568428062E-3</v>
      </c>
      <c r="N361" s="13">
        <f t="shared" si="40"/>
        <v>3.6173614234406074E-9</v>
      </c>
      <c r="O361" s="13">
        <v>1</v>
      </c>
    </row>
    <row r="362" spans="4:15" x14ac:dyDescent="0.4">
      <c r="D362" s="6">
        <v>5.8600000000000101</v>
      </c>
      <c r="E362" s="7">
        <f t="shared" si="35"/>
        <v>-3.1160909338823355E-2</v>
      </c>
      <c r="G362">
        <f t="shared" si="36"/>
        <v>2.3474565396821334</v>
      </c>
      <c r="H362" s="10">
        <f t="shared" si="41"/>
        <v>-4.8785214283950324E-3</v>
      </c>
      <c r="I362">
        <f t="shared" si="37"/>
        <v>-2.9271128570370196E-2</v>
      </c>
      <c r="K362">
        <f t="shared" si="38"/>
        <v>-4.9394687268140862E-3</v>
      </c>
      <c r="M362">
        <f t="shared" si="39"/>
        <v>-4.9394687268140862E-3</v>
      </c>
      <c r="N362" s="13">
        <f t="shared" si="40"/>
        <v>3.7145731845811963E-9</v>
      </c>
      <c r="O362" s="13">
        <v>1</v>
      </c>
    </row>
    <row r="363" spans="4:15" x14ac:dyDescent="0.4">
      <c r="D363" s="6">
        <v>5.8800000000000097</v>
      </c>
      <c r="E363" s="7">
        <f t="shared" si="35"/>
        <v>-3.0716608861612715E-2</v>
      </c>
      <c r="G363">
        <f t="shared" si="36"/>
        <v>2.3490589451111172</v>
      </c>
      <c r="H363" s="10">
        <f t="shared" si="41"/>
        <v>-4.8089621810974018E-3</v>
      </c>
      <c r="I363">
        <f t="shared" si="37"/>
        <v>-2.8853773086584412E-2</v>
      </c>
      <c r="K363">
        <f t="shared" si="38"/>
        <v>-4.8706978115379967E-3</v>
      </c>
      <c r="M363">
        <f t="shared" si="39"/>
        <v>-4.8706978115379967E-3</v>
      </c>
      <c r="N363" s="13">
        <f t="shared" si="40"/>
        <v>3.8112880658977142E-9</v>
      </c>
      <c r="O363" s="13">
        <v>1</v>
      </c>
    </row>
    <row r="364" spans="4:15" x14ac:dyDescent="0.4">
      <c r="D364" s="6">
        <v>5.9000000000000101</v>
      </c>
      <c r="E364" s="7">
        <f t="shared" si="35"/>
        <v>-3.0278467590255341E-2</v>
      </c>
      <c r="G364">
        <f t="shared" si="36"/>
        <v>2.3506613505401006</v>
      </c>
      <c r="H364" s="10">
        <f t="shared" si="41"/>
        <v>-4.7403672130321376E-3</v>
      </c>
      <c r="I364">
        <f t="shared" si="37"/>
        <v>-2.8442203278192826E-2</v>
      </c>
      <c r="K364">
        <f t="shared" si="38"/>
        <v>-4.8028767355020397E-3</v>
      </c>
      <c r="M364">
        <f t="shared" si="39"/>
        <v>-4.8028767355020397E-3</v>
      </c>
      <c r="N364" s="13">
        <f t="shared" si="40"/>
        <v>3.9074403994151912E-9</v>
      </c>
      <c r="O364" s="13">
        <v>1</v>
      </c>
    </row>
    <row r="365" spans="4:15" x14ac:dyDescent="0.4">
      <c r="D365" s="6">
        <v>5.9200000000000097</v>
      </c>
      <c r="E365" s="7">
        <f t="shared" si="35"/>
        <v>-2.984640293845247E-2</v>
      </c>
      <c r="G365">
        <f t="shared" si="36"/>
        <v>2.352263755969084</v>
      </c>
      <c r="H365" s="10">
        <f t="shared" si="41"/>
        <v>-4.6727235945692386E-3</v>
      </c>
      <c r="I365">
        <f t="shared" si="37"/>
        <v>-2.8036341567415433E-2</v>
      </c>
      <c r="K365">
        <f t="shared" si="38"/>
        <v>-4.7359925944922962E-3</v>
      </c>
      <c r="M365">
        <f t="shared" si="39"/>
        <v>-4.7359925944922962E-3</v>
      </c>
      <c r="N365" s="13">
        <f t="shared" si="40"/>
        <v>4.0029663512638571E-9</v>
      </c>
      <c r="O365" s="13">
        <v>1</v>
      </c>
    </row>
    <row r="366" spans="4:15" x14ac:dyDescent="0.4">
      <c r="D366" s="6">
        <v>5.9400000000000102</v>
      </c>
      <c r="E366" s="7">
        <f t="shared" si="35"/>
        <v>-2.9420333378846589E-2</v>
      </c>
      <c r="G366">
        <f t="shared" si="36"/>
        <v>2.3538661613980678</v>
      </c>
      <c r="H366" s="10">
        <f t="shared" si="41"/>
        <v>-4.6060185618655106E-3</v>
      </c>
      <c r="I366">
        <f t="shared" si="37"/>
        <v>-2.7636111371193064E-2</v>
      </c>
      <c r="K366">
        <f t="shared" si="38"/>
        <v>-4.6700326535296247E-3</v>
      </c>
      <c r="M366">
        <f t="shared" si="39"/>
        <v>-4.6700326535296247E-3</v>
      </c>
      <c r="N366" s="13">
        <f t="shared" si="40"/>
        <v>4.097803931581597E-9</v>
      </c>
      <c r="O366" s="13">
        <v>1</v>
      </c>
    </row>
    <row r="367" spans="4:15" x14ac:dyDescent="0.4">
      <c r="D367" s="6">
        <v>5.9600000000000097</v>
      </c>
      <c r="E367" s="7">
        <f t="shared" si="35"/>
        <v>-2.9000178430462719E-2</v>
      </c>
      <c r="G367">
        <f t="shared" si="36"/>
        <v>2.3554685668270507</v>
      </c>
      <c r="H367" s="10">
        <f t="shared" si="41"/>
        <v>-4.5402395148983815E-3</v>
      </c>
      <c r="I367">
        <f t="shared" si="37"/>
        <v>-2.7241437089390287E-2</v>
      </c>
      <c r="K367">
        <f t="shared" si="38"/>
        <v>-4.6049843448252E-3</v>
      </c>
      <c r="M367">
        <f t="shared" si="39"/>
        <v>-4.6049843448252E-3</v>
      </c>
      <c r="N367" s="13">
        <f t="shared" si="40"/>
        <v>4.1918930022526529E-9</v>
      </c>
      <c r="O367" s="13">
        <v>1</v>
      </c>
    </row>
    <row r="368" spans="4:15" x14ac:dyDescent="0.4">
      <c r="D368" s="6">
        <v>5.9800000000000102</v>
      </c>
      <c r="E368" s="7">
        <f t="shared" si="35"/>
        <v>-2.8585858646270869E-2</v>
      </c>
      <c r="G368">
        <f t="shared" si="36"/>
        <v>2.3570709722560346</v>
      </c>
      <c r="H368" s="10">
        <f t="shared" si="41"/>
        <v>-4.4753740155186938E-3</v>
      </c>
      <c r="I368">
        <f t="shared" si="37"/>
        <v>-2.6852244093112161E-2</v>
      </c>
      <c r="K368">
        <f t="shared" si="38"/>
        <v>-4.5408352657552642E-3</v>
      </c>
      <c r="M368">
        <f t="shared" si="39"/>
        <v>-4.5408352657552642E-3</v>
      </c>
      <c r="N368" s="13">
        <f t="shared" si="40"/>
        <v>4.2851752825348809E-9</v>
      </c>
      <c r="O368" s="13">
        <v>1</v>
      </c>
    </row>
    <row r="369" spans="4:15" x14ac:dyDescent="0.4">
      <c r="D369" s="6">
        <v>6.0000000000000098</v>
      </c>
      <c r="E369" s="7">
        <f t="shared" si="35"/>
        <v>-2.817729560086981E-2</v>
      </c>
      <c r="G369">
        <f t="shared" si="36"/>
        <v>2.3586733776850179</v>
      </c>
      <c r="H369" s="10">
        <f t="shared" si="41"/>
        <v>-4.4114097855224889E-3</v>
      </c>
      <c r="I369">
        <f t="shared" si="37"/>
        <v>-2.6468458713134933E-2</v>
      </c>
      <c r="K369">
        <f t="shared" si="38"/>
        <v>-4.4775731768559373E-3</v>
      </c>
      <c r="M369">
        <f t="shared" si="39"/>
        <v>-4.4775731768559373E-3</v>
      </c>
      <c r="N369" s="13">
        <f t="shared" si="40"/>
        <v>4.377594352743041E-9</v>
      </c>
      <c r="O369" s="13">
        <v>1</v>
      </c>
    </row>
    <row r="370" spans="4:15" x14ac:dyDescent="0.4">
      <c r="D370" s="6">
        <v>6.0200000000000102</v>
      </c>
      <c r="E370" s="7">
        <f t="shared" si="35"/>
        <v>-2.7774411878291543E-2</v>
      </c>
      <c r="G370">
        <f t="shared" si="36"/>
        <v>2.3602757831140018</v>
      </c>
      <c r="H370" s="10">
        <f t="shared" si="41"/>
        <v>-4.3483347047416831E-3</v>
      </c>
      <c r="I370">
        <f t="shared" si="37"/>
        <v>-2.6090008228450097E-2</v>
      </c>
      <c r="K370">
        <f t="shared" si="38"/>
        <v>-4.4151859998367944E-3</v>
      </c>
      <c r="M370">
        <f t="shared" si="39"/>
        <v>-4.4151859998367944E-3</v>
      </c>
      <c r="N370" s="13">
        <f t="shared" si="40"/>
        <v>4.4690956558936462E-9</v>
      </c>
      <c r="O370" s="13">
        <v>1</v>
      </c>
    </row>
    <row r="371" spans="4:15" x14ac:dyDescent="0.4">
      <c r="D371" s="6">
        <v>6.0400000000000098</v>
      </c>
      <c r="E371" s="7">
        <f t="shared" si="35"/>
        <v>-2.7377131059926431E-2</v>
      </c>
      <c r="G371">
        <f t="shared" si="36"/>
        <v>2.3618781885429851</v>
      </c>
      <c r="H371" s="10">
        <f t="shared" si="41"/>
        <v>-4.2861368091536428E-3</v>
      </c>
      <c r="I371">
        <f t="shared" si="37"/>
        <v>-2.5716820854921857E-2</v>
      </c>
      <c r="K371">
        <f t="shared" si="38"/>
        <v>-4.3536618156144492E-3</v>
      </c>
      <c r="M371">
        <f t="shared" si="39"/>
        <v>-4.3536618156144492E-3</v>
      </c>
      <c r="N371" s="13">
        <f t="shared" si="40"/>
        <v>4.5596264975319487E-9</v>
      </c>
      <c r="O371" s="13">
        <v>1</v>
      </c>
    </row>
    <row r="372" spans="4:15" x14ac:dyDescent="0.4">
      <c r="D372" s="6">
        <v>6.0600000000000103</v>
      </c>
      <c r="E372" s="7">
        <f t="shared" si="35"/>
        <v>-2.6985377712568238E-2</v>
      </c>
      <c r="G372">
        <f t="shared" si="36"/>
        <v>2.3634805939719685</v>
      </c>
      <c r="H372" s="10">
        <f t="shared" si="41"/>
        <v>-4.2248042890095251E-3</v>
      </c>
      <c r="I372">
        <f t="shared" si="37"/>
        <v>-2.534882573405715E-2</v>
      </c>
      <c r="K372">
        <f t="shared" si="38"/>
        <v>-4.2929888623649912E-3</v>
      </c>
      <c r="M372">
        <f t="shared" si="39"/>
        <v>-4.2929888623649912E-3</v>
      </c>
      <c r="N372" s="13">
        <f t="shared" si="40"/>
        <v>4.6491360436669492E-9</v>
      </c>
      <c r="O372" s="13">
        <v>1</v>
      </c>
    </row>
    <row r="373" spans="4:15" x14ac:dyDescent="0.4">
      <c r="D373" s="6">
        <v>6.0800000000000098</v>
      </c>
      <c r="E373" s="7">
        <f t="shared" si="35"/>
        <v>-2.6599077376579239E-2</v>
      </c>
      <c r="G373">
        <f t="shared" si="36"/>
        <v>2.3650829994009523</v>
      </c>
      <c r="H373" s="10">
        <f t="shared" si="41"/>
        <v>-4.1643254869814161E-3</v>
      </c>
      <c r="I373">
        <f t="shared" si="37"/>
        <v>-2.4985952921888495E-2</v>
      </c>
      <c r="K373">
        <f t="shared" si="38"/>
        <v>-4.2331555335961939E-3</v>
      </c>
      <c r="M373">
        <f t="shared" si="39"/>
        <v>-4.2331555335961939E-3</v>
      </c>
      <c r="N373" s="13">
        <f t="shared" si="40"/>
        <v>4.7375753169924804E-9</v>
      </c>
      <c r="O373" s="13">
        <v>1</v>
      </c>
    </row>
    <row r="374" spans="4:15" x14ac:dyDescent="0.4">
      <c r="D374" s="6">
        <v>6.1000000000000103</v>
      </c>
      <c r="E374" s="7">
        <f t="shared" si="35"/>
        <v>-2.6218156554174261E-2</v>
      </c>
      <c r="G374">
        <f t="shared" si="36"/>
        <v>2.3666854048299353</v>
      </c>
      <c r="H374" s="10">
        <f t="shared" si="41"/>
        <v>-4.104688896328099E-3</v>
      </c>
      <c r="I374">
        <f t="shared" si="37"/>
        <v>-2.4628133377968594E-2</v>
      </c>
      <c r="K374">
        <f t="shared" si="38"/>
        <v>-4.1741503762387231E-3</v>
      </c>
      <c r="M374">
        <f t="shared" si="39"/>
        <v>-4.1741503762387231E-3</v>
      </c>
      <c r="N374" s="13">
        <f t="shared" si="40"/>
        <v>4.8248971913740337E-9</v>
      </c>
      <c r="O374" s="13">
        <v>1</v>
      </c>
    </row>
    <row r="375" spans="4:15" x14ac:dyDescent="0.4">
      <c r="D375" s="6">
        <v>6.1200000000000099</v>
      </c>
      <c r="E375" s="7">
        <f t="shared" si="35"/>
        <v>-2.5842542697823923E-2</v>
      </c>
      <c r="G375">
        <f t="shared" si="36"/>
        <v>2.3682878102589187</v>
      </c>
      <c r="H375" s="10">
        <f t="shared" si="41"/>
        <v>-4.0458831590794693E-3</v>
      </c>
      <c r="I375">
        <f t="shared" si="37"/>
        <v>-2.4275298954476818E-2</v>
      </c>
      <c r="K375">
        <f t="shared" si="38"/>
        <v>-4.1159620887566521E-3</v>
      </c>
      <c r="M375">
        <f t="shared" si="39"/>
        <v>-4.1159620887566521E-3</v>
      </c>
      <c r="N375" s="13">
        <f t="shared" si="40"/>
        <v>4.9110563846995301E-9</v>
      </c>
      <c r="O375" s="13">
        <v>1</v>
      </c>
    </row>
    <row r="376" spans="4:15" x14ac:dyDescent="0.4">
      <c r="D376" s="6">
        <v>6.1400000000000103</v>
      </c>
      <c r="E376" s="7">
        <f t="shared" si="35"/>
        <v>-2.5472164198775921E-2</v>
      </c>
      <c r="G376">
        <f t="shared" si="36"/>
        <v>2.3698902156879025</v>
      </c>
      <c r="H376" s="10">
        <f t="shared" si="41"/>
        <v>-3.9878970642394434E-3</v>
      </c>
      <c r="I376">
        <f t="shared" si="37"/>
        <v>-2.3927382385436659E-2</v>
      </c>
      <c r="K376">
        <f t="shared" si="38"/>
        <v>-4.0585795192771643E-3</v>
      </c>
      <c r="M376">
        <f t="shared" si="39"/>
        <v>-4.0585795192771643E-3</v>
      </c>
      <c r="N376" s="13">
        <f t="shared" si="40"/>
        <v>4.9960094501594376E-9</v>
      </c>
      <c r="O376" s="13">
        <v>1</v>
      </c>
    </row>
    <row r="377" spans="4:15" x14ac:dyDescent="0.4">
      <c r="D377" s="6">
        <v>6.1600000000000099</v>
      </c>
      <c r="E377" s="7">
        <f t="shared" si="35"/>
        <v>-2.510695037569443E-2</v>
      </c>
      <c r="G377">
        <f t="shared" si="36"/>
        <v>2.3714926211168859</v>
      </c>
      <c r="H377" s="10">
        <f t="shared" si="41"/>
        <v>-3.9307195460073514E-3</v>
      </c>
      <c r="I377">
        <f t="shared" si="37"/>
        <v>-2.3584317276044108E-2</v>
      </c>
      <c r="K377">
        <f t="shared" si="38"/>
        <v>-4.0019916637394452E-3</v>
      </c>
      <c r="M377">
        <f t="shared" si="39"/>
        <v>-4.0019916637394452E-3</v>
      </c>
      <c r="N377" s="13">
        <f t="shared" si="40"/>
        <v>5.0797147660174492E-9</v>
      </c>
      <c r="O377" s="13">
        <v>1</v>
      </c>
    </row>
    <row r="378" spans="4:15" x14ac:dyDescent="0.4">
      <c r="D378" s="6">
        <v>6.1800000000000104</v>
      </c>
      <c r="E378" s="7">
        <f t="shared" si="35"/>
        <v>-2.4746831463416559E-2</v>
      </c>
      <c r="G378">
        <f t="shared" si="36"/>
        <v>2.3730950265458692</v>
      </c>
      <c r="H378" s="10">
        <f t="shared" si="41"/>
        <v>-3.874339682017662E-3</v>
      </c>
      <c r="I378">
        <f t="shared" si="37"/>
        <v>-2.3246038092105972E-2</v>
      </c>
      <c r="K378">
        <f t="shared" si="38"/>
        <v>-3.9461876640624009E-3</v>
      </c>
      <c r="M378">
        <f t="shared" si="39"/>
        <v>-3.9461876640624009E-3</v>
      </c>
      <c r="N378" s="13">
        <f t="shared" si="40"/>
        <v>5.162132523901111E-9</v>
      </c>
      <c r="O378" s="13">
        <v>1</v>
      </c>
    </row>
    <row r="379" spans="4:15" x14ac:dyDescent="0.4">
      <c r="D379" s="6">
        <v>6.2000000000000099</v>
      </c>
      <c r="E379" s="7">
        <f t="shared" si="35"/>
        <v>-2.4391738601825759E-2</v>
      </c>
      <c r="G379">
        <f t="shared" si="36"/>
        <v>2.3746974319748531</v>
      </c>
      <c r="H379" s="10">
        <f t="shared" si="41"/>
        <v>-3.8187466915980107E-3</v>
      </c>
      <c r="I379">
        <f t="shared" si="37"/>
        <v>-2.2912480149588063E-2</v>
      </c>
      <c r="K379">
        <f t="shared" si="38"/>
        <v>-3.8911568063314532E-3</v>
      </c>
      <c r="M379">
        <f t="shared" si="39"/>
        <v>-3.8911568063314532E-3</v>
      </c>
      <c r="N379" s="13">
        <f t="shared" si="40"/>
        <v>5.2432247157103137E-9</v>
      </c>
      <c r="O379" s="13">
        <v>1</v>
      </c>
    </row>
    <row r="380" spans="4:15" x14ac:dyDescent="0.4">
      <c r="D380" s="6">
        <v>6.2200000000000104</v>
      </c>
      <c r="E380" s="7">
        <f t="shared" si="35"/>
        <v>-2.404160382484118E-2</v>
      </c>
      <c r="G380">
        <f t="shared" si="36"/>
        <v>2.3762998374038364</v>
      </c>
      <c r="H380" s="10">
        <f t="shared" si="41"/>
        <v>-3.7639299340453867E-3</v>
      </c>
      <c r="I380">
        <f t="shared" si="37"/>
        <v>-2.2583579604272319E-2</v>
      </c>
      <c r="K380">
        <f t="shared" si="38"/>
        <v>-3.8368885190043812E-3</v>
      </c>
      <c r="M380">
        <f t="shared" si="39"/>
        <v>-3.8368885190043812E-3</v>
      </c>
      <c r="N380" s="13">
        <f t="shared" si="40"/>
        <v>5.322955119218829E-9</v>
      </c>
      <c r="O380" s="13">
        <v>1</v>
      </c>
    </row>
    <row r="381" spans="4:15" x14ac:dyDescent="0.4">
      <c r="D381" s="6">
        <v>6.24000000000001</v>
      </c>
      <c r="E381" s="7">
        <f t="shared" si="35"/>
        <v>-2.369636004952275E-2</v>
      </c>
      <c r="G381">
        <f t="shared" si="36"/>
        <v>2.3779022428328194</v>
      </c>
      <c r="H381" s="10">
        <f t="shared" si="41"/>
        <v>-3.7098789069204331E-3</v>
      </c>
      <c r="I381">
        <f t="shared" si="37"/>
        <v>-2.2259273441522599E-2</v>
      </c>
      <c r="K381">
        <f t="shared" si="38"/>
        <v>-3.7833723711356007E-3</v>
      </c>
      <c r="M381">
        <f t="shared" si="39"/>
        <v>-3.7833723711356007E-3</v>
      </c>
      <c r="N381" s="13">
        <f t="shared" si="40"/>
        <v>5.4012892823461214E-9</v>
      </c>
      <c r="O381" s="13">
        <v>1</v>
      </c>
    </row>
    <row r="382" spans="4:15" x14ac:dyDescent="0.4">
      <c r="D382" s="6">
        <v>6.2600000000000096</v>
      </c>
      <c r="E382" s="7">
        <f t="shared" si="35"/>
        <v>-2.3355941065290989E-2</v>
      </c>
      <c r="G382">
        <f t="shared" si="36"/>
        <v>2.3795046482618032</v>
      </c>
      <c r="H382" s="10">
        <f t="shared" si="41"/>
        <v>-3.6565832443597132E-3</v>
      </c>
      <c r="I382">
        <f t="shared" si="37"/>
        <v>-2.193949946615828E-2</v>
      </c>
      <c r="K382">
        <f t="shared" si="38"/>
        <v>-3.7305980706194798E-3</v>
      </c>
      <c r="M382">
        <f t="shared" si="39"/>
        <v>-3.7305980706194798E-3</v>
      </c>
      <c r="N382" s="13">
        <f t="shared" si="40"/>
        <v>5.4781945062634383E-9</v>
      </c>
      <c r="O382" s="13">
        <v>1</v>
      </c>
    </row>
    <row r="383" spans="4:15" x14ac:dyDescent="0.4">
      <c r="D383" s="6">
        <v>6.28000000000001</v>
      </c>
      <c r="E383" s="7">
        <f t="shared" si="35"/>
        <v>-2.3020281523261202E-2</v>
      </c>
      <c r="G383">
        <f t="shared" si="36"/>
        <v>2.3811070536907866</v>
      </c>
      <c r="H383" s="10">
        <f t="shared" si="41"/>
        <v>-3.6040327154058809E-3</v>
      </c>
      <c r="I383">
        <f t="shared" si="37"/>
        <v>-2.1624196292435286E-2</v>
      </c>
      <c r="K383">
        <f t="shared" si="38"/>
        <v>-3.6785554624521777E-3</v>
      </c>
      <c r="M383">
        <f t="shared" si="39"/>
        <v>-3.6785554624521777E-3</v>
      </c>
      <c r="N383" s="13">
        <f t="shared" si="40"/>
        <v>5.5536398273263423E-9</v>
      </c>
      <c r="O383" s="13">
        <v>1</v>
      </c>
    </row>
    <row r="384" spans="4:15" x14ac:dyDescent="0.4">
      <c r="D384" s="6">
        <v>6.3000000000000096</v>
      </c>
      <c r="E384" s="7">
        <f t="shared" si="35"/>
        <v>-2.2689316925691237E-2</v>
      </c>
      <c r="G384">
        <f t="shared" si="36"/>
        <v>2.3827094591197699</v>
      </c>
      <c r="H384" s="10">
        <f t="shared" si="41"/>
        <v>-3.5522172223556325E-3</v>
      </c>
      <c r="I384">
        <f t="shared" si="37"/>
        <v>-2.1313303334133796E-2</v>
      </c>
      <c r="K384">
        <f t="shared" si="38"/>
        <v>-3.627234527011974E-3</v>
      </c>
      <c r="M384">
        <f t="shared" si="39"/>
        <v>-3.627234527011974E-3</v>
      </c>
      <c r="N384" s="13">
        <f t="shared" si="40"/>
        <v>5.6275959979023604E-9</v>
      </c>
      <c r="O384" s="13">
        <v>1</v>
      </c>
    </row>
    <row r="385" spans="4:15" x14ac:dyDescent="0.4">
      <c r="D385" s="6">
        <v>6.3200000000000101</v>
      </c>
      <c r="E385" s="7">
        <f t="shared" si="35"/>
        <v>-2.2362983615542089E-2</v>
      </c>
      <c r="G385">
        <f t="shared" si="36"/>
        <v>2.3843118645487538</v>
      </c>
      <c r="H385" s="10">
        <f t="shared" si="41"/>
        <v>-3.501126799125326E-3</v>
      </c>
      <c r="I385">
        <f t="shared" si="37"/>
        <v>-2.1006760794751958E-2</v>
      </c>
      <c r="K385">
        <f t="shared" si="38"/>
        <v>-3.5766253783580167E-3</v>
      </c>
      <c r="M385">
        <f t="shared" si="39"/>
        <v>-3.5766253783580167E-3</v>
      </c>
      <c r="N385" s="13">
        <f t="shared" si="40"/>
        <v>5.7000354661548741E-9</v>
      </c>
      <c r="O385" s="13">
        <v>1</v>
      </c>
    </row>
    <row r="386" spans="4:15" x14ac:dyDescent="0.4">
      <c r="D386" s="6">
        <v>6.3400000000000096</v>
      </c>
      <c r="E386" s="7">
        <f t="shared" si="35"/>
        <v>-2.2041218766150828E-2</v>
      </c>
      <c r="G386">
        <f t="shared" si="36"/>
        <v>2.3859142699777371</v>
      </c>
      <c r="H386" s="10">
        <f t="shared" si="41"/>
        <v>-3.4507516096341827E-3</v>
      </c>
      <c r="I386">
        <f t="shared" si="37"/>
        <v>-2.0704509657805098E-2</v>
      </c>
      <c r="K386">
        <f t="shared" si="38"/>
        <v>-3.5267182625475946E-3</v>
      </c>
      <c r="M386">
        <f t="shared" si="39"/>
        <v>-3.5267182625475946E-3</v>
      </c>
      <c r="N386" s="13">
        <f t="shared" si="40"/>
        <v>5.7709323548667973E-9</v>
      </c>
      <c r="O386" s="13">
        <v>1</v>
      </c>
    </row>
    <row r="387" spans="4:15" x14ac:dyDescent="0.4">
      <c r="D387" s="6">
        <v>6.3600000000000101</v>
      </c>
      <c r="E387" s="7">
        <f t="shared" si="35"/>
        <v>-2.1723960371014851E-2</v>
      </c>
      <c r="G387">
        <f t="shared" si="36"/>
        <v>2.3875166754067205</v>
      </c>
      <c r="H387" s="10">
        <f t="shared" si="41"/>
        <v>-3.4010819462049215E-3</v>
      </c>
      <c r="I387">
        <f t="shared" si="37"/>
        <v>-2.0406491677229528E-2</v>
      </c>
      <c r="K387">
        <f t="shared" si="38"/>
        <v>-3.4775035559713677E-3</v>
      </c>
      <c r="M387">
        <f t="shared" si="39"/>
        <v>-3.4775035559713677E-3</v>
      </c>
      <c r="N387" s="13">
        <f t="shared" si="40"/>
        <v>5.8402624392949898E-9</v>
      </c>
      <c r="O387" s="13">
        <v>1</v>
      </c>
    </row>
    <row r="388" spans="4:15" x14ac:dyDescent="0.4">
      <c r="D388" s="6">
        <v>6.3800000000000097</v>
      </c>
      <c r="E388" s="7">
        <f t="shared" si="35"/>
        <v>-2.1411147233687134E-2</v>
      </c>
      <c r="G388">
        <f t="shared" si="36"/>
        <v>2.3891190808357043</v>
      </c>
      <c r="H388" s="10">
        <f t="shared" si="41"/>
        <v>-3.3521082279817684E-3</v>
      </c>
      <c r="I388">
        <f t="shared" si="37"/>
        <v>-2.011264936789061E-2</v>
      </c>
      <c r="K388">
        <f t="shared" si="38"/>
        <v>-3.4289717637068801E-3</v>
      </c>
      <c r="M388">
        <f t="shared" si="39"/>
        <v>-3.4289717637068801E-3</v>
      </c>
      <c r="N388" s="13">
        <f t="shared" si="40"/>
        <v>5.908003124165534E-9</v>
      </c>
      <c r="O388" s="13">
        <v>1</v>
      </c>
    </row>
    <row r="389" spans="4:15" x14ac:dyDescent="0.4">
      <c r="D389" s="6">
        <v>6.4000000000000101</v>
      </c>
      <c r="E389" s="7">
        <f t="shared" si="35"/>
        <v>-2.1102718957781218E-2</v>
      </c>
      <c r="G389">
        <f t="shared" si="36"/>
        <v>2.3907214862646873</v>
      </c>
      <c r="H389" s="10">
        <f t="shared" si="41"/>
        <v>-3.3038209993656487E-3</v>
      </c>
      <c r="I389">
        <f t="shared" si="37"/>
        <v>-1.9822925996193893E-2</v>
      </c>
      <c r="K389">
        <f t="shared" si="38"/>
        <v>-3.3811135178902028E-3</v>
      </c>
      <c r="M389">
        <f t="shared" si="39"/>
        <v>-3.3811135178902028E-3</v>
      </c>
      <c r="N389" s="13">
        <f t="shared" si="40"/>
        <v>5.9741334198685381E-9</v>
      </c>
      <c r="O389" s="13">
        <v>1</v>
      </c>
    </row>
    <row r="390" spans="4:15" x14ac:dyDescent="0.4">
      <c r="D390" s="6">
        <v>6.4200000000000097</v>
      </c>
      <c r="E390" s="7">
        <f t="shared" si="35"/>
        <v>-2.0798615937085763E-2</v>
      </c>
      <c r="G390">
        <f t="shared" si="36"/>
        <v>2.3923238916936711</v>
      </c>
      <c r="H390" s="10">
        <f t="shared" si="41"/>
        <v>-3.2562109284665288E-3</v>
      </c>
      <c r="I390">
        <f t="shared" si="37"/>
        <v>-1.9537265570799173E-2</v>
      </c>
      <c r="K390">
        <f t="shared" si="38"/>
        <v>-3.3339195761051201E-3</v>
      </c>
      <c r="M390">
        <f t="shared" si="39"/>
        <v>-3.3339195761051201E-3</v>
      </c>
      <c r="N390" s="13">
        <f t="shared" si="40"/>
        <v>6.0386339178187429E-9</v>
      </c>
      <c r="O390" s="13">
        <v>1</v>
      </c>
    </row>
    <row r="391" spans="4:15" x14ac:dyDescent="0.4">
      <c r="D391" s="6">
        <v>6.4400000000000102</v>
      </c>
      <c r="E391" s="7">
        <f t="shared" si="35"/>
        <v>-2.0498779345787334E-2</v>
      </c>
      <c r="G391">
        <f t="shared" si="36"/>
        <v>2.3939262971226545</v>
      </c>
      <c r="H391" s="10">
        <f t="shared" si="41"/>
        <v>-3.2092688055727061E-3</v>
      </c>
      <c r="I391">
        <f t="shared" si="37"/>
        <v>-1.9255612833436235E-2</v>
      </c>
      <c r="K391">
        <f t="shared" si="38"/>
        <v>-3.2873808197906155E-3</v>
      </c>
      <c r="M391">
        <f t="shared" si="39"/>
        <v>-3.2873808197906155E-3</v>
      </c>
      <c r="N391" s="13">
        <f t="shared" si="40"/>
        <v>6.1014867651788767E-9</v>
      </c>
      <c r="O391" s="13">
        <v>1</v>
      </c>
    </row>
    <row r="392" spans="4:15" x14ac:dyDescent="0.4">
      <c r="D392" s="6">
        <v>6.4600000000000097</v>
      </c>
      <c r="E392" s="7">
        <f t="shared" si="35"/>
        <v>-2.0203151128801139E-2</v>
      </c>
      <c r="G392">
        <f t="shared" si="36"/>
        <v>2.3955287025516379</v>
      </c>
      <c r="H392" s="10">
        <f t="shared" si="41"/>
        <v>-3.1629855416370001E-3</v>
      </c>
      <c r="I392">
        <f t="shared" si="37"/>
        <v>-1.8977913249822002E-2</v>
      </c>
      <c r="K392">
        <f t="shared" si="38"/>
        <v>-3.2414882526655324E-3</v>
      </c>
      <c r="M392">
        <f t="shared" si="39"/>
        <v>-3.2414882526655324E-3</v>
      </c>
      <c r="N392" s="13">
        <f t="shared" si="40"/>
        <v>6.1626756388292496E-9</v>
      </c>
      <c r="O392" s="13">
        <v>1</v>
      </c>
    </row>
    <row r="393" spans="4:15" x14ac:dyDescent="0.4">
      <c r="D393" s="6">
        <v>6.4800000000000102</v>
      </c>
      <c r="E393" s="7">
        <f t="shared" si="35"/>
        <v>-1.9911673992208518E-2</v>
      </c>
      <c r="G393">
        <f t="shared" si="36"/>
        <v>2.3971311079806217</v>
      </c>
      <c r="H393" s="10">
        <f t="shared" si="41"/>
        <v>-3.1173521667796533E-3</v>
      </c>
      <c r="I393">
        <f t="shared" si="37"/>
        <v>-1.8704113000677921E-2</v>
      </c>
      <c r="K393">
        <f t="shared" si="38"/>
        <v>-3.1962329991711809E-3</v>
      </c>
      <c r="M393">
        <f t="shared" si="39"/>
        <v>-3.1962329991711809E-3</v>
      </c>
      <c r="N393" s="13">
        <f t="shared" si="40"/>
        <v>6.222185718780268E-9</v>
      </c>
      <c r="O393" s="13">
        <v>1</v>
      </c>
    </row>
    <row r="394" spans="4:15" x14ac:dyDescent="0.4">
      <c r="D394" s="6">
        <v>6.5000000000000098</v>
      </c>
      <c r="E394" s="7">
        <f t="shared" si="35"/>
        <v>-1.9624291393800772E-2</v>
      </c>
      <c r="G394">
        <f t="shared" si="36"/>
        <v>2.3987335134096051</v>
      </c>
      <c r="H394" s="10">
        <f t="shared" si="41"/>
        <v>-3.0723598288078828E-3</v>
      </c>
      <c r="I394">
        <f t="shared" si="37"/>
        <v>-1.8434158972847295E-2</v>
      </c>
      <c r="K394">
        <f t="shared" si="38"/>
        <v>-3.1516063029311623E-3</v>
      </c>
      <c r="M394">
        <f t="shared" si="39"/>
        <v>-3.1516063029311623E-3</v>
      </c>
      <c r="N394" s="13">
        <f t="shared" si="40"/>
        <v>6.2800036609716121E-9</v>
      </c>
      <c r="O394" s="13">
        <v>1</v>
      </c>
    </row>
    <row r="395" spans="4:15" x14ac:dyDescent="0.4">
      <c r="D395" s="6">
        <v>6.5200000000000102</v>
      </c>
      <c r="E395" s="7">
        <f t="shared" si="35"/>
        <v>-1.9340947533728097E-2</v>
      </c>
      <c r="G395">
        <f t="shared" si="36"/>
        <v>2.4003359188385889</v>
      </c>
      <c r="H395" s="10">
        <f t="shared" si="41"/>
        <v>-3.027999791751888E-3</v>
      </c>
      <c r="I395">
        <f t="shared" si="37"/>
        <v>-1.8167998750511328E-2</v>
      </c>
      <c r="K395">
        <f t="shared" si="38"/>
        <v>-3.1075995252285902E-3</v>
      </c>
      <c r="M395">
        <f t="shared" si="39"/>
        <v>-3.1075995252285902E-3</v>
      </c>
      <c r="N395" s="13">
        <f t="shared" si="40"/>
        <v>6.336117569562024E-9</v>
      </c>
      <c r="O395" s="13">
        <v>1</v>
      </c>
    </row>
    <row r="396" spans="4:15" x14ac:dyDescent="0.4">
      <c r="D396" s="6">
        <v>6.5400000000000098</v>
      </c>
      <c r="E396" s="7">
        <f t="shared" si="35"/>
        <v>-1.9061587345253345E-2</v>
      </c>
      <c r="G396">
        <f t="shared" si="36"/>
        <v>2.4019383242675718</v>
      </c>
      <c r="H396" s="10">
        <f t="shared" si="41"/>
        <v>-2.9842634344172652E-3</v>
      </c>
      <c r="I396">
        <f t="shared" si="37"/>
        <v>-1.7905580606503591E-2</v>
      </c>
      <c r="K396">
        <f t="shared" si="38"/>
        <v>-3.0642041435005665E-3</v>
      </c>
      <c r="M396">
        <f t="shared" si="39"/>
        <v>-3.0642041435005665E-3</v>
      </c>
      <c r="N396" s="13">
        <f t="shared" si="40"/>
        <v>6.3905169687410149E-9</v>
      </c>
      <c r="O396" s="13">
        <v>1</v>
      </c>
    </row>
    <row r="397" spans="4:15" x14ac:dyDescent="0.4">
      <c r="D397" s="6">
        <v>6.5600000000000103</v>
      </c>
      <c r="E397" s="7">
        <f t="shared" si="35"/>
        <v>-1.8786156485609173E-2</v>
      </c>
      <c r="G397">
        <f t="shared" si="36"/>
        <v>2.4035407296965552</v>
      </c>
      <c r="H397" s="10">
        <f t="shared" si="41"/>
        <v>-2.9411422489536163E-3</v>
      </c>
      <c r="I397">
        <f t="shared" si="37"/>
        <v>-1.7646853493721699E-2</v>
      </c>
      <c r="K397">
        <f t="shared" si="38"/>
        <v>-3.0214117498495118E-3</v>
      </c>
      <c r="M397">
        <f t="shared" si="39"/>
        <v>-3.0214117498495118E-3</v>
      </c>
      <c r="N397" s="13">
        <f t="shared" si="40"/>
        <v>6.44319277407617E-9</v>
      </c>
      <c r="O397" s="13">
        <v>1</v>
      </c>
    </row>
    <row r="398" spans="4:15" x14ac:dyDescent="0.4">
      <c r="D398" s="6">
        <v>6.5800000000000098</v>
      </c>
      <c r="E398" s="7">
        <f t="shared" si="35"/>
        <v>-1.8514601326958393E-2</v>
      </c>
      <c r="G398">
        <f t="shared" si="36"/>
        <v>2.405143135125539</v>
      </c>
      <c r="H398" s="10">
        <f t="shared" si="41"/>
        <v>-2.8986278394393054E-3</v>
      </c>
      <c r="I398">
        <f t="shared" si="37"/>
        <v>-1.7391767036635832E-2</v>
      </c>
      <c r="K398">
        <f t="shared" si="38"/>
        <v>-2.9792140495717603E-3</v>
      </c>
      <c r="M398">
        <f t="shared" si="39"/>
        <v>-2.9792140495717603E-3</v>
      </c>
      <c r="N398" s="13">
        <f t="shared" si="40"/>
        <v>6.4941372635121848E-9</v>
      </c>
      <c r="O398" s="13">
        <v>1</v>
      </c>
    </row>
    <row r="399" spans="4:15" x14ac:dyDescent="0.4">
      <c r="D399" s="6">
        <v>6.6000000000000103</v>
      </c>
      <c r="E399" s="7">
        <f t="shared" si="35"/>
        <v>-1.8246868947456134E-2</v>
      </c>
      <c r="G399">
        <f t="shared" si="36"/>
        <v>2.4067455405545224</v>
      </c>
      <c r="H399" s="10">
        <f t="shared" si="41"/>
        <v>-2.8567119204821636E-3</v>
      </c>
      <c r="I399">
        <f t="shared" si="37"/>
        <v>-1.7140271522892981E-2</v>
      </c>
      <c r="K399">
        <f t="shared" si="38"/>
        <v>-2.9376028597027167E-3</v>
      </c>
      <c r="M399">
        <f t="shared" si="39"/>
        <v>-2.9376028597027167E-3</v>
      </c>
      <c r="N399" s="13">
        <f t="shared" si="40"/>
        <v>6.5433440479832029E-9</v>
      </c>
      <c r="O399" s="13">
        <v>1</v>
      </c>
    </row>
    <row r="400" spans="4:15" x14ac:dyDescent="0.4">
      <c r="D400" s="6">
        <v>6.6200000000000099</v>
      </c>
      <c r="E400" s="7">
        <f t="shared" si="35"/>
        <v>-1.7982907122413412E-2</v>
      </c>
      <c r="G400">
        <f t="shared" si="36"/>
        <v>2.4083479459835058</v>
      </c>
      <c r="H400" s="10">
        <f t="shared" si="41"/>
        <v>-2.8153863158360639E-3</v>
      </c>
      <c r="I400">
        <f t="shared" si="37"/>
        <v>-1.6892317895016384E-2</v>
      </c>
      <c r="K400">
        <f t="shared" si="38"/>
        <v>-2.8965701075788033E-3</v>
      </c>
      <c r="M400">
        <f t="shared" si="39"/>
        <v>-2.8965701075788033E-3</v>
      </c>
      <c r="N400" s="13">
        <f t="shared" si="40"/>
        <v>6.5908080417284777E-9</v>
      </c>
      <c r="O400" s="13">
        <v>1</v>
      </c>
    </row>
    <row r="401" spans="4:15" x14ac:dyDescent="0.4">
      <c r="D401" s="6">
        <v>6.6400000000000103</v>
      </c>
      <c r="E401" s="7">
        <f t="shared" si="35"/>
        <v>-1.7722664315560927E-2</v>
      </c>
      <c r="G401">
        <f t="shared" si="36"/>
        <v>2.4099503514124896</v>
      </c>
      <c r="H401" s="10">
        <f t="shared" si="41"/>
        <v>-2.7746429570331891E-3</v>
      </c>
      <c r="I401">
        <f t="shared" si="37"/>
        <v>-1.6647857742199134E-2</v>
      </c>
      <c r="K401">
        <f t="shared" si="38"/>
        <v>-2.856107829415905E-3</v>
      </c>
      <c r="M401">
        <f t="shared" si="39"/>
        <v>-2.856107829415905E-3</v>
      </c>
      <c r="N401" s="13">
        <f t="shared" si="40"/>
        <v>6.6365254323321751E-9</v>
      </c>
      <c r="O401" s="13">
        <v>1</v>
      </c>
    </row>
    <row r="402" spans="4:15" x14ac:dyDescent="0.4">
      <c r="D402" s="6">
        <v>6.6600000000000099</v>
      </c>
      <c r="E402" s="7">
        <f t="shared" si="35"/>
        <v>-1.7466089670412598E-2</v>
      </c>
      <c r="G402">
        <f t="shared" si="36"/>
        <v>2.411552756841473</v>
      </c>
      <c r="H402" s="10">
        <f t="shared" si="41"/>
        <v>-2.7344738820319187E-3</v>
      </c>
      <c r="I402">
        <f t="shared" si="37"/>
        <v>-1.6406843292191511E-2</v>
      </c>
      <c r="K402">
        <f t="shared" si="38"/>
        <v>-2.8162081689043928E-3</v>
      </c>
      <c r="M402">
        <f t="shared" si="39"/>
        <v>-2.8162081689043928E-3</v>
      </c>
      <c r="N402" s="13">
        <f t="shared" si="40"/>
        <v>6.6804936505518919E-9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-1.7213133001727551E-2</v>
      </c>
      <c r="G403">
        <f t="shared" si="36"/>
        <v>2.4131551622704559</v>
      </c>
      <c r="H403" s="10">
        <f t="shared" si="41"/>
        <v>-2.6948712338801238E-3</v>
      </c>
      <c r="I403">
        <f t="shared" si="37"/>
        <v>-1.6169227403280743E-2</v>
      </c>
      <c r="K403">
        <f t="shared" si="38"/>
        <v>-2.7768633758201971E-3</v>
      </c>
      <c r="M403">
        <f t="shared" si="39"/>
        <v>-2.7768633758201971E-3</v>
      </c>
      <c r="N403" s="13">
        <f t="shared" si="40"/>
        <v>6.7227113399211308E-9</v>
      </c>
      <c r="O403" s="13">
        <v>1</v>
      </c>
    </row>
    <row r="404" spans="4:15" x14ac:dyDescent="0.4">
      <c r="D404" s="6">
        <v>6.7000000000000099</v>
      </c>
      <c r="E404" s="7">
        <f t="shared" si="42"/>
        <v>-1.6963744787070204E-2</v>
      </c>
      <c r="G404">
        <f t="shared" ref="G404:G469" si="43">$E$11*(D404/$E$12+1)</f>
        <v>2.4147575676994397</v>
      </c>
      <c r="H404" s="10">
        <f t="shared" si="41"/>
        <v>-2.6558272593938193E-3</v>
      </c>
      <c r="I404">
        <f t="shared" ref="I404:I467" si="44">H404*$E$6</f>
        <v>-1.5934963556362917E-2</v>
      </c>
      <c r="K404">
        <f t="shared" ref="K404:K467" si="45">(1/2)*($L$9*$L$4*EXP(-$L$7*$O$6*(G404/$O$6-1))-($L$9*$L$6*EXP(-$L$5*$O$6*(G404/$O$6-1))))</f>
        <v>-2.7380658046522515E-3</v>
      </c>
      <c r="M404">
        <f t="shared" ref="M404:M467" si="46">(1/2)*($L$9*$O$4*EXP(-$O$8*$O$6*(G404/$O$6-1))-($L$9*$O$7*EXP(-$O$5*$O$6*(G404/$O$6-1))))</f>
        <v>-2.7380658046522515E-3</v>
      </c>
      <c r="N404" s="13">
        <f t="shared" ref="N404:N467" si="47">(M404-H404)^2*O404</f>
        <v>6.7631783262232108E-9</v>
      </c>
      <c r="O404" s="13">
        <v>1</v>
      </c>
    </row>
    <row r="405" spans="4:15" x14ac:dyDescent="0.4">
      <c r="D405" s="6">
        <v>6.7200000000000104</v>
      </c>
      <c r="E405" s="7">
        <f t="shared" si="42"/>
        <v>-1.6717876158467131E-2</v>
      </c>
      <c r="G405">
        <f t="shared" si="43"/>
        <v>2.4163599731284231</v>
      </c>
      <c r="H405" s="10">
        <f t="shared" ref="H405:H469" si="48">-(-$B$4)*(1+D405+$E$5*D405^3)*EXP(-D405)</f>
        <v>-2.6173343078509789E-3</v>
      </c>
      <c r="I405">
        <f t="shared" si="44"/>
        <v>-1.5704005847105872E-2</v>
      </c>
      <c r="K405">
        <f t="shared" si="45"/>
        <v>-2.6998079132458858E-3</v>
      </c>
      <c r="M405">
        <f t="shared" si="46"/>
        <v>-2.6998079132458858E-3</v>
      </c>
      <c r="N405" s="13">
        <f t="shared" si="47"/>
        <v>6.8018955868348259E-9</v>
      </c>
      <c r="O405" s="13">
        <v>1</v>
      </c>
    </row>
    <row r="406" spans="4:15" x14ac:dyDescent="0.4">
      <c r="D406" s="6">
        <v>6.74000000000001</v>
      </c>
      <c r="E406" s="7">
        <f t="shared" si="42"/>
        <v>-1.6475478894160255E-2</v>
      </c>
      <c r="G406">
        <f t="shared" si="43"/>
        <v>2.4179623785574065</v>
      </c>
      <c r="H406" s="10">
        <f t="shared" si="48"/>
        <v>-2.5793848297004131E-3</v>
      </c>
      <c r="I406">
        <f t="shared" si="44"/>
        <v>-1.5476308978202478E-2</v>
      </c>
      <c r="K406">
        <f t="shared" si="45"/>
        <v>-2.6620822614620964E-3</v>
      </c>
      <c r="M406">
        <f t="shared" si="46"/>
        <v>-2.6620822614620964E-3</v>
      </c>
      <c r="N406" s="13">
        <f t="shared" si="47"/>
        <v>6.8388652199782706E-9</v>
      </c>
      <c r="O406" s="13">
        <v>1</v>
      </c>
    </row>
    <row r="407" spans="4:15" x14ac:dyDescent="0.4">
      <c r="D407" s="6">
        <v>6.7600000000000096</v>
      </c>
      <c r="E407" s="7">
        <f t="shared" si="42"/>
        <v>-1.6236505410455133E-2</v>
      </c>
      <c r="G407">
        <f t="shared" si="43"/>
        <v>2.4195647839863903</v>
      </c>
      <c r="H407" s="10">
        <f t="shared" si="48"/>
        <v>-2.5419713752855536E-3</v>
      </c>
      <c r="I407">
        <f t="shared" si="44"/>
        <v>-1.5251828251713322E-2</v>
      </c>
      <c r="K407">
        <f t="shared" si="45"/>
        <v>-2.6248815098525824E-3</v>
      </c>
      <c r="M407">
        <f t="shared" si="46"/>
        <v>-2.6248815098525824E-3</v>
      </c>
      <c r="N407" s="13">
        <f t="shared" si="47"/>
        <v>6.8740904139228244E-9</v>
      </c>
      <c r="O407" s="13">
        <v>1</v>
      </c>
    </row>
    <row r="408" spans="4:15" x14ac:dyDescent="0.4">
      <c r="D408" s="6">
        <v>6.78000000000001</v>
      </c>
      <c r="E408" s="7">
        <f t="shared" si="42"/>
        <v>-1.6000908753663834E-2</v>
      </c>
      <c r="G408">
        <f t="shared" si="43"/>
        <v>2.4211671894153737</v>
      </c>
      <c r="H408" s="10">
        <f t="shared" si="48"/>
        <v>-2.5050865935830314E-3</v>
      </c>
      <c r="I408">
        <f t="shared" si="44"/>
        <v>-1.5030519561498187E-2</v>
      </c>
      <c r="K408">
        <f t="shared" si="45"/>
        <v>-2.5881984183504128E-3</v>
      </c>
      <c r="M408">
        <f t="shared" si="46"/>
        <v>-2.5881984183504128E-3</v>
      </c>
      <c r="N408" s="13">
        <f t="shared" si="47"/>
        <v>6.9075754161639165E-9</v>
      </c>
      <c r="O408" s="13">
        <v>1</v>
      </c>
    </row>
    <row r="409" spans="4:15" x14ac:dyDescent="0.4">
      <c r="D409" s="6">
        <v>6.8000000000000096</v>
      </c>
      <c r="E409" s="7">
        <f t="shared" si="42"/>
        <v>-1.5768642592141315E-2</v>
      </c>
      <c r="G409">
        <f t="shared" si="43"/>
        <v>2.4227695948443571</v>
      </c>
      <c r="H409" s="10">
        <f t="shared" si="48"/>
        <v>-2.4687232309559036E-3</v>
      </c>
      <c r="I409">
        <f t="shared" si="44"/>
        <v>-1.4812339385735422E-2</v>
      </c>
      <c r="K409">
        <f t="shared" si="45"/>
        <v>-2.552025844976187E-3</v>
      </c>
      <c r="M409">
        <f t="shared" si="46"/>
        <v>-2.552025844976187E-3</v>
      </c>
      <c r="N409" s="13">
        <f t="shared" si="47"/>
        <v>6.9393255026123072E-9</v>
      </c>
      <c r="O409" s="13">
        <v>1</v>
      </c>
    </row>
    <row r="410" spans="4:15" x14ac:dyDescent="0.4">
      <c r="D410" s="6">
        <v>6.8200000000000101</v>
      </c>
      <c r="E410" s="7">
        <f t="shared" si="42"/>
        <v>-1.5539661208414468E-2</v>
      </c>
      <c r="G410">
        <f t="shared" si="43"/>
        <v>2.4243720002733404</v>
      </c>
      <c r="H410" s="10">
        <f t="shared" si="48"/>
        <v>-2.4328741299213846E-3</v>
      </c>
      <c r="I410">
        <f t="shared" si="44"/>
        <v>-1.4597244779528309E-2</v>
      </c>
      <c r="K410">
        <f t="shared" si="45"/>
        <v>-2.5163567445594831E-3</v>
      </c>
      <c r="M410">
        <f t="shared" si="46"/>
        <v>-2.5163567445594831E-3</v>
      </c>
      <c r="N410" s="13">
        <f t="shared" si="47"/>
        <v>6.969346946813242E-9</v>
      </c>
      <c r="O410" s="13">
        <v>1</v>
      </c>
    </row>
    <row r="411" spans="4:15" x14ac:dyDescent="0.4">
      <c r="D411" s="6">
        <v>6.8400000000000096</v>
      </c>
      <c r="E411" s="7">
        <f t="shared" si="42"/>
        <v>-1.5313919491403118E-2</v>
      </c>
      <c r="G411">
        <f t="shared" si="43"/>
        <v>2.4259744057023238</v>
      </c>
      <c r="H411" s="10">
        <f t="shared" si="48"/>
        <v>-2.3975322279329706E-3</v>
      </c>
      <c r="I411">
        <f t="shared" si="44"/>
        <v>-1.4385193367597825E-2</v>
      </c>
      <c r="K411">
        <f t="shared" si="45"/>
        <v>-2.4811841674756327E-3</v>
      </c>
      <c r="M411">
        <f t="shared" si="46"/>
        <v>-2.4811841674756327E-3</v>
      </c>
      <c r="N411" s="13">
        <f t="shared" si="47"/>
        <v>6.9976469892491973E-9</v>
      </c>
      <c r="O411" s="13">
        <v>1</v>
      </c>
    </row>
    <row r="412" spans="4:15" x14ac:dyDescent="0.4">
      <c r="D412" s="6">
        <v>6.8600000000000101</v>
      </c>
      <c r="E412" s="7">
        <f t="shared" si="42"/>
        <v>-1.5091372928731901E-2</v>
      </c>
      <c r="G412">
        <f t="shared" si="43"/>
        <v>2.4275768111313076</v>
      </c>
      <c r="H412" s="10">
        <f t="shared" si="48"/>
        <v>-2.3626905561767962E-3</v>
      </c>
      <c r="I412">
        <f t="shared" si="44"/>
        <v>-1.4176143337060777E-2</v>
      </c>
      <c r="K412">
        <f t="shared" si="45"/>
        <v>-2.4465012583974113E-3</v>
      </c>
      <c r="M412">
        <f t="shared" si="46"/>
        <v>-2.4465012583974113E-3</v>
      </c>
      <c r="N412" s="13">
        <f t="shared" si="47"/>
        <v>7.0242338067126209E-9</v>
      </c>
      <c r="O412" s="13">
        <v>1</v>
      </c>
    </row>
    <row r="413" spans="4:15" x14ac:dyDescent="0.4">
      <c r="D413" s="6">
        <v>6.8800000000000097</v>
      </c>
      <c r="E413" s="7">
        <f t="shared" si="42"/>
        <v>-1.4871977599132396E-2</v>
      </c>
      <c r="G413">
        <f t="shared" si="43"/>
        <v>2.429179216560291</v>
      </c>
      <c r="H413" s="10">
        <f t="shared" si="48"/>
        <v>-2.3283422383821206E-3</v>
      </c>
      <c r="I413">
        <f t="shared" si="44"/>
        <v>-1.3970053430292725E-2</v>
      </c>
      <c r="K413">
        <f t="shared" si="45"/>
        <v>-2.4123012550618635E-3</v>
      </c>
      <c r="M413">
        <f t="shared" si="46"/>
        <v>-2.4123012550618635E-3</v>
      </c>
      <c r="N413" s="13">
        <f t="shared" si="47"/>
        <v>7.0491164818293399E-9</v>
      </c>
      <c r="O413" s="13">
        <v>1</v>
      </c>
    </row>
    <row r="414" spans="4:15" x14ac:dyDescent="0.4">
      <c r="D414" s="6">
        <v>6.9000000000000101</v>
      </c>
      <c r="E414" s="7">
        <f t="shared" si="42"/>
        <v>-1.4655690164934418E-2</v>
      </c>
      <c r="G414">
        <f t="shared" si="43"/>
        <v>2.4307816219892748</v>
      </c>
      <c r="H414" s="10">
        <f t="shared" si="48"/>
        <v>-2.2944804896457708E-3</v>
      </c>
      <c r="I414">
        <f t="shared" si="44"/>
        <v>-1.3766882937874625E-2</v>
      </c>
      <c r="K414">
        <f t="shared" si="45"/>
        <v>-2.3785774870516718E-3</v>
      </c>
      <c r="M414">
        <f t="shared" si="46"/>
        <v>-2.3785774870516718E-3</v>
      </c>
      <c r="N414" s="13">
        <f t="shared" si="47"/>
        <v>7.0723049726881216E-9</v>
      </c>
      <c r="O414" s="13">
        <v>1</v>
      </c>
    </row>
    <row r="415" spans="4:15" x14ac:dyDescent="0.4">
      <c r="D415" s="6">
        <v>6.9200000000000097</v>
      </c>
      <c r="E415" s="7">
        <f t="shared" si="42"/>
        <v>-1.4442467864645869E-2</v>
      </c>
      <c r="G415">
        <f t="shared" si="43"/>
        <v>2.4323840274182582</v>
      </c>
      <c r="H415" s="10">
        <f t="shared" si="48"/>
        <v>-2.2610986152704501E-3</v>
      </c>
      <c r="I415">
        <f t="shared" si="44"/>
        <v>-1.3566591691622699E-2</v>
      </c>
      <c r="K415">
        <f t="shared" si="45"/>
        <v>-2.3453233745914645E-3</v>
      </c>
      <c r="M415">
        <f t="shared" si="46"/>
        <v>-2.3453233745914645E-3</v>
      </c>
      <c r="N415" s="13">
        <f t="shared" si="47"/>
        <v>7.0938100826828047E-9</v>
      </c>
      <c r="O415" s="13">
        <v>1</v>
      </c>
    </row>
    <row r="416" spans="4:15" x14ac:dyDescent="0.4">
      <c r="D416" s="6">
        <v>6.9400000000000102</v>
      </c>
      <c r="E416" s="7">
        <f t="shared" si="42"/>
        <v>-1.423226850562E-2</v>
      </c>
      <c r="G416">
        <f t="shared" si="43"/>
        <v>2.4339864328472416</v>
      </c>
      <c r="H416" s="10">
        <f t="shared" si="48"/>
        <v>-2.2281900096167316E-3</v>
      </c>
      <c r="I416">
        <f t="shared" si="44"/>
        <v>-1.3369140057700389E-2</v>
      </c>
      <c r="K416">
        <f t="shared" si="45"/>
        <v>-2.3125324273584186E-3</v>
      </c>
      <c r="M416">
        <f t="shared" si="46"/>
        <v>-2.3125324273584186E-3</v>
      </c>
      <c r="N416" s="13">
        <f t="shared" si="47"/>
        <v>7.1136434305132383E-9</v>
      </c>
      <c r="O416" s="13">
        <v>1</v>
      </c>
    </row>
    <row r="417" spans="4:15" x14ac:dyDescent="0.4">
      <c r="D417" s="6">
        <v>6.9600000000000097</v>
      </c>
      <c r="E417" s="7">
        <f t="shared" si="42"/>
        <v>-1.4025050456809577E-2</v>
      </c>
      <c r="G417">
        <f t="shared" si="43"/>
        <v>2.435588838276225</v>
      </c>
      <c r="H417" s="10">
        <f t="shared" si="48"/>
        <v>-2.1957481549686594E-3</v>
      </c>
      <c r="I417">
        <f t="shared" si="44"/>
        <v>-1.3174488929811956E-2</v>
      </c>
      <c r="K417">
        <f t="shared" si="45"/>
        <v>-2.2801982433073463E-3</v>
      </c>
      <c r="M417">
        <f t="shared" si="46"/>
        <v>-2.2801982433073463E-3</v>
      </c>
      <c r="N417" s="13">
        <f t="shared" si="47"/>
        <v>7.1318174204120145E-9</v>
      </c>
      <c r="O417" s="13">
        <v>1</v>
      </c>
    </row>
    <row r="418" spans="4:15" x14ac:dyDescent="0.4">
      <c r="D418" s="6">
        <v>6.9800000000000102</v>
      </c>
      <c r="E418" s="7">
        <f t="shared" si="42"/>
        <v>-1.3820772641606752E-2</v>
      </c>
      <c r="G418">
        <f t="shared" si="43"/>
        <v>2.4371912437052083</v>
      </c>
      <c r="H418" s="10">
        <f t="shared" si="48"/>
        <v>-2.1637666204127643E-3</v>
      </c>
      <c r="I418">
        <f t="shared" si="44"/>
        <v>-1.2982599722476586E-2</v>
      </c>
      <c r="K418">
        <f t="shared" si="45"/>
        <v>-2.2483145075100752E-3</v>
      </c>
      <c r="M418">
        <f t="shared" si="46"/>
        <v>-2.2483145075100752E-3</v>
      </c>
      <c r="N418" s="13">
        <f t="shared" si="47"/>
        <v>7.1483452126196301E-9</v>
      </c>
      <c r="O418" s="13">
        <v>1</v>
      </c>
    </row>
    <row r="419" spans="4:15" x14ac:dyDescent="0.4">
      <c r="D419" s="6">
        <v>7.0000000000000098</v>
      </c>
      <c r="E419" s="7">
        <f t="shared" si="42"/>
        <v>-1.3619394530768079E-2</v>
      </c>
      <c r="G419">
        <f t="shared" si="43"/>
        <v>2.4387936491341917</v>
      </c>
      <c r="H419" s="10">
        <f t="shared" si="48"/>
        <v>-2.13223906073041E-3</v>
      </c>
      <c r="I419">
        <f t="shared" si="44"/>
        <v>-1.2793434364382461E-2</v>
      </c>
      <c r="K419">
        <f t="shared" si="45"/>
        <v>-2.2168749910088052E-3</v>
      </c>
      <c r="M419">
        <f t="shared" si="46"/>
        <v>-2.2168749910088052E-3</v>
      </c>
      <c r="N419" s="13">
        <f t="shared" si="47"/>
        <v>7.1632406940893602E-9</v>
      </c>
      <c r="O419" s="13">
        <v>1</v>
      </c>
    </row>
    <row r="420" spans="4:15" x14ac:dyDescent="0.4">
      <c r="D420" s="6">
        <v>7.0200000000000102</v>
      </c>
      <c r="E420" s="7">
        <f t="shared" si="42"/>
        <v>-1.342087613542362E-2</v>
      </c>
      <c r="G420">
        <f t="shared" si="43"/>
        <v>2.4403960545631755</v>
      </c>
      <c r="H420" s="10">
        <f t="shared" si="48"/>
        <v>-2.101159215303309E-3</v>
      </c>
      <c r="I420">
        <f t="shared" si="44"/>
        <v>-1.2606955291819854E-2</v>
      </c>
      <c r="K420">
        <f t="shared" si="45"/>
        <v>-2.1858735496835787E-3</v>
      </c>
      <c r="M420">
        <f t="shared" si="46"/>
        <v>-2.1858735496835787E-3</v>
      </c>
      <c r="N420" s="13">
        <f t="shared" si="47"/>
        <v>7.1765184494921316E-9</v>
      </c>
      <c r="O420" s="13">
        <v>1</v>
      </c>
    </row>
    <row r="421" spans="4:15" x14ac:dyDescent="0.4">
      <c r="D421" s="6">
        <v>7.0400000000000098</v>
      </c>
      <c r="E421" s="7">
        <f t="shared" si="42"/>
        <v>-1.3225178000169478E-2</v>
      </c>
      <c r="G421">
        <f t="shared" si="43"/>
        <v>2.4419984599921589</v>
      </c>
      <c r="H421" s="10">
        <f t="shared" si="48"/>
        <v>-2.0705209070320933E-3</v>
      </c>
      <c r="I421">
        <f t="shared" si="44"/>
        <v>-1.242312544219256E-2</v>
      </c>
      <c r="K421">
        <f t="shared" si="45"/>
        <v>-2.1553041231334893E-3</v>
      </c>
      <c r="M421">
        <f t="shared" si="46"/>
        <v>-2.1553041231334893E-3</v>
      </c>
      <c r="N421" s="13">
        <f t="shared" si="47"/>
        <v>7.1881937324960237E-9</v>
      </c>
      <c r="O421" s="13">
        <v>1</v>
      </c>
    </row>
    <row r="422" spans="4:15" x14ac:dyDescent="0.4">
      <c r="D422" s="6">
        <v>7.0600000000000103</v>
      </c>
      <c r="E422" s="7">
        <f t="shared" si="42"/>
        <v>-1.3032261196242734E-2</v>
      </c>
      <c r="G422">
        <f t="shared" si="43"/>
        <v>2.4436008654211423</v>
      </c>
      <c r="H422" s="10">
        <f t="shared" si="48"/>
        <v>-2.0403180412677897E-3</v>
      </c>
      <c r="I422">
        <f t="shared" si="44"/>
        <v>-1.2241908247606738E-2</v>
      </c>
      <c r="K422">
        <f t="shared" si="45"/>
        <v>-2.1251607335716354E-3</v>
      </c>
      <c r="M422">
        <f t="shared" si="46"/>
        <v>-2.1251607335716354E-3</v>
      </c>
      <c r="N422" s="13">
        <f t="shared" si="47"/>
        <v>7.1982824373650321E-9</v>
      </c>
      <c r="O422" s="13">
        <v>1</v>
      </c>
    </row>
    <row r="423" spans="4:15" x14ac:dyDescent="0.4">
      <c r="D423" s="6">
        <v>7.0800000000000098</v>
      </c>
      <c r="E423" s="7">
        <f t="shared" si="42"/>
        <v>-1.2842087314778155E-2</v>
      </c>
      <c r="G423">
        <f t="shared" si="43"/>
        <v>2.4452032708501261</v>
      </c>
      <c r="H423" s="10">
        <f t="shared" si="48"/>
        <v>-2.0105446047560993E-3</v>
      </c>
      <c r="I423">
        <f t="shared" si="44"/>
        <v>-1.2063267628536597E-2</v>
      </c>
      <c r="K423">
        <f t="shared" si="45"/>
        <v>-2.095437484733583E-3</v>
      </c>
      <c r="M423">
        <f t="shared" si="46"/>
        <v>-2.095437484733583E-3</v>
      </c>
      <c r="N423" s="13">
        <f t="shared" si="47"/>
        <v>7.2068010708714558E-9</v>
      </c>
      <c r="O423" s="13">
        <v>1</v>
      </c>
    </row>
    <row r="424" spans="4:15" x14ac:dyDescent="0.4">
      <c r="D424" s="6">
        <v>7.1000000000000103</v>
      </c>
      <c r="E424" s="7">
        <f t="shared" si="42"/>
        <v>-1.2654618460145615E-2</v>
      </c>
      <c r="G424">
        <f t="shared" si="43"/>
        <v>2.4468056762791095</v>
      </c>
      <c r="H424" s="10">
        <f t="shared" si="48"/>
        <v>-1.9811946645943066E-3</v>
      </c>
      <c r="I424">
        <f t="shared" si="44"/>
        <v>-1.1887167987565839E-2</v>
      </c>
      <c r="K424">
        <f t="shared" si="45"/>
        <v>-2.0661285607993778E-3</v>
      </c>
      <c r="M424">
        <f t="shared" si="46"/>
        <v>-2.0661285607993778E-3</v>
      </c>
      <c r="N424" s="13">
        <f t="shared" si="47"/>
        <v>7.213766724573814E-9</v>
      </c>
      <c r="O424" s="13">
        <v>1</v>
      </c>
    </row>
    <row r="425" spans="4:15" x14ac:dyDescent="0.4">
      <c r="D425" s="6">
        <v>7.1200000000000099</v>
      </c>
      <c r="E425" s="7">
        <f t="shared" si="42"/>
        <v>-1.2469817243367654E-2</v>
      </c>
      <c r="G425">
        <f t="shared" si="43"/>
        <v>2.4484080817080924</v>
      </c>
      <c r="H425" s="10">
        <f t="shared" si="48"/>
        <v>-1.9522623672007413E-3</v>
      </c>
      <c r="I425">
        <f t="shared" si="44"/>
        <v>-1.1713574203204447E-2</v>
      </c>
      <c r="K425">
        <f t="shared" si="45"/>
        <v>-2.0372282253286887E-3</v>
      </c>
      <c r="M425">
        <f t="shared" si="46"/>
        <v>-2.0372282253286887E-3</v>
      </c>
      <c r="N425" s="13">
        <f t="shared" si="47"/>
        <v>7.2191970474184834E-9</v>
      </c>
      <c r="O425" s="13">
        <v>1</v>
      </c>
    </row>
    <row r="426" spans="4:15" x14ac:dyDescent="0.4">
      <c r="D426" s="6">
        <v>7.1400000000000103</v>
      </c>
      <c r="E426" s="7">
        <f t="shared" si="42"/>
        <v>-1.2287646775616086E-2</v>
      </c>
      <c r="G426">
        <f t="shared" si="43"/>
        <v>2.4500104871370763</v>
      </c>
      <c r="H426" s="10">
        <f t="shared" si="48"/>
        <v>-1.9237419372966145E-3</v>
      </c>
      <c r="I426">
        <f t="shared" si="44"/>
        <v>-1.1542451623779686E-2</v>
      </c>
      <c r="K426">
        <f t="shared" si="45"/>
        <v>-2.0087308202091634E-3</v>
      </c>
      <c r="M426">
        <f t="shared" si="46"/>
        <v>-2.0087308202091634E-3</v>
      </c>
      <c r="N426" s="13">
        <f t="shared" si="47"/>
        <v>7.2231102187229428E-9</v>
      </c>
      <c r="O426" s="13">
        <v>1</v>
      </c>
    </row>
    <row r="427" spans="4:15" x14ac:dyDescent="0.4">
      <c r="D427" s="6">
        <v>7.1600000000000099</v>
      </c>
      <c r="E427" s="7">
        <f t="shared" si="42"/>
        <v>-1.2108070661787096E-2</v>
      </c>
      <c r="G427">
        <f t="shared" si="43"/>
        <v>2.4516128925660596</v>
      </c>
      <c r="H427" s="10">
        <f t="shared" si="48"/>
        <v>-1.895627676900139E-3</v>
      </c>
      <c r="I427">
        <f t="shared" si="44"/>
        <v>-1.1373766061400835E-2</v>
      </c>
      <c r="K427">
        <f t="shared" si="45"/>
        <v>-1.9806307646179325E-3</v>
      </c>
      <c r="M427">
        <f t="shared" si="46"/>
        <v>-1.9806307646179325E-3</v>
      </c>
      <c r="N427" s="13">
        <f t="shared" si="47"/>
        <v>7.2255249215588923E-9</v>
      </c>
      <c r="O427" s="13">
        <v>1</v>
      </c>
    </row>
    <row r="428" spans="4:15" x14ac:dyDescent="0.4">
      <c r="D428" s="6">
        <v>7.1800000000000104</v>
      </c>
      <c r="E428" s="7">
        <f t="shared" si="42"/>
        <v>-1.1931052994153755E-2</v>
      </c>
      <c r="G428">
        <f t="shared" si="43"/>
        <v>2.4532152979950435</v>
      </c>
      <c r="H428" s="10">
        <f t="shared" si="48"/>
        <v>-1.8679139643327776E-3</v>
      </c>
      <c r="I428">
        <f t="shared" si="44"/>
        <v>-1.1207483785996666E-2</v>
      </c>
      <c r="K428">
        <f t="shared" si="45"/>
        <v>-1.9529225539957557E-3</v>
      </c>
      <c r="M428">
        <f t="shared" si="46"/>
        <v>-1.9529225539957557E-3</v>
      </c>
      <c r="N428" s="13">
        <f t="shared" si="47"/>
        <v>7.226460316488584E-9</v>
      </c>
      <c r="O428" s="13">
        <v>1</v>
      </c>
    </row>
    <row r="429" spans="4:15" x14ac:dyDescent="0.4">
      <c r="D429" s="6">
        <v>7.2000000000000099</v>
      </c>
      <c r="E429" s="7">
        <f t="shared" si="42"/>
        <v>-1.1756558346095408E-2</v>
      </c>
      <c r="G429">
        <f t="shared" si="43"/>
        <v>2.4548177034240268</v>
      </c>
      <c r="H429" s="10">
        <f t="shared" si="48"/>
        <v>-1.840595253237518E-3</v>
      </c>
      <c r="I429">
        <f t="shared" si="44"/>
        <v>-1.1043571519425107E-2</v>
      </c>
      <c r="K429">
        <f t="shared" si="45"/>
        <v>-1.9256007590341712E-3</v>
      </c>
      <c r="M429">
        <f t="shared" si="46"/>
        <v>-1.9256007590341712E-3</v>
      </c>
      <c r="N429" s="13">
        <f t="shared" si="47"/>
        <v>7.2259360157448469E-9</v>
      </c>
      <c r="O429" s="13">
        <v>1</v>
      </c>
    </row>
    <row r="430" spans="4:15" x14ac:dyDescent="0.4">
      <c r="D430" s="6">
        <v>7.2200000000000104</v>
      </c>
      <c r="E430" s="7">
        <f t="shared" si="42"/>
        <v>-1.1584551765902845E-2</v>
      </c>
      <c r="G430">
        <f t="shared" si="43"/>
        <v>2.4564201088530107</v>
      </c>
      <c r="H430" s="10">
        <f t="shared" si="48"/>
        <v>-1.8136660716090186E-3</v>
      </c>
      <c r="I430">
        <f t="shared" si="44"/>
        <v>-1.0881996429654112E-2</v>
      </c>
      <c r="K430">
        <f t="shared" si="45"/>
        <v>-1.8986600246750328E-3</v>
      </c>
      <c r="M430">
        <f t="shared" si="46"/>
        <v>-1.8986600246750328E-3</v>
      </c>
      <c r="N430" s="13">
        <f t="shared" si="47"/>
        <v>7.2239720577878137E-9</v>
      </c>
      <c r="O430" s="13">
        <v>1</v>
      </c>
    </row>
    <row r="431" spans="4:15" x14ac:dyDescent="0.4">
      <c r="D431" s="6">
        <v>7.24000000000001</v>
      </c>
      <c r="E431" s="7">
        <f t="shared" si="42"/>
        <v>-1.141499877065873E-2</v>
      </c>
      <c r="G431">
        <f t="shared" si="43"/>
        <v>2.458022514281994</v>
      </c>
      <c r="H431" s="10">
        <f t="shared" si="48"/>
        <v>-1.7871210208355354E-3</v>
      </c>
      <c r="I431">
        <f t="shared" si="44"/>
        <v>-1.0722726125013212E-2</v>
      </c>
      <c r="K431">
        <f t="shared" si="45"/>
        <v>-1.8720950691227646E-3</v>
      </c>
      <c r="M431">
        <f t="shared" si="46"/>
        <v>-1.8720950691227646E-3</v>
      </c>
      <c r="N431" s="13">
        <f t="shared" si="47"/>
        <v>7.2205888823203737E-9</v>
      </c>
      <c r="O431" s="13">
        <v>1</v>
      </c>
    </row>
    <row r="432" spans="4:15" x14ac:dyDescent="0.4">
      <c r="D432" s="6">
        <v>7.2600000000000096</v>
      </c>
      <c r="E432" s="7">
        <f t="shared" si="42"/>
        <v>-1.1247865340192254E-2</v>
      </c>
      <c r="G432">
        <f t="shared" si="43"/>
        <v>2.459624919710977</v>
      </c>
      <c r="H432" s="10">
        <f t="shared" si="48"/>
        <v>-1.7609547747524656E-3</v>
      </c>
      <c r="I432">
        <f t="shared" si="44"/>
        <v>-1.0565728648514794E-2</v>
      </c>
      <c r="K432">
        <f t="shared" si="45"/>
        <v>-1.8459006828687463E-3</v>
      </c>
      <c r="M432">
        <f t="shared" si="46"/>
        <v>-1.8459006828687463E-3</v>
      </c>
      <c r="N432" s="13">
        <f t="shared" si="47"/>
        <v>7.2158073056995934E-9</v>
      </c>
      <c r="O432" s="13">
        <v>1</v>
      </c>
    </row>
    <row r="433" spans="4:15" x14ac:dyDescent="0.4">
      <c r="D433" s="6">
        <v>7.28000000000001</v>
      </c>
      <c r="E433" s="7">
        <f t="shared" si="42"/>
        <v>-1.108311791110737E-2</v>
      </c>
      <c r="G433">
        <f t="shared" si="43"/>
        <v>2.4612273251399608</v>
      </c>
      <c r="H433" s="10">
        <f t="shared" si="48"/>
        <v>-1.7351620787074168E-3</v>
      </c>
      <c r="I433">
        <f t="shared" si="44"/>
        <v>-1.0410972472244501E-2</v>
      </c>
      <c r="K433">
        <f t="shared" si="45"/>
        <v>-1.8200717277280822E-3</v>
      </c>
      <c r="M433">
        <f t="shared" si="46"/>
        <v>-1.8200717277280822E-3</v>
      </c>
      <c r="N433" s="13">
        <f t="shared" si="47"/>
        <v>7.2096484968125705E-9</v>
      </c>
      <c r="O433" s="13">
        <v>1</v>
      </c>
    </row>
    <row r="434" spans="4:15" x14ac:dyDescent="0.4">
      <c r="D434" s="6">
        <v>7.3000000000000096</v>
      </c>
      <c r="E434" s="7">
        <f t="shared" si="42"/>
        <v>-1.0920723370883805E-2</v>
      </c>
      <c r="G434">
        <f t="shared" si="43"/>
        <v>2.4628297305689442</v>
      </c>
      <c r="H434" s="10">
        <f t="shared" si="48"/>
        <v>-1.709737748636665E-3</v>
      </c>
      <c r="I434">
        <f t="shared" si="44"/>
        <v>-1.025842649181999E-2</v>
      </c>
      <c r="K434">
        <f t="shared" si="45"/>
        <v>-1.7946031358884119E-3</v>
      </c>
      <c r="M434">
        <f t="shared" si="46"/>
        <v>-1.7946031358884119E-3</v>
      </c>
      <c r="N434" s="13">
        <f t="shared" si="47"/>
        <v>7.2021339533889625E-9</v>
      </c>
      <c r="O434" s="13">
        <v>1</v>
      </c>
    </row>
    <row r="435" spans="4:15" x14ac:dyDescent="0.4">
      <c r="D435" s="6">
        <v>7.3200000000000101</v>
      </c>
      <c r="E435" s="7">
        <f t="shared" si="42"/>
        <v>-1.0760649052049957E-2</v>
      </c>
      <c r="G435">
        <f t="shared" si="43"/>
        <v>2.4644321359979275</v>
      </c>
      <c r="H435" s="10">
        <f t="shared" si="48"/>
        <v>-1.6846766701528702E-3</v>
      </c>
      <c r="I435">
        <f t="shared" si="44"/>
        <v>-1.0108060020917221E-2</v>
      </c>
      <c r="K435">
        <f t="shared" si="45"/>
        <v>-1.7694899089706613E-3</v>
      </c>
      <c r="M435">
        <f t="shared" si="46"/>
        <v>-1.7694899089706613E-3</v>
      </c>
      <c r="N435" s="13">
        <f t="shared" si="47"/>
        <v>7.1932854787636593E-9</v>
      </c>
      <c r="O435" s="13">
        <v>1</v>
      </c>
    </row>
    <row r="436" spans="4:15" x14ac:dyDescent="0.4">
      <c r="D436" s="6">
        <v>7.3400000000000096</v>
      </c>
      <c r="E436" s="7">
        <f t="shared" si="42"/>
        <v>-1.0602862726427055E-2</v>
      </c>
      <c r="G436">
        <f t="shared" si="43"/>
        <v>2.4660345414269114</v>
      </c>
      <c r="H436" s="10">
        <f t="shared" si="48"/>
        <v>-1.6599737976439478E-3</v>
      </c>
      <c r="I436">
        <f t="shared" si="44"/>
        <v>-9.9598427858636866E-3</v>
      </c>
      <c r="K436">
        <f t="shared" si="45"/>
        <v>-1.7447271171016478E-3</v>
      </c>
      <c r="M436">
        <f t="shared" si="46"/>
        <v>-1.7447271171016478E-3</v>
      </c>
      <c r="N436" s="13">
        <f t="shared" si="47"/>
        <v>7.1831251590989502E-9</v>
      </c>
      <c r="O436" s="13">
        <v>1</v>
      </c>
    </row>
    <row r="437" spans="4:15" x14ac:dyDescent="0.4">
      <c r="D437" s="6">
        <v>7.3600000000000101</v>
      </c>
      <c r="E437" s="7">
        <f t="shared" si="42"/>
        <v>-1.0447332599443675E-2</v>
      </c>
      <c r="G437">
        <f t="shared" si="43"/>
        <v>2.4676369468558947</v>
      </c>
      <c r="H437" s="10">
        <f t="shared" si="48"/>
        <v>-1.6356241533829544E-3</v>
      </c>
      <c r="I437">
        <f t="shared" si="44"/>
        <v>-9.8137449202977262E-3</v>
      </c>
      <c r="K437">
        <f t="shared" si="45"/>
        <v>-1.7203098979983959E-3</v>
      </c>
      <c r="M437">
        <f t="shared" si="46"/>
        <v>-1.7203098979983959E-3</v>
      </c>
      <c r="N437" s="13">
        <f t="shared" si="47"/>
        <v>7.1716753410717785E-9</v>
      </c>
      <c r="O437" s="13">
        <v>1</v>
      </c>
    </row>
    <row r="438" spans="4:15" x14ac:dyDescent="0.4">
      <c r="D438" s="6">
        <v>7.3800000000000097</v>
      </c>
      <c r="E438" s="7">
        <f t="shared" si="42"/>
        <v>-1.0294027304519967E-2</v>
      </c>
      <c r="G438">
        <f t="shared" si="43"/>
        <v>2.4692393522848781</v>
      </c>
      <c r="H438" s="10">
        <f t="shared" si="48"/>
        <v>-1.6116228266488876E-3</v>
      </c>
      <c r="I438">
        <f t="shared" si="44"/>
        <v>-9.6697369598933262E-3</v>
      </c>
      <c r="K438">
        <f t="shared" si="45"/>
        <v>-1.6962334560640176E-3</v>
      </c>
      <c r="M438">
        <f t="shared" si="46"/>
        <v>-1.6962334560640176E-3</v>
      </c>
      <c r="N438" s="13">
        <f t="shared" si="47"/>
        <v>7.1589586100244586E-9</v>
      </c>
      <c r="O438" s="13">
        <v>1</v>
      </c>
    </row>
    <row r="439" spans="4:15" x14ac:dyDescent="0.4">
      <c r="D439" s="6">
        <v>7.4000000000000101</v>
      </c>
      <c r="E439" s="7">
        <f t="shared" si="42"/>
        <v>-1.0142915897520682E-2</v>
      </c>
      <c r="G439">
        <f t="shared" si="43"/>
        <v>2.4708417577138615</v>
      </c>
      <c r="H439" s="10">
        <f t="shared" si="48"/>
        <v>-1.5879649728582582E-3</v>
      </c>
      <c r="I439">
        <f t="shared" si="44"/>
        <v>-9.5277898371495494E-3</v>
      </c>
      <c r="K439">
        <f t="shared" si="45"/>
        <v>-1.6724930614950284E-3</v>
      </c>
      <c r="M439">
        <f t="shared" si="46"/>
        <v>-1.6724930614950284E-3</v>
      </c>
      <c r="N439" s="13">
        <f t="shared" si="47"/>
        <v>7.1449977685856761E-9</v>
      </c>
      <c r="O439" s="13">
        <v>1</v>
      </c>
    </row>
    <row r="440" spans="4:15" x14ac:dyDescent="0.4">
      <c r="D440" s="6">
        <v>7.4200000000000097</v>
      </c>
      <c r="E440" s="7">
        <f t="shared" si="42"/>
        <v>-9.9939678512764273E-3</v>
      </c>
      <c r="G440">
        <f t="shared" si="43"/>
        <v>2.4724441631428449</v>
      </c>
      <c r="H440" s="10">
        <f t="shared" si="48"/>
        <v>-1.5646458127073432E-3</v>
      </c>
      <c r="I440">
        <f t="shared" si="44"/>
        <v>-9.3878748762440591E-3</v>
      </c>
      <c r="K440">
        <f t="shared" si="45"/>
        <v>-1.6490840494000467E-3</v>
      </c>
      <c r="M440">
        <f t="shared" si="46"/>
        <v>-1.6490840494000467E-3</v>
      </c>
      <c r="N440" s="13">
        <f t="shared" si="47"/>
        <v>7.1298158157730133E-9</v>
      </c>
      <c r="O440" s="13">
        <v>1</v>
      </c>
    </row>
    <row r="441" spans="4:15" x14ac:dyDescent="0.4">
      <c r="D441" s="6">
        <v>7.4400000000000102</v>
      </c>
      <c r="E441" s="7">
        <f t="shared" si="42"/>
        <v>-9.847153050172211E-3</v>
      </c>
      <c r="G441">
        <f t="shared" si="43"/>
        <v>2.4740465685718283</v>
      </c>
      <c r="H441" s="10">
        <f t="shared" si="48"/>
        <v>-1.5416606313249722E-3</v>
      </c>
      <c r="I441">
        <f t="shared" si="44"/>
        <v>-9.2499637879498338E-3</v>
      </c>
      <c r="K441">
        <f t="shared" si="45"/>
        <v>-1.6260018189296018E-3</v>
      </c>
      <c r="M441">
        <f t="shared" si="46"/>
        <v>-1.6260018189296018E-3</v>
      </c>
      <c r="N441" s="13">
        <f t="shared" si="47"/>
        <v>7.113435926559339E-9</v>
      </c>
      <c r="O441" s="13">
        <v>1</v>
      </c>
    </row>
    <row r="442" spans="4:15" x14ac:dyDescent="0.4">
      <c r="D442" s="6">
        <v>7.4600000000000097</v>
      </c>
      <c r="E442" s="7">
        <f t="shared" si="42"/>
        <v>-9.7024417848027063E-3</v>
      </c>
      <c r="G442">
        <f t="shared" si="43"/>
        <v>2.4756489740008121</v>
      </c>
      <c r="H442" s="10">
        <f t="shared" si="48"/>
        <v>-1.5190047774357625E-3</v>
      </c>
      <c r="I442">
        <f t="shared" si="44"/>
        <v>-9.1140286646145749E-3</v>
      </c>
      <c r="K442">
        <f t="shared" si="45"/>
        <v>-1.6032418324171062E-3</v>
      </c>
      <c r="M442">
        <f t="shared" si="46"/>
        <v>-1.6032418324171062E-3</v>
      </c>
      <c r="N442" s="13">
        <f t="shared" si="47"/>
        <v>7.0958814319299258E-9</v>
      </c>
      <c r="O442" s="13">
        <v>1</v>
      </c>
    </row>
    <row r="443" spans="4:15" x14ac:dyDescent="0.4">
      <c r="D443" s="6">
        <v>7.4800000000000102</v>
      </c>
      <c r="E443" s="7">
        <f t="shared" si="42"/>
        <v>-9.559804746693306E-3</v>
      </c>
      <c r="G443">
        <f t="shared" si="43"/>
        <v>2.4772513794297955</v>
      </c>
      <c r="H443" s="10">
        <f t="shared" si="48"/>
        <v>-1.4966736625336521E-3</v>
      </c>
      <c r="I443">
        <f t="shared" si="44"/>
        <v>-8.9800419752019134E-3</v>
      </c>
      <c r="K443">
        <f t="shared" si="45"/>
        <v>-1.5807996145307127E-3</v>
      </c>
      <c r="M443">
        <f t="shared" si="46"/>
        <v>-1.5807996145307127E-3</v>
      </c>
      <c r="N443" s="13">
        <f t="shared" si="47"/>
        <v>7.0771757994117456E-9</v>
      </c>
      <c r="O443" s="13">
        <v>1</v>
      </c>
    </row>
    <row r="444" spans="4:15" x14ac:dyDescent="0.4">
      <c r="D444" s="6">
        <v>7.5000000000000098</v>
      </c>
      <c r="E444" s="7">
        <f t="shared" si="42"/>
        <v>-9.4192130230864746E-3</v>
      </c>
      <c r="G444">
        <f t="shared" si="43"/>
        <v>2.4788537848587788</v>
      </c>
      <c r="H444" s="10">
        <f t="shared" si="48"/>
        <v>-1.4746627600656557E-3</v>
      </c>
      <c r="I444">
        <f t="shared" si="44"/>
        <v>-8.8479765603939331E-3</v>
      </c>
      <c r="K444">
        <f t="shared" si="45"/>
        <v>-1.5586707514360367E-3</v>
      </c>
      <c r="M444">
        <f t="shared" si="46"/>
        <v>-1.5586707514360367E-3</v>
      </c>
      <c r="N444" s="13">
        <f t="shared" si="47"/>
        <v>7.0573426140860189E-9</v>
      </c>
      <c r="O444" s="13">
        <v>1</v>
      </c>
    </row>
    <row r="445" spans="4:15" x14ac:dyDescent="0.4">
      <c r="D445" s="6">
        <v>7.5200000000000102</v>
      </c>
      <c r="E445" s="7">
        <f t="shared" si="42"/>
        <v>-9.2806380917923922E-3</v>
      </c>
      <c r="G445">
        <f t="shared" si="43"/>
        <v>2.4804561902877627</v>
      </c>
      <c r="H445" s="10">
        <f t="shared" si="48"/>
        <v>-1.4529676046256869E-3</v>
      </c>
      <c r="I445">
        <f t="shared" si="44"/>
        <v>-8.7178056277541216E-3</v>
      </c>
      <c r="K445">
        <f t="shared" si="45"/>
        <v>-1.5368508899695364E-3</v>
      </c>
      <c r="M445">
        <f t="shared" si="46"/>
        <v>-1.5368508899695364E-3</v>
      </c>
      <c r="N445" s="13">
        <f t="shared" si="47"/>
        <v>7.0364055600776848E-9</v>
      </c>
      <c r="O445" s="13">
        <v>1</v>
      </c>
    </row>
    <row r="446" spans="4:15" x14ac:dyDescent="0.4">
      <c r="D446" s="6">
        <v>7.5400000000000098</v>
      </c>
      <c r="E446" s="7">
        <f t="shared" si="42"/>
        <v>-9.1440518161034403E-3</v>
      </c>
      <c r="G446">
        <f t="shared" si="43"/>
        <v>2.482058595716746</v>
      </c>
      <c r="H446" s="10">
        <f t="shared" si="48"/>
        <v>-1.4315837911583749E-3</v>
      </c>
      <c r="I446">
        <f t="shared" si="44"/>
        <v>-8.5895027469502488E-3</v>
      </c>
      <c r="K446">
        <f t="shared" si="45"/>
        <v>-1.5153357368225698E-3</v>
      </c>
      <c r="M446">
        <f t="shared" si="46"/>
        <v>-1.5153357368225698E-3</v>
      </c>
      <c r="N446" s="13">
        <f t="shared" si="47"/>
        <v>7.014388402538258E-9</v>
      </c>
      <c r="O446" s="13">
        <v>1</v>
      </c>
    </row>
    <row r="447" spans="4:15" x14ac:dyDescent="0.4">
      <c r="D447" s="6">
        <v>7.5600000000000103</v>
      </c>
      <c r="E447" s="7">
        <f t="shared" si="42"/>
        <v>-9.0094264397715691E-3</v>
      </c>
      <c r="G447">
        <f t="shared" si="43"/>
        <v>2.4836610011457294</v>
      </c>
      <c r="H447" s="10">
        <f t="shared" si="48"/>
        <v>-1.410506974172726E-3</v>
      </c>
      <c r="I447">
        <f t="shared" si="44"/>
        <v>-8.4630418450363561E-3</v>
      </c>
      <c r="K447">
        <f t="shared" si="45"/>
        <v>-1.494121057735805E-3</v>
      </c>
      <c r="M447">
        <f t="shared" si="46"/>
        <v>-1.494121057735805E-3</v>
      </c>
      <c r="N447" s="13">
        <f t="shared" si="47"/>
        <v>6.9913149700935685E-9</v>
      </c>
      <c r="O447" s="13">
        <v>1</v>
      </c>
    </row>
    <row r="448" spans="4:15" x14ac:dyDescent="0.4">
      <c r="D448" s="6">
        <v>7.5800000000000098</v>
      </c>
      <c r="E448" s="7">
        <f t="shared" si="42"/>
        <v>-8.8767345820480546E-3</v>
      </c>
      <c r="G448">
        <f t="shared" si="43"/>
        <v>2.4852634065747128</v>
      </c>
      <c r="H448" s="10">
        <f t="shared" si="48"/>
        <v>-1.389732866965553E-3</v>
      </c>
      <c r="I448">
        <f t="shared" si="44"/>
        <v>-8.338397201793319E-3</v>
      </c>
      <c r="K448">
        <f t="shared" si="45"/>
        <v>-1.4732026767040342E-3</v>
      </c>
      <c r="M448">
        <f t="shared" si="46"/>
        <v>-1.4732026767040342E-3</v>
      </c>
      <c r="N448" s="13">
        <f t="shared" si="47"/>
        <v>6.9672091377782519E-9</v>
      </c>
      <c r="O448" s="13">
        <v>1</v>
      </c>
    </row>
    <row r="449" spans="4:15" x14ac:dyDescent="0.4">
      <c r="D449" s="6">
        <v>7.6000000000000103</v>
      </c>
      <c r="E449" s="7">
        <f t="shared" si="42"/>
        <v>-8.7459492327847492E-3</v>
      </c>
      <c r="G449">
        <f t="shared" si="43"/>
        <v>2.4868658120036966</v>
      </c>
      <c r="H449" s="10">
        <f t="shared" si="48"/>
        <v>-1.3692572408545319E-3</v>
      </c>
      <c r="I449">
        <f t="shared" si="44"/>
        <v>-8.2155434451271908E-3</v>
      </c>
      <c r="K449">
        <f t="shared" si="45"/>
        <v>-1.4525764751912311E-3</v>
      </c>
      <c r="M449">
        <f t="shared" si="46"/>
        <v>-1.4525764751912311E-3</v>
      </c>
      <c r="N449" s="13">
        <f t="shared" si="47"/>
        <v>6.9420948104538009E-9</v>
      </c>
      <c r="O449" s="13">
        <v>1</v>
      </c>
    </row>
    <row r="450" spans="4:15" x14ac:dyDescent="0.4">
      <c r="D450" s="6">
        <v>7.6200000000000099</v>
      </c>
      <c r="E450" s="7">
        <f t="shared" si="42"/>
        <v>-8.6170437475962952E-3</v>
      </c>
      <c r="G450">
        <f t="shared" si="43"/>
        <v>2.48846821743268</v>
      </c>
      <c r="H450" s="10">
        <f t="shared" si="48"/>
        <v>-1.3490759244208033E-3</v>
      </c>
      <c r="I450">
        <f t="shared" si="44"/>
        <v>-8.0944555465248189E-3</v>
      </c>
      <c r="K450">
        <f t="shared" si="45"/>
        <v>-1.4322383913556744E-3</v>
      </c>
      <c r="M450">
        <f t="shared" si="46"/>
        <v>-1.4322383913556744E-3</v>
      </c>
      <c r="N450" s="13">
        <f t="shared" si="47"/>
        <v>6.915995906693529E-9</v>
      </c>
      <c r="O450" s="13">
        <v>1</v>
      </c>
    </row>
    <row r="451" spans="4:15" x14ac:dyDescent="0.4">
      <c r="D451" s="6">
        <v>7.6400000000000103</v>
      </c>
      <c r="E451" s="7">
        <f t="shared" si="42"/>
        <v>-8.4899918430824568E-3</v>
      </c>
      <c r="G451">
        <f t="shared" si="43"/>
        <v>2.4900706228616634</v>
      </c>
      <c r="H451" s="10">
        <f t="shared" si="48"/>
        <v>-1.3291848027609831E-3</v>
      </c>
      <c r="I451">
        <f t="shared" si="44"/>
        <v>-7.9751088165658981E-3</v>
      </c>
      <c r="K451">
        <f t="shared" si="45"/>
        <v>-1.4121844192850873E-3</v>
      </c>
      <c r="M451">
        <f t="shared" si="46"/>
        <v>-1.4121844192850873E-3</v>
      </c>
      <c r="N451" s="13">
        <f t="shared" si="47"/>
        <v>6.8889363431483464E-9</v>
      </c>
      <c r="O451" s="13">
        <v>1</v>
      </c>
    </row>
    <row r="452" spans="4:15" x14ac:dyDescent="0.4">
      <c r="D452" s="6">
        <v>7.6600000000000099</v>
      </c>
      <c r="E452" s="7">
        <f t="shared" si="42"/>
        <v>-8.3647675921100367E-3</v>
      </c>
      <c r="G452">
        <f t="shared" si="43"/>
        <v>2.4916730282906472</v>
      </c>
      <c r="H452" s="10">
        <f t="shared" si="48"/>
        <v>-1.3095798167485069E-3</v>
      </c>
      <c r="I452">
        <f t="shared" si="44"/>
        <v>-7.8574789004910404E-3</v>
      </c>
      <c r="K452">
        <f t="shared" si="45"/>
        <v>-1.3924106082416248E-3</v>
      </c>
      <c r="M452">
        <f t="shared" si="46"/>
        <v>-1.3924106082416248E-3</v>
      </c>
      <c r="N452" s="13">
        <f t="shared" si="47"/>
        <v>6.8609400193763709E-9</v>
      </c>
      <c r="O452" s="13">
        <v>1</v>
      </c>
    </row>
    <row r="453" spans="4:15" x14ac:dyDescent="0.4">
      <c r="D453" s="6">
        <v>7.6800000000000104</v>
      </c>
      <c r="E453" s="7">
        <f t="shared" si="42"/>
        <v>-8.2413454191535302E-3</v>
      </c>
      <c r="G453">
        <f t="shared" si="43"/>
        <v>2.4932754337196306</v>
      </c>
      <c r="H453" s="10">
        <f t="shared" si="48"/>
        <v>-1.2902569623041659E-3</v>
      </c>
      <c r="I453">
        <f t="shared" si="44"/>
        <v>-7.7415417738249948E-3</v>
      </c>
      <c r="K453">
        <f t="shared" si="45"/>
        <v>-1.3729130619166967E-3</v>
      </c>
      <c r="M453">
        <f t="shared" si="46"/>
        <v>-1.3729130619166967E-3</v>
      </c>
      <c r="N453" s="13">
        <f t="shared" si="47"/>
        <v>6.8320308031566241E-9</v>
      </c>
      <c r="O453" s="13">
        <v>1</v>
      </c>
    </row>
    <row r="454" spans="4:15" x14ac:dyDescent="0.4">
      <c r="D454" s="6">
        <v>7.7000000000000099</v>
      </c>
      <c r="E454" s="7">
        <f t="shared" si="42"/>
        <v>-8.1197000956940227E-3</v>
      </c>
      <c r="G454">
        <f t="shared" si="43"/>
        <v>2.4948778391486135</v>
      </c>
      <c r="H454" s="10">
        <f t="shared" si="48"/>
        <v>-1.2712122896757626E-3</v>
      </c>
      <c r="I454">
        <f t="shared" si="44"/>
        <v>-7.6272737380545762E-3</v>
      </c>
      <c r="K454">
        <f t="shared" si="45"/>
        <v>-1.3536879376953453E-3</v>
      </c>
      <c r="M454">
        <f t="shared" si="46"/>
        <v>-1.3536879376953453E-3</v>
      </c>
      <c r="N454" s="13">
        <f t="shared" si="47"/>
        <v>6.8022325162500946E-9</v>
      </c>
      <c r="O454" s="13">
        <v>1</v>
      </c>
    </row>
    <row r="455" spans="4:15" x14ac:dyDescent="0.4">
      <c r="D455" s="6">
        <v>7.7200000000000104</v>
      </c>
      <c r="E455" s="7">
        <f t="shared" si="42"/>
        <v>-7.9998067356754909E-3</v>
      </c>
      <c r="G455">
        <f t="shared" si="43"/>
        <v>2.4964802445775973</v>
      </c>
      <c r="H455" s="10">
        <f t="shared" si="48"/>
        <v>-1.2524419027267538E-3</v>
      </c>
      <c r="I455">
        <f t="shared" si="44"/>
        <v>-7.5146514163605231E-3</v>
      </c>
      <c r="K455">
        <f t="shared" si="45"/>
        <v>-1.3347314459301836E-3</v>
      </c>
      <c r="M455">
        <f t="shared" si="46"/>
        <v>-1.3347314459301836E-3</v>
      </c>
      <c r="N455" s="13">
        <f t="shared" si="47"/>
        <v>6.7715689206291508E-9</v>
      </c>
      <c r="O455" s="13">
        <v>1</v>
      </c>
    </row>
    <row r="456" spans="4:15" x14ac:dyDescent="0.4">
      <c r="D456" s="6">
        <v>7.74000000000001</v>
      </c>
      <c r="E456" s="7">
        <f t="shared" si="42"/>
        <v>-7.8816407910179843E-3</v>
      </c>
      <c r="G456">
        <f t="shared" si="43"/>
        <v>2.4980826500065807</v>
      </c>
      <c r="H456" s="10">
        <f t="shared" si="48"/>
        <v>-1.2339419582338004E-3</v>
      </c>
      <c r="I456">
        <f t="shared" si="44"/>
        <v>-7.4036517494028026E-3</v>
      </c>
      <c r="K456">
        <f t="shared" si="45"/>
        <v>-1.3160398492248536E-3</v>
      </c>
      <c r="M456">
        <f t="shared" si="46"/>
        <v>-1.3160398492248536E-3</v>
      </c>
      <c r="N456" s="13">
        <f t="shared" si="47"/>
        <v>6.7400637051788595E-9</v>
      </c>
      <c r="O456" s="13">
        <v>1</v>
      </c>
    </row>
    <row r="457" spans="4:15" x14ac:dyDescent="0.4">
      <c r="D457" s="6">
        <v>7.7600000000000096</v>
      </c>
      <c r="E457" s="7">
        <f t="shared" si="42"/>
        <v>-7.7651780471869368E-3</v>
      </c>
      <c r="G457">
        <f t="shared" si="43"/>
        <v>2.4996850554355641</v>
      </c>
      <c r="H457" s="10">
        <f t="shared" si="48"/>
        <v>-1.2157086651931005E-3</v>
      </c>
      <c r="I457">
        <f t="shared" si="44"/>
        <v>-7.294251991158603E-3</v>
      </c>
      <c r="K457">
        <f t="shared" si="45"/>
        <v>-1.2976094617266241E-3</v>
      </c>
      <c r="M457">
        <f t="shared" si="46"/>
        <v>-1.2976094617266241E-3</v>
      </c>
      <c r="N457" s="13">
        <f t="shared" si="47"/>
        <v>6.7077404728256292E-9</v>
      </c>
      <c r="O457" s="13">
        <v>1</v>
      </c>
    </row>
    <row r="458" spans="4:15" x14ac:dyDescent="0.4">
      <c r="D458" s="6">
        <v>7.78000000000001</v>
      </c>
      <c r="E458" s="7">
        <f t="shared" si="42"/>
        <v>-7.650394618817999E-3</v>
      </c>
      <c r="G458">
        <f t="shared" si="43"/>
        <v>2.5012874608645479</v>
      </c>
      <c r="H458" s="10">
        <f t="shared" si="48"/>
        <v>-1.1977382841354195E-3</v>
      </c>
      <c r="I458">
        <f t="shared" si="44"/>
        <v>-7.1864297048125168E-3</v>
      </c>
      <c r="K458">
        <f t="shared" si="45"/>
        <v>-1.2794366484283491E-3</v>
      </c>
      <c r="M458">
        <f t="shared" si="46"/>
        <v>-1.2794366484283491E-3</v>
      </c>
      <c r="N458" s="13">
        <f t="shared" si="47"/>
        <v>6.6746227281402418E-9</v>
      </c>
      <c r="O458" s="13">
        <v>1</v>
      </c>
    </row>
    <row r="459" spans="4:15" x14ac:dyDescent="0.4">
      <c r="D459" s="6">
        <v>7.8000000000000096</v>
      </c>
      <c r="E459" s="7">
        <f t="shared" si="42"/>
        <v>-7.5372669453967764E-3</v>
      </c>
      <c r="G459">
        <f t="shared" si="43"/>
        <v>2.5028898662935313</v>
      </c>
      <c r="H459" s="10">
        <f t="shared" si="48"/>
        <v>-1.1800271264497126E-3</v>
      </c>
      <c r="I459">
        <f t="shared" si="44"/>
        <v>-7.0801627586982753E-3</v>
      </c>
      <c r="K459">
        <f t="shared" si="45"/>
        <v>-1.2615178244794259E-3</v>
      </c>
      <c r="M459">
        <f t="shared" si="46"/>
        <v>-1.2615178244794259E-3</v>
      </c>
      <c r="N459" s="13">
        <f t="shared" si="47"/>
        <v>6.640733865369915E-9</v>
      </c>
      <c r="O459" s="13">
        <v>1</v>
      </c>
    </row>
    <row r="460" spans="4:15" x14ac:dyDescent="0.4">
      <c r="D460" s="6">
        <v>7.8200000000000101</v>
      </c>
      <c r="E460" s="7">
        <f t="shared" si="42"/>
        <v>-7.4257717869927412E-3</v>
      </c>
      <c r="G460">
        <f t="shared" si="43"/>
        <v>2.5044922717225147</v>
      </c>
      <c r="H460" s="10">
        <f t="shared" si="48"/>
        <v>-1.1625715537152323E-3</v>
      </c>
      <c r="I460">
        <f t="shared" si="44"/>
        <v>-6.9754293222913941E-3</v>
      </c>
      <c r="K460">
        <f t="shared" si="45"/>
        <v>-1.2438494545057807E-3</v>
      </c>
      <c r="M460">
        <f t="shared" si="46"/>
        <v>-1.2438494545057807E-3</v>
      </c>
      <c r="N460" s="13">
        <f t="shared" si="47"/>
        <v>6.6060971569182145E-9</v>
      </c>
      <c r="O460" s="13">
        <v>1</v>
      </c>
    </row>
    <row r="461" spans="4:15" x14ac:dyDescent="0.4">
      <c r="D461" s="6">
        <v>7.8400000000000096</v>
      </c>
      <c r="E461" s="7">
        <f t="shared" si="42"/>
        <v>-7.3158862200468086E-3</v>
      </c>
      <c r="G461">
        <f t="shared" si="43"/>
        <v>2.506094677151498</v>
      </c>
      <c r="H461" s="10">
        <f t="shared" si="48"/>
        <v>-1.1453679770420326E-3</v>
      </c>
      <c r="I461">
        <f t="shared" si="44"/>
        <v>-6.872207862252195E-3</v>
      </c>
      <c r="K461">
        <f t="shared" si="45"/>
        <v>-1.2264280519387002E-3</v>
      </c>
      <c r="M461">
        <f t="shared" si="46"/>
        <v>-1.2264280519387002E-3</v>
      </c>
      <c r="N461" s="13">
        <f t="shared" si="47"/>
        <v>6.5707357422533658E-9</v>
      </c>
      <c r="O461" s="13">
        <v>1</v>
      </c>
    </row>
    <row r="462" spans="4:15" x14ac:dyDescent="0.4">
      <c r="D462" s="6">
        <v>7.8600000000000101</v>
      </c>
      <c r="E462" s="7">
        <f t="shared" si="42"/>
        <v>-7.2075876332118273E-3</v>
      </c>
      <c r="G462">
        <f t="shared" si="43"/>
        <v>2.5076970825804814</v>
      </c>
      <c r="H462" s="10">
        <f t="shared" si="48"/>
        <v>-1.1284128564197631E-3</v>
      </c>
      <c r="I462">
        <f t="shared" si="44"/>
        <v>-6.770477138518579E-3</v>
      </c>
      <c r="K462">
        <f t="shared" si="45"/>
        <v>-1.2092501783524884E-3</v>
      </c>
      <c r="M462">
        <f t="shared" si="46"/>
        <v>-1.2092501783524884E-3</v>
      </c>
      <c r="N462" s="13">
        <f t="shared" si="47"/>
        <v>6.5346726172550746E-9</v>
      </c>
      <c r="O462" s="13">
        <v>1</v>
      </c>
    </row>
    <row r="463" spans="4:15" x14ac:dyDescent="0.4">
      <c r="D463" s="6">
        <v>7.8800000000000097</v>
      </c>
      <c r="E463" s="7">
        <f t="shared" si="42"/>
        <v>-7.1008537232454981E-3</v>
      </c>
      <c r="G463">
        <f t="shared" si="43"/>
        <v>2.5092994880094648</v>
      </c>
      <c r="H463" s="10">
        <f t="shared" si="48"/>
        <v>-1.1117027000746664E-3</v>
      </c>
      <c r="I463">
        <f t="shared" si="44"/>
        <v>-6.6702162004479981E-3</v>
      </c>
      <c r="K463">
        <f t="shared" si="45"/>
        <v>-1.1923124428107189E-3</v>
      </c>
      <c r="M463">
        <f t="shared" si="46"/>
        <v>-1.1923124428107189E-3</v>
      </c>
      <c r="N463" s="13">
        <f t="shared" si="47"/>
        <v>6.4979306239725684E-9</v>
      </c>
      <c r="O463" s="13">
        <v>1</v>
      </c>
    </row>
    <row r="464" spans="4:15" x14ac:dyDescent="0.4">
      <c r="D464" s="6">
        <v>7.9000000000000101</v>
      </c>
      <c r="E464" s="7">
        <f t="shared" si="42"/>
        <v>-6.9956624909549518E-3</v>
      </c>
      <c r="G464">
        <f t="shared" si="43"/>
        <v>2.5109018934384486</v>
      </c>
      <c r="H464" s="10">
        <f t="shared" si="48"/>
        <v>-1.0952340638346661E-3</v>
      </c>
      <c r="I464">
        <f t="shared" si="44"/>
        <v>-6.5714043830079963E-3</v>
      </c>
      <c r="K464">
        <f t="shared" si="45"/>
        <v>-1.1756115012211219E-3</v>
      </c>
      <c r="M464">
        <f t="shared" si="46"/>
        <v>-1.1756115012211219E-3</v>
      </c>
      <c r="N464" s="13">
        <f t="shared" si="47"/>
        <v>6.4605324408136222E-9</v>
      </c>
      <c r="O464" s="13">
        <v>1</v>
      </c>
    </row>
    <row r="465" spans="4:15" x14ac:dyDescent="0.4">
      <c r="D465" s="6">
        <v>7.9200000000000097</v>
      </c>
      <c r="E465" s="7">
        <f t="shared" si="42"/>
        <v>-6.8919922371925429E-3</v>
      </c>
      <c r="G465">
        <f t="shared" si="43"/>
        <v>2.512504298867432</v>
      </c>
      <c r="H465" s="10">
        <f t="shared" si="48"/>
        <v>-1.079003550502472E-3</v>
      </c>
      <c r="I465">
        <f t="shared" si="44"/>
        <v>-6.4740213030148319E-3</v>
      </c>
      <c r="K465">
        <f t="shared" si="45"/>
        <v>-1.1591440556988943E-3</v>
      </c>
      <c r="M465">
        <f t="shared" si="46"/>
        <v>-1.1591440556988943E-3</v>
      </c>
      <c r="N465" s="13">
        <f t="shared" si="47"/>
        <v>6.4225005731377847E-9</v>
      </c>
      <c r="O465" s="13">
        <v>1</v>
      </c>
    </row>
    <row r="466" spans="4:15" x14ac:dyDescent="0.4">
      <c r="D466" s="6">
        <v>7.9400000000000102</v>
      </c>
      <c r="E466" s="7">
        <f t="shared" si="42"/>
        <v>-6.7898215589021083E-3</v>
      </c>
      <c r="G466">
        <f t="shared" si="43"/>
        <v>2.5141067042964154</v>
      </c>
      <c r="H466" s="10">
        <f t="shared" si="48"/>
        <v>-1.0630078092365863E-3</v>
      </c>
      <c r="I466">
        <f t="shared" si="44"/>
        <v>-6.3780468554195183E-3</v>
      </c>
      <c r="K466">
        <f t="shared" si="45"/>
        <v>-1.1429068539383401E-3</v>
      </c>
      <c r="M466">
        <f t="shared" si="46"/>
        <v>-1.1429068539383401E-3</v>
      </c>
      <c r="N466" s="13">
        <f t="shared" si="47"/>
        <v>6.3838573442528569E-9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-6.6891293452152178E-3</v>
      </c>
      <c r="G467">
        <f t="shared" si="43"/>
        <v>2.5157091097253992</v>
      </c>
      <c r="H467" s="10">
        <f t="shared" si="48"/>
        <v>-1.0472435349401362E-3</v>
      </c>
      <c r="I467">
        <f t="shared" si="44"/>
        <v>-6.2834612096408175E-3</v>
      </c>
      <c r="K467">
        <f t="shared" si="45"/>
        <v>-1.1268966885928393E-3</v>
      </c>
      <c r="M467">
        <f t="shared" si="46"/>
        <v>-1.1268966885928393E-3</v>
      </c>
      <c r="N467" s="13">
        <f t="shared" si="47"/>
        <v>6.3446248868211189E-9</v>
      </c>
      <c r="O467" s="13">
        <v>1</v>
      </c>
    </row>
    <row r="468" spans="4:15" x14ac:dyDescent="0.4">
      <c r="D468" s="6">
        <v>7.9800000000000102</v>
      </c>
      <c r="E468" s="7">
        <f t="shared" si="49"/>
        <v>-6.5898947735967229E-3</v>
      </c>
      <c r="G468">
        <f t="shared" si="43"/>
        <v>2.5173115151543826</v>
      </c>
      <c r="H468" s="10">
        <f t="shared" si="48"/>
        <v>-1.0317074676574247E-3</v>
      </c>
      <c r="I468">
        <f t="shared" ref="I468:I469" si="50">H468*$E$6</f>
        <v>-6.1902448059445482E-3</v>
      </c>
      <c r="K468">
        <f t="shared" ref="K468:K469" si="51">(1/2)*($L$9*$L$4*EXP(-$L$7*$O$6*(G468/$O$6-1))-($L$9*$L$6*EXP(-$L$5*$O$6*(G468/$O$6-1))))</f>
        <v>-1.1111103966629113E-3</v>
      </c>
      <c r="M468">
        <f t="shared" ref="M468:M469" si="52">(1/2)*($L$9*$O$4*EXP(-$O$8*$O$6*(G468/$O$6-1))-($L$9*$O$7*EXP(-$O$5*$O$6*(G468/$O$6-1))))</f>
        <v>-1.1111103966629113E-3</v>
      </c>
      <c r="N468" s="13">
        <f t="shared" ref="N468:N469" si="53">(M468-H468)^2*O468</f>
        <v>6.3048251346503433E-9</v>
      </c>
      <c r="O468" s="13">
        <v>1</v>
      </c>
    </row>
    <row r="469" spans="4:15" x14ac:dyDescent="0.4">
      <c r="D469" s="6">
        <v>8.0000000000000107</v>
      </c>
      <c r="E469" s="7">
        <f t="shared" si="49"/>
        <v>-6.4920973060391077E-3</v>
      </c>
      <c r="G469">
        <f t="shared" si="43"/>
        <v>2.5189139205833659</v>
      </c>
      <c r="H469" s="10">
        <f t="shared" si="48"/>
        <v>-1.0163963919781228E-3</v>
      </c>
      <c r="I469">
        <f t="shared" si="50"/>
        <v>-6.0983783518687371E-3</v>
      </c>
      <c r="K469">
        <f t="shared" si="51"/>
        <v>-1.0955448588923697E-3</v>
      </c>
      <c r="M469">
        <f t="shared" si="52"/>
        <v>-1.0955448588923697E-3</v>
      </c>
      <c r="N469" s="13">
        <f t="shared" si="53"/>
        <v>6.2644798148756313E-9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8"/>
  <sheetViews>
    <sheetView workbookViewId="0">
      <pane xSplit="3" ySplit="3" topLeftCell="N4" activePane="bottomRight" state="frozen"/>
      <selection pane="topRight" activeCell="D1" sqref="D1"/>
      <selection pane="bottomLeft" activeCell="A4" sqref="A4"/>
      <selection pane="bottomRight" activeCell="T9" sqref="T9"/>
    </sheetView>
  </sheetViews>
  <sheetFormatPr defaultRowHeight="18.75" x14ac:dyDescent="0.4"/>
  <cols>
    <col min="1" max="3" width="9" style="1"/>
    <col min="4" max="4" width="9" style="2"/>
    <col min="5" max="5" width="9" style="34"/>
    <col min="6" max="6" width="9" style="12"/>
    <col min="7" max="7" width="2.75" customWidth="1"/>
    <col min="8" max="8" width="9" style="2"/>
    <col min="9" max="9" width="9" style="34"/>
    <col min="10" max="10" width="9" style="12"/>
    <col min="11" max="11" width="2.75" customWidth="1"/>
    <col min="12" max="12" width="9" style="2"/>
    <col min="13" max="13" width="9" style="34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6"/>
    <col min="34" max="34" width="9" style="27"/>
  </cols>
  <sheetData>
    <row r="1" spans="1:34" x14ac:dyDescent="0.4">
      <c r="D1" s="1" t="s">
        <v>178</v>
      </c>
      <c r="E1" s="1" t="s">
        <v>164</v>
      </c>
      <c r="F1" s="1"/>
      <c r="H1" s="1"/>
      <c r="I1" s="1"/>
      <c r="J1" s="1"/>
      <c r="L1" s="1"/>
      <c r="M1" s="1"/>
      <c r="N1" s="1"/>
      <c r="Q1" s="26" t="s">
        <v>165</v>
      </c>
      <c r="X1" s="26" t="s">
        <v>165</v>
      </c>
      <c r="AC1" s="24"/>
      <c r="AF1" s="26" t="s">
        <v>165</v>
      </c>
      <c r="AH1" s="25"/>
    </row>
    <row r="2" spans="1:34" x14ac:dyDescent="0.4">
      <c r="D2" s="2" t="s">
        <v>163</v>
      </c>
      <c r="E2" s="34" t="s">
        <v>74</v>
      </c>
      <c r="F2" s="12" t="s">
        <v>85</v>
      </c>
      <c r="H2" s="2" t="s">
        <v>163</v>
      </c>
      <c r="I2" s="34" t="s">
        <v>74</v>
      </c>
      <c r="J2" s="12" t="s">
        <v>85</v>
      </c>
      <c r="L2" s="2" t="s">
        <v>163</v>
      </c>
      <c r="M2" s="34" t="s">
        <v>74</v>
      </c>
      <c r="N2" s="12" t="s">
        <v>85</v>
      </c>
      <c r="Q2" s="39" t="s">
        <v>175</v>
      </c>
      <c r="R2" s="38"/>
      <c r="S2" s="38"/>
      <c r="T2" s="40"/>
      <c r="U2" s="38"/>
      <c r="V2" s="38"/>
      <c r="X2" s="39" t="s">
        <v>176</v>
      </c>
      <c r="AB2" s="44"/>
      <c r="AC2" s="38"/>
      <c r="AD2" s="40"/>
      <c r="AF2" s="39" t="s">
        <v>177</v>
      </c>
      <c r="AG2" s="47"/>
      <c r="AH2" s="40"/>
    </row>
    <row r="3" spans="1:34" x14ac:dyDescent="0.4">
      <c r="A3" s="1" t="s">
        <v>113</v>
      </c>
      <c r="B3" s="1" t="s">
        <v>114</v>
      </c>
      <c r="C3" s="1" t="s">
        <v>115</v>
      </c>
      <c r="D3" s="2" t="s">
        <v>158</v>
      </c>
      <c r="E3" s="34" t="s">
        <v>158</v>
      </c>
      <c r="F3" s="12" t="s">
        <v>158</v>
      </c>
      <c r="H3" s="2" t="s">
        <v>162</v>
      </c>
      <c r="I3" s="34" t="s">
        <v>162</v>
      </c>
      <c r="J3" s="12" t="s">
        <v>162</v>
      </c>
      <c r="L3" s="2" t="s">
        <v>240</v>
      </c>
      <c r="M3" s="34" t="s">
        <v>241</v>
      </c>
      <c r="N3" s="12" t="s">
        <v>241</v>
      </c>
      <c r="P3" s="11" t="s">
        <v>166</v>
      </c>
      <c r="Q3" s="26" t="s">
        <v>171</v>
      </c>
      <c r="R3" t="s">
        <v>172</v>
      </c>
      <c r="S3" t="s">
        <v>167</v>
      </c>
      <c r="T3" s="27" t="s">
        <v>181</v>
      </c>
      <c r="V3" t="s">
        <v>235</v>
      </c>
      <c r="X3" s="26" t="s">
        <v>171</v>
      </c>
      <c r="Y3" t="s">
        <v>172</v>
      </c>
      <c r="Z3" t="s">
        <v>167</v>
      </c>
      <c r="AA3" t="s">
        <v>181</v>
      </c>
      <c r="AB3" s="44" t="s">
        <v>179</v>
      </c>
      <c r="AC3" t="s">
        <v>241</v>
      </c>
      <c r="AD3" s="27" t="s">
        <v>183</v>
      </c>
      <c r="AF3" s="26" t="s">
        <v>181</v>
      </c>
      <c r="AG3" s="46" t="s">
        <v>180</v>
      </c>
      <c r="AH3" s="27" t="s">
        <v>241</v>
      </c>
    </row>
    <row r="4" spans="1:34" x14ac:dyDescent="0.4">
      <c r="A4" s="1" t="s">
        <v>186</v>
      </c>
      <c r="P4" s="11" t="s">
        <v>185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5">
        <v>1.6</v>
      </c>
      <c r="AC4" s="42" t="s">
        <v>238</v>
      </c>
      <c r="AD4" s="43">
        <f xml:space="preserve"> ((SQRT(AB4))^3/(AB4-1)+(SQRT(1/AB4)^3/(1/AB4-1))-2)/6</f>
        <v>9.2467465182410891E-3</v>
      </c>
    </row>
    <row r="5" spans="1:34" x14ac:dyDescent="0.4">
      <c r="A5" s="1" t="s">
        <v>85</v>
      </c>
      <c r="B5" s="5">
        <v>0.55300000000000005</v>
      </c>
      <c r="C5" s="20">
        <v>1.7190000000000001</v>
      </c>
      <c r="D5" s="35">
        <v>3.38</v>
      </c>
      <c r="E5" s="34">
        <v>3.5</v>
      </c>
      <c r="F5" s="12">
        <v>3.6259999999999999</v>
      </c>
      <c r="H5" s="35">
        <f>((L5+SQRT(L5^2-4))/2)^2</f>
        <v>2.9351864274737975</v>
      </c>
      <c r="I5" s="36">
        <f>((M5+SQRT(M5^2-4))/2)^2</f>
        <v>3.5387266128048309</v>
      </c>
      <c r="J5" s="37">
        <f>((N5+SQRT(N5^2-4))/2)^2</f>
        <v>4.1838769057764118</v>
      </c>
      <c r="L5" s="35">
        <f>3*B5*(D5-1)/C5</f>
        <v>2.2969284467713789</v>
      </c>
      <c r="M5" s="36">
        <f>3*B5*(E5-1)/C5</f>
        <v>2.4127399650959864</v>
      </c>
      <c r="N5" s="37">
        <f>3*B5*(F5-1)/C5</f>
        <v>2.534342059336824</v>
      </c>
      <c r="P5" s="11" t="s">
        <v>170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2">
        <v>4.4379999999999997</v>
      </c>
      <c r="AB5" s="45">
        <v>6.3</v>
      </c>
      <c r="AC5" s="42" t="s">
        <v>238</v>
      </c>
      <c r="AD5" s="43">
        <f t="shared" ref="AD5" si="0" xml:space="preserve"> ((SQRT(AB5))^3/(AB5-1)+(SQRT(1/AB5)^3/(1/AB5-1))-2)/6</f>
        <v>0.15139826934117076</v>
      </c>
      <c r="AF5" s="41">
        <v>5.1890000000000001</v>
      </c>
      <c r="AG5" s="48">
        <f>((AH5+SQRT(AH5^2-4))/2)^2</f>
        <v>14.274070316815363</v>
      </c>
      <c r="AH5" s="43">
        <f>3*B5*(AF5-1)/C5</f>
        <v>4.0427870855148349</v>
      </c>
    </row>
    <row r="6" spans="1:34" x14ac:dyDescent="0.4">
      <c r="A6" s="1" t="s">
        <v>116</v>
      </c>
      <c r="B6" s="5">
        <v>0.312</v>
      </c>
      <c r="C6" s="20">
        <v>1.25</v>
      </c>
      <c r="D6" s="35">
        <v>4.07</v>
      </c>
      <c r="F6" s="12">
        <v>3.51</v>
      </c>
      <c r="H6" s="35">
        <f t="shared" ref="H6:H36" si="1">((L6+SQRT(L6^2-4))/2)^2</f>
        <v>2.9449959624745903</v>
      </c>
      <c r="J6" s="37" t="e">
        <f>((N6+SQRT(N6^2-4))/2)^2</f>
        <v>#NUM!</v>
      </c>
      <c r="L6" s="35">
        <f t="shared" ref="L6:L36" si="2">3*B6*(D6-1)/C6</f>
        <v>2.298816</v>
      </c>
      <c r="N6" s="37">
        <f>3*B6*(F6-1)/C6</f>
        <v>1.8794879999999996</v>
      </c>
      <c r="P6" s="11" t="s">
        <v>168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2">
        <v>4.3979999999999997</v>
      </c>
      <c r="AB6" s="45">
        <f>((AC6+SQRT(AC6^2-4))/2)^2</f>
        <v>4.2381323601885752</v>
      </c>
      <c r="AC6" s="42">
        <f>3*B6*(AA6-1)/C6</f>
        <v>2.5444223999999993</v>
      </c>
      <c r="AD6" s="43">
        <f t="shared" ref="AD6" si="3" xml:space="preserve"> ((SQRT(AB6))^3/(AB6-1)+(SQRT(1/AB6)^3/(1/AB6-1))-2)/6</f>
        <v>9.0737066666666547E-2</v>
      </c>
      <c r="AF6" s="41">
        <v>5.1539999999999999</v>
      </c>
      <c r="AG6" s="48">
        <f>((AH6+SQRT(AH6^2-4))/2)^2</f>
        <v>7.5427267601662695</v>
      </c>
      <c r="AH6" s="43">
        <f>3*B6*(AF6-1)/C6</f>
        <v>3.1105151999999996</v>
      </c>
    </row>
    <row r="7" spans="1:34" x14ac:dyDescent="0.4">
      <c r="A7" s="1" t="s">
        <v>187</v>
      </c>
      <c r="B7" s="5">
        <f>(-X7/(12*PI()*Z7*C7))^(1/2)</f>
        <v>0.34363022869332949</v>
      </c>
      <c r="C7" s="20">
        <f>0.529177*1.907</f>
        <v>1.0091405390000001</v>
      </c>
      <c r="D7" s="35"/>
      <c r="H7" s="35"/>
      <c r="J7" s="37"/>
      <c r="L7" s="35"/>
      <c r="N7" s="37"/>
      <c r="P7" s="49" t="s">
        <v>190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2">
        <v>4.5659999999999998</v>
      </c>
      <c r="AB7" s="45"/>
      <c r="AC7" s="42"/>
      <c r="AD7" s="43"/>
      <c r="AF7" s="41"/>
      <c r="AG7" s="48"/>
      <c r="AH7" s="43"/>
    </row>
    <row r="8" spans="1:34" x14ac:dyDescent="0.4">
      <c r="A8" s="1" t="s">
        <v>227</v>
      </c>
      <c r="B8" s="5">
        <f>(-X8/(12*PI()*Z8*C8))^(1/2)</f>
        <v>0.39461915790143792</v>
      </c>
      <c r="C8" s="20">
        <v>1.1060000000000001</v>
      </c>
      <c r="D8" s="35"/>
      <c r="H8" s="35"/>
      <c r="J8" s="37"/>
      <c r="L8" s="35"/>
      <c r="N8" s="37"/>
      <c r="P8" s="49" t="s">
        <v>228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2">
        <v>4.6390000000000002</v>
      </c>
      <c r="AB8" s="45">
        <v>1.4</v>
      </c>
      <c r="AC8" s="42" t="s">
        <v>238</v>
      </c>
      <c r="AD8" s="43">
        <f t="shared" ref="AD8" si="4" xml:space="preserve"> ((SQRT(AB8))^3/(AB8-1)+(SQRT(1/AB8)^3/(1/AB8-1))-2)/6</f>
        <v>4.7283685580733854E-3</v>
      </c>
      <c r="AF8" s="41"/>
      <c r="AG8" s="48"/>
      <c r="AH8" s="43"/>
    </row>
    <row r="9" spans="1:34" x14ac:dyDescent="0.4">
      <c r="A9" s="1" t="s">
        <v>192</v>
      </c>
      <c r="B9" s="5">
        <f>(-X9/(12*PI()*Z9*C9))^(1/2)</f>
        <v>0.88066495956449387</v>
      </c>
      <c r="C9" s="20">
        <v>0.7</v>
      </c>
      <c r="D9" s="35"/>
      <c r="H9" s="35"/>
      <c r="J9" s="37"/>
      <c r="L9" s="35"/>
      <c r="N9" s="37"/>
      <c r="P9" s="11" t="s">
        <v>191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2">
        <v>4.9560000000000004</v>
      </c>
      <c r="AB9" s="45"/>
      <c r="AC9" s="42"/>
      <c r="AD9" s="43"/>
      <c r="AF9" s="41"/>
      <c r="AG9" s="48"/>
      <c r="AH9" s="43"/>
    </row>
    <row r="10" spans="1:34" x14ac:dyDescent="0.4">
      <c r="A10" s="1" t="s">
        <v>219</v>
      </c>
      <c r="B10" s="5">
        <f>(-X10/(12*PI()*Z10*C10))^(1/2)</f>
        <v>0.41826040615868482</v>
      </c>
      <c r="C10" s="20">
        <v>1.4</v>
      </c>
      <c r="D10" s="35"/>
      <c r="H10" s="35"/>
      <c r="J10" s="37"/>
      <c r="L10" s="35"/>
      <c r="N10" s="37"/>
      <c r="P10" s="11" t="s">
        <v>220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2">
        <v>5.4109999999999996</v>
      </c>
      <c r="AB10" s="45"/>
      <c r="AC10" s="42"/>
      <c r="AD10" s="43"/>
      <c r="AF10" s="41"/>
      <c r="AG10" s="48"/>
      <c r="AH10" s="43"/>
    </row>
    <row r="11" spans="1:34" x14ac:dyDescent="0.4">
      <c r="A11" s="1" t="s">
        <v>221</v>
      </c>
      <c r="B11" s="5"/>
      <c r="C11" s="20"/>
      <c r="D11" s="35"/>
      <c r="H11" s="35"/>
      <c r="J11" s="37"/>
      <c r="L11" s="35"/>
      <c r="N11" s="37"/>
      <c r="P11" s="11" t="s">
        <v>222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2">
        <v>6.6970000000000001</v>
      </c>
      <c r="AB11" s="45"/>
      <c r="AC11" s="42"/>
      <c r="AD11" s="43"/>
      <c r="AF11" s="41"/>
      <c r="AG11" s="48"/>
      <c r="AH11" s="43"/>
    </row>
    <row r="12" spans="1:34" x14ac:dyDescent="0.4">
      <c r="A12" s="1" t="s">
        <v>117</v>
      </c>
      <c r="B12" s="5">
        <v>0.56200000000000006</v>
      </c>
      <c r="C12" s="20">
        <v>2.08</v>
      </c>
      <c r="D12" s="35">
        <v>3.84</v>
      </c>
      <c r="E12" s="34">
        <v>3.9</v>
      </c>
      <c r="F12" s="12">
        <v>4.0819999999999999</v>
      </c>
      <c r="H12" s="35">
        <f t="shared" si="1"/>
        <v>2.961741938777394</v>
      </c>
      <c r="I12" s="36">
        <f>((M12+SQRT(M12^2-4))/2)^2</f>
        <v>3.2145814224574498</v>
      </c>
      <c r="J12" s="37">
        <f>((N12+SQRT(N12^2-4))/2)^2</f>
        <v>3.9903916646049105</v>
      </c>
      <c r="L12" s="35">
        <f t="shared" si="2"/>
        <v>2.3020384615384617</v>
      </c>
      <c r="M12" s="36">
        <f>3*B12*(E12-1)/C12</f>
        <v>2.3506730769230768</v>
      </c>
      <c r="N12" s="37">
        <f>3*B12*(F12-1)/C12</f>
        <v>2.4981980769230772</v>
      </c>
      <c r="P12" s="11" t="s">
        <v>168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2">
        <v>4.7960000000000003</v>
      </c>
      <c r="AB12" s="45">
        <v>3.27</v>
      </c>
      <c r="AC12" s="42" t="s">
        <v>238</v>
      </c>
      <c r="AD12" s="43">
        <f t="shared" ref="AD12" si="5" xml:space="preserve"> ((SQRT(AB12))^3/(AB12-1)+(SQRT(1/AB12)^3/(1/AB12-1))-2)/6</f>
        <v>6.0219232601974003E-2</v>
      </c>
      <c r="AF12" s="41">
        <v>5.4820000000000002</v>
      </c>
      <c r="AG12" s="48">
        <f>((AH12+SQRT(AH12^2-4))/2)^2</f>
        <v>11.108711478037501</v>
      </c>
      <c r="AH12" s="43">
        <f>3*B12*(AF12-1)/C12</f>
        <v>3.63300576923077</v>
      </c>
    </row>
    <row r="13" spans="1:34" x14ac:dyDescent="0.4">
      <c r="A13" s="1" t="s">
        <v>118</v>
      </c>
      <c r="B13" s="5">
        <v>0.316</v>
      </c>
      <c r="C13" s="20">
        <v>1.77</v>
      </c>
      <c r="D13" s="35">
        <v>5.29</v>
      </c>
      <c r="F13" s="12">
        <v>4.1890000000000001</v>
      </c>
      <c r="H13" s="35">
        <f t="shared" si="1"/>
        <v>2.9391697933170455</v>
      </c>
      <c r="J13" s="37" t="e">
        <f>((N13+SQRT(N13^2-4))/2)^2</f>
        <v>#NUM!</v>
      </c>
      <c r="L13" s="35">
        <f t="shared" si="2"/>
        <v>2.2976949152542372</v>
      </c>
      <c r="N13" s="37">
        <f>3*B13*(F13-1)/C13</f>
        <v>1.7080067796610168</v>
      </c>
      <c r="P13" s="11" t="s">
        <v>168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2">
        <v>5.133</v>
      </c>
      <c r="AB13" s="45">
        <f>((AC13+SQRT(AC13^2-4))/2)^2</f>
        <v>2.5000654460560736</v>
      </c>
      <c r="AC13" s="42">
        <f>3*B13*(AA13-1)/C13</f>
        <v>2.213606779661017</v>
      </c>
      <c r="AD13" s="43">
        <f t="shared" ref="AD13:AD15" si="6" xml:space="preserve"> ((SQRT(AB13))^3/(AB13-1)+(SQRT(1/AB13)^3/(1/AB13-1))-2)/6</f>
        <v>3.5601129943502841E-2</v>
      </c>
      <c r="AF13" s="41">
        <v>5.7960000000000003</v>
      </c>
      <c r="AG13" s="48">
        <f t="shared" ref="AG13:AG15" si="7">((AH13+SQRT(AH13^2-4))/2)^2</f>
        <v>4.369380411393017</v>
      </c>
      <c r="AH13" s="43">
        <f>3*B13*(AF13-1)/C13</f>
        <v>2.5687050847457629</v>
      </c>
    </row>
    <row r="14" spans="1:34" x14ac:dyDescent="0.4">
      <c r="A14" s="1" t="s">
        <v>119</v>
      </c>
      <c r="B14" s="5">
        <v>0.33600000000000002</v>
      </c>
      <c r="C14" s="20">
        <v>1.58</v>
      </c>
      <c r="D14" s="35">
        <v>4.6100000000000003</v>
      </c>
      <c r="E14" s="34">
        <v>4.72</v>
      </c>
      <c r="F14" s="12">
        <v>4.3650000000000002</v>
      </c>
      <c r="H14" s="35">
        <f t="shared" si="1"/>
        <v>2.9671989511338528</v>
      </c>
      <c r="I14" s="36">
        <f>((M14+SQRT(M14^2-4))/2)^2</f>
        <v>3.3322974028729146</v>
      </c>
      <c r="J14" s="37">
        <f>((N14+SQRT(N14^2-4))/2)^2</f>
        <v>2.1417846784593828</v>
      </c>
      <c r="L14" s="35">
        <f t="shared" si="2"/>
        <v>2.3030886075949368</v>
      </c>
      <c r="M14" s="36">
        <f>3*B14*(E14-1)/C14</f>
        <v>2.37326582278481</v>
      </c>
      <c r="N14" s="37">
        <f>3*B14*(F14-1)/C14</f>
        <v>2.1467848101265825</v>
      </c>
      <c r="P14" s="11" t="s">
        <v>169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2">
        <v>5.7210000000000001</v>
      </c>
      <c r="AB14" s="45">
        <v>3.29</v>
      </c>
      <c r="AC14" s="42" t="s">
        <v>238</v>
      </c>
      <c r="AD14" s="43">
        <f t="shared" si="6"/>
        <v>6.0858926856946084E-2</v>
      </c>
      <c r="AF14" s="41">
        <v>6.3129999999999997</v>
      </c>
      <c r="AG14" s="48">
        <f t="shared" si="7"/>
        <v>9.382532529105184</v>
      </c>
      <c r="AH14" s="43">
        <f>3*B14*(AF14-1)/C14</f>
        <v>3.3895594936708857</v>
      </c>
    </row>
    <row r="15" spans="1:34" x14ac:dyDescent="0.4">
      <c r="A15" s="1" t="s">
        <v>120</v>
      </c>
      <c r="B15" s="5">
        <v>0.34399999999999997</v>
      </c>
      <c r="C15" s="20">
        <v>1.68</v>
      </c>
      <c r="D15" s="35">
        <v>4.74</v>
      </c>
      <c r="H15" s="35">
        <f t="shared" si="1"/>
        <v>2.9377856042269532</v>
      </c>
      <c r="J15" s="37"/>
      <c r="L15" s="35">
        <f t="shared" si="2"/>
        <v>2.2974285714285716</v>
      </c>
      <c r="N15" s="37"/>
      <c r="P15" s="11" t="s">
        <v>173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2">
        <v>5.3940000000000001</v>
      </c>
      <c r="AB15" s="45">
        <v>1.9</v>
      </c>
      <c r="AC15" s="42" t="s">
        <v>238</v>
      </c>
      <c r="AD15" s="43">
        <f t="shared" si="6"/>
        <v>1.7313520886505691E-2</v>
      </c>
      <c r="AF15" s="41">
        <v>5.99</v>
      </c>
      <c r="AG15" s="48">
        <f t="shared" si="7"/>
        <v>7.2582013294660817</v>
      </c>
      <c r="AH15" s="43">
        <f>3*B15*(AF15-1)/C15</f>
        <v>3.0652857142857144</v>
      </c>
    </row>
    <row r="16" spans="1:34" x14ac:dyDescent="0.4">
      <c r="A16" s="1" t="s">
        <v>223</v>
      </c>
      <c r="B16" s="5"/>
      <c r="C16" s="20"/>
      <c r="D16" s="35"/>
      <c r="H16" s="35"/>
      <c r="J16" s="37"/>
      <c r="L16" s="35"/>
      <c r="N16" s="37"/>
      <c r="P16" s="11" t="s">
        <v>224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2">
        <v>5.4029999999999996</v>
      </c>
      <c r="AB16" s="45"/>
      <c r="AC16" s="42"/>
      <c r="AD16" s="43"/>
      <c r="AF16" s="41"/>
      <c r="AG16" s="48"/>
      <c r="AH16" s="43"/>
    </row>
    <row r="17" spans="1:34" x14ac:dyDescent="0.4">
      <c r="A17" s="1" t="s">
        <v>225</v>
      </c>
      <c r="B17" s="5">
        <f>(-X17/(12*PI()*Z17*C17))^(1/2)</f>
        <v>0.66571062513851209</v>
      </c>
      <c r="C17" s="1">
        <v>1.1599999999999999</v>
      </c>
      <c r="D17" s="35"/>
      <c r="H17" s="35"/>
      <c r="J17" s="37"/>
      <c r="L17" s="35"/>
      <c r="N17" s="37"/>
      <c r="P17" s="11" t="s">
        <v>224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2">
        <v>5.13</v>
      </c>
      <c r="AB17" s="45">
        <v>1.4083810000000001</v>
      </c>
      <c r="AC17" s="42" t="s">
        <v>238</v>
      </c>
      <c r="AD17" s="43">
        <f xml:space="preserve"> ((SQRT(AB17))^3/(AB17-1)+(SQRT(1/AB17)^3/(1/AB17-1))-2)/6</f>
        <v>4.8980199195953018E-3</v>
      </c>
      <c r="AF17" s="41"/>
      <c r="AG17" s="48"/>
      <c r="AH17" s="43"/>
    </row>
    <row r="18" spans="1:34" x14ac:dyDescent="0.4">
      <c r="A18" s="1" t="s">
        <v>226</v>
      </c>
      <c r="B18" s="5"/>
      <c r="C18" s="20"/>
      <c r="D18" s="35"/>
      <c r="H18" s="35"/>
      <c r="J18" s="37"/>
      <c r="L18" s="35"/>
      <c r="N18" s="37"/>
      <c r="P18" s="11" t="s">
        <v>197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2">
        <v>5.556</v>
      </c>
      <c r="AF18" s="41"/>
      <c r="AG18" s="48"/>
      <c r="AH18" s="43"/>
    </row>
    <row r="19" spans="1:34" x14ac:dyDescent="0.4">
      <c r="A19" s="1" t="s">
        <v>121</v>
      </c>
      <c r="B19" s="5">
        <v>0.65100000000000002</v>
      </c>
      <c r="C19" s="20">
        <v>2.573</v>
      </c>
      <c r="D19" s="35">
        <v>4.0199999999999996</v>
      </c>
      <c r="E19" s="34">
        <v>4.07</v>
      </c>
      <c r="F19" s="12">
        <v>3.7080000000000002</v>
      </c>
      <c r="H19" s="35">
        <f t="shared" si="1"/>
        <v>2.9110737143238317</v>
      </c>
      <c r="I19" s="36">
        <f>((M19+SQRT(M19^2-4))/2)^2</f>
        <v>3.1083041069446051</v>
      </c>
      <c r="J19" s="37">
        <f>((N19+SQRT(N19^2-4))/2)^2</f>
        <v>1.5999284912534495</v>
      </c>
      <c r="L19" s="35">
        <f t="shared" si="2"/>
        <v>2.2922891566265058</v>
      </c>
      <c r="M19" s="36">
        <f>3*B19*(E19-1)/C19</f>
        <v>2.330240963855422</v>
      </c>
      <c r="N19" s="37">
        <f>3*B19*(F19-1)/C19</f>
        <v>2.0554698795180726</v>
      </c>
      <c r="P19" s="11" t="s">
        <v>170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2">
        <v>4.8689999999999998</v>
      </c>
      <c r="AB19" s="45">
        <v>3.63</v>
      </c>
      <c r="AC19" s="42" t="s">
        <v>238</v>
      </c>
      <c r="AD19" s="43">
        <f t="shared" ref="AD19" si="8" xml:space="preserve"> ((SQRT(AB19))^3/(AB19-1)+(SQRT(1/AB19)^3/(1/AB19-1))-2)/6</f>
        <v>7.1686628234540598E-2</v>
      </c>
      <c r="AF19" s="41">
        <v>5.5439999999999996</v>
      </c>
      <c r="AG19" s="48">
        <f>((AH19+SQRT(AH19^2-4))/2)^2</f>
        <v>9.7939123029715596</v>
      </c>
      <c r="AH19" s="43">
        <f>3*B19*(AF19-1)/C19</f>
        <v>3.4490602409638549</v>
      </c>
    </row>
    <row r="20" spans="1:34" x14ac:dyDescent="0.4">
      <c r="A20" s="1" t="s">
        <v>122</v>
      </c>
      <c r="B20" s="5">
        <v>0.48299999999999998</v>
      </c>
      <c r="C20" s="20">
        <v>2.1800000000000002</v>
      </c>
      <c r="D20" s="35">
        <v>6.28</v>
      </c>
      <c r="F20" s="12">
        <v>4.2220000000000004</v>
      </c>
      <c r="H20" s="35">
        <f t="shared" si="1"/>
        <v>10.218763246909798</v>
      </c>
      <c r="J20" s="37">
        <f>((N20+SQRT(N20^2-4))/2)^2</f>
        <v>2.1132192464193773</v>
      </c>
      <c r="L20" s="35">
        <f t="shared" si="2"/>
        <v>3.5095045871559631</v>
      </c>
      <c r="N20" s="37">
        <f>3*B20*(F20-1)/C20</f>
        <v>2.1415954128440364</v>
      </c>
      <c r="P20" s="11" t="s">
        <v>168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2">
        <v>4.3360000000000003</v>
      </c>
      <c r="AB20" s="45">
        <f t="shared" ref="AB20:AB30" si="9">((AC20+SQRT(AC20^2-4))/2)^2</f>
        <v>2.5198801585601389</v>
      </c>
      <c r="AC20" s="42">
        <f t="shared" ref="AC20:AC28" si="10">3*B20*(AA20-1)/C20</f>
        <v>2.2173688073394495</v>
      </c>
      <c r="AD20" s="43">
        <f t="shared" ref="AD20:AD25" si="11" xml:space="preserve"> ((SQRT(AB20))^3/(AB20-1)+(SQRT(1/AB20)^3/(1/AB20-1))-2)/6</f>
        <v>3.622813455657492E-2</v>
      </c>
      <c r="AF20" s="41">
        <v>5.1289999999999996</v>
      </c>
      <c r="AG20" s="48">
        <f>((AH20+SQRT(AH20^2-4))/2)^2</f>
        <v>5.3449641661580847</v>
      </c>
      <c r="AH20" s="43">
        <f>3*B20*(AF20-1)/C20</f>
        <v>2.7444591743119258</v>
      </c>
    </row>
    <row r="21" spans="1:34" x14ac:dyDescent="0.4">
      <c r="A21" s="1" t="s">
        <v>188</v>
      </c>
      <c r="B21" s="5">
        <f>(-X21/(12*PI()*Z21*C21))^(1/2)</f>
        <v>0.53072600395129799</v>
      </c>
      <c r="C21" s="20">
        <v>1.7749999999999999</v>
      </c>
      <c r="D21" s="35"/>
      <c r="H21" s="35"/>
      <c r="J21" s="37"/>
      <c r="L21" s="35"/>
      <c r="N21" s="37"/>
      <c r="P21" s="11" t="s">
        <v>193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2">
        <v>4.407</v>
      </c>
      <c r="AB21" s="45">
        <f>((AC21+SQRT(AC21^2-4))/2)^2</f>
        <v>7.200780351601324</v>
      </c>
      <c r="AC21" s="42">
        <f t="shared" si="10"/>
        <v>3.0560847810626575</v>
      </c>
      <c r="AD21" s="43">
        <f t="shared" ref="AD21" si="12" xml:space="preserve"> ((SQRT(AB21))^3/(AB21-1)+(SQRT(1/AB21)^3/(1/AB21-1))-2)/6</f>
        <v>0.17601413017710957</v>
      </c>
      <c r="AF21" s="41"/>
      <c r="AG21" s="48"/>
      <c r="AH21" s="43"/>
    </row>
    <row r="22" spans="1:34" x14ac:dyDescent="0.4">
      <c r="A22" s="1" t="s">
        <v>123</v>
      </c>
      <c r="B22" s="5">
        <v>0.34</v>
      </c>
      <c r="C22" s="20">
        <v>1.62</v>
      </c>
      <c r="D22" s="35">
        <v>4.6500000000000004</v>
      </c>
      <c r="F22" s="12">
        <v>3.7080000000000002</v>
      </c>
      <c r="H22" s="35">
        <f t="shared" si="1"/>
        <v>2.9415252216835031</v>
      </c>
      <c r="J22" s="37" t="e">
        <f>((N22+SQRT(N22^2-4))/2)^2</f>
        <v>#NUM!</v>
      </c>
      <c r="L22" s="35">
        <f t="shared" si="2"/>
        <v>2.2981481481481483</v>
      </c>
      <c r="N22" s="37">
        <f>3*B22*(F22-1)/C22</f>
        <v>1.7050370370370371</v>
      </c>
      <c r="P22" s="11" t="s">
        <v>174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2">
        <v>4.7089999999999996</v>
      </c>
      <c r="AB22" s="45">
        <f t="shared" si="9"/>
        <v>3.1345875541826009</v>
      </c>
      <c r="AC22" s="42">
        <f t="shared" si="10"/>
        <v>2.335296296296296</v>
      </c>
      <c r="AD22" s="43">
        <f t="shared" si="11"/>
        <v>5.5882716049382664E-2</v>
      </c>
      <c r="AF22" s="41">
        <v>5.4139999999999997</v>
      </c>
      <c r="AG22" s="48">
        <f>((AH22+SQRT(AH22^2-4))/2)^2</f>
        <v>5.5434781325131768</v>
      </c>
      <c r="AH22" s="43">
        <f>3*B22*(AF22-1)/C22</f>
        <v>2.779185185185185</v>
      </c>
    </row>
    <row r="23" spans="1:34" x14ac:dyDescent="0.4">
      <c r="A23" s="1" t="s">
        <v>124</v>
      </c>
      <c r="B23" s="5">
        <v>0.31</v>
      </c>
      <c r="C23" s="20">
        <v>1.49</v>
      </c>
      <c r="D23" s="35">
        <v>4.6900000000000004</v>
      </c>
      <c r="F23" s="12">
        <v>3.9710000000000001</v>
      </c>
      <c r="H23" s="35">
        <f t="shared" si="1"/>
        <v>2.9675406386446403</v>
      </c>
      <c r="J23" s="37" t="e">
        <f>((N23+SQRT(N23^2-4))/2)^2</f>
        <v>#NUM!</v>
      </c>
      <c r="L23" s="35">
        <f t="shared" si="2"/>
        <v>2.3031543624161075</v>
      </c>
      <c r="N23" s="37">
        <f>3*B23*(F23-1)/C23</f>
        <v>1.8543825503355706</v>
      </c>
      <c r="P23" s="11" t="s">
        <v>170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2">
        <v>4.9379999999999997</v>
      </c>
      <c r="AB23" s="45">
        <f t="shared" si="9"/>
        <v>3.7767200385155371</v>
      </c>
      <c r="AC23" s="42">
        <f t="shared" si="10"/>
        <v>2.4579463087248317</v>
      </c>
      <c r="AD23" s="43">
        <f t="shared" si="11"/>
        <v>7.6324384787472013E-2</v>
      </c>
      <c r="AF23" s="41">
        <v>5.617</v>
      </c>
      <c r="AG23" s="48">
        <f t="shared" ref="AG23:AG32" si="13">((AH23+SQRT(AH23^2-4))/2)^2</f>
        <v>6.1416705842907389</v>
      </c>
      <c r="AH23" s="43">
        <f>3*B23*(AF23-1)/C23</f>
        <v>2.8817516778523489</v>
      </c>
    </row>
    <row r="24" spans="1:34" x14ac:dyDescent="0.4">
      <c r="A24" s="1" t="s">
        <v>125</v>
      </c>
      <c r="B24" s="5">
        <v>0.254</v>
      </c>
      <c r="C24" s="20">
        <v>1.42</v>
      </c>
      <c r="D24" s="35">
        <v>5.29</v>
      </c>
      <c r="F24" s="12">
        <v>4.6059999999999999</v>
      </c>
      <c r="H24" s="35">
        <f t="shared" si="1"/>
        <v>2.9620544027866487</v>
      </c>
      <c r="J24" s="37" t="e">
        <f>((N24+SQRT(N24^2-4))/2)^2</f>
        <v>#NUM!</v>
      </c>
      <c r="L24" s="35">
        <f t="shared" si="2"/>
        <v>2.3020985915492957</v>
      </c>
      <c r="N24" s="37">
        <f>3*B24*(F24-1)/C24</f>
        <v>1.9350507042253522</v>
      </c>
      <c r="P24" s="11" t="s">
        <v>170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2">
        <v>5.375</v>
      </c>
      <c r="AB24" s="45">
        <f t="shared" si="9"/>
        <v>3.19916680849331</v>
      </c>
      <c r="AC24" s="42">
        <f t="shared" si="10"/>
        <v>2.347711267605634</v>
      </c>
      <c r="AD24" s="43">
        <f t="shared" si="11"/>
        <v>5.7951877934272332E-2</v>
      </c>
      <c r="AF24" s="41">
        <v>5.9669999999999996</v>
      </c>
      <c r="AG24" s="48">
        <f t="shared" si="13"/>
        <v>4.9002326599270356</v>
      </c>
      <c r="AH24" s="43">
        <f>3*B24*(AF24-1)/C24</f>
        <v>2.6653901408450702</v>
      </c>
    </row>
    <row r="25" spans="1:34" x14ac:dyDescent="0.4">
      <c r="A25" s="1" t="s">
        <v>194</v>
      </c>
      <c r="B25" s="5">
        <f>(-X25/(12*PI()*Z25*C25))^(1/2)</f>
        <v>0.38663974973973514</v>
      </c>
      <c r="C25" s="20">
        <v>1.4562957000000001</v>
      </c>
      <c r="D25" s="35"/>
      <c r="H25" s="35"/>
      <c r="J25" s="37"/>
      <c r="L25" s="35"/>
      <c r="N25" s="37"/>
      <c r="P25" s="11" t="s">
        <v>195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2">
        <v>7.931</v>
      </c>
      <c r="AB25" s="45">
        <f t="shared" ref="AB25" si="14">((AC25+SQRT(AC25^2-4))/2)^2</f>
        <v>28.440151446942519</v>
      </c>
      <c r="AC25" s="42">
        <f t="shared" si="10"/>
        <v>5.5204450005162498</v>
      </c>
      <c r="AD25" s="43">
        <f t="shared" si="11"/>
        <v>0.586740833419375</v>
      </c>
      <c r="AF25" s="41"/>
      <c r="AG25" s="48"/>
      <c r="AH25" s="43"/>
    </row>
    <row r="26" spans="1:34" x14ac:dyDescent="0.4">
      <c r="A26" s="1" t="s">
        <v>126</v>
      </c>
      <c r="B26" s="5">
        <v>0.27400000000000002</v>
      </c>
      <c r="C26" s="20">
        <v>1.41</v>
      </c>
      <c r="D26" s="35">
        <v>4.96</v>
      </c>
      <c r="H26" s="35">
        <f t="shared" si="1"/>
        <v>2.9958153707541055</v>
      </c>
      <c r="J26" s="37"/>
      <c r="L26" s="35">
        <f t="shared" si="2"/>
        <v>2.3085957446808512</v>
      </c>
      <c r="N26" s="37"/>
      <c r="P26" s="11" t="s">
        <v>170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2">
        <v>6.3559999999999999</v>
      </c>
      <c r="AB26" s="45">
        <f t="shared" si="9"/>
        <v>7.618332021653929</v>
      </c>
      <c r="AC26" s="42">
        <f t="shared" si="10"/>
        <v>3.1224340425531922</v>
      </c>
      <c r="AD26" s="43">
        <f t="shared" ref="AD26" si="15" xml:space="preserve"> ((SQRT(AB26))^3/(AB26-1)+(SQRT(1/AB26)^3/(1/AB26-1))-2)/6</f>
        <v>0.18707234042553203</v>
      </c>
      <c r="AF26" s="41">
        <v>2.82</v>
      </c>
      <c r="AG26" s="48"/>
      <c r="AH26" s="43">
        <f>3*B26*(AF26-1)/C26</f>
        <v>1.0610212765957447</v>
      </c>
    </row>
    <row r="27" spans="1:34" x14ac:dyDescent="0.4">
      <c r="A27" s="1" t="s">
        <v>127</v>
      </c>
      <c r="B27" s="5">
        <v>0.26200000000000001</v>
      </c>
      <c r="C27" s="20">
        <v>1.39</v>
      </c>
      <c r="D27" s="35">
        <v>5.07</v>
      </c>
      <c r="F27" s="12">
        <v>4.4370000000000003</v>
      </c>
      <c r="H27" s="35">
        <f t="shared" si="1"/>
        <v>2.9587008198878118</v>
      </c>
      <c r="J27" s="37" t="e">
        <f>((N27+SQRT(N27^2-4))/2)^2</f>
        <v>#NUM!</v>
      </c>
      <c r="L27" s="35">
        <f t="shared" si="2"/>
        <v>2.3014532374100725</v>
      </c>
      <c r="N27" s="37">
        <f>3*B27*(F27-1)/C27</f>
        <v>1.9435122302158276</v>
      </c>
      <c r="P27" s="11" t="s">
        <v>168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2">
        <v>5.7539999999999996</v>
      </c>
      <c r="AB27" s="45">
        <f t="shared" si="9"/>
        <v>5.0276990219299922</v>
      </c>
      <c r="AC27" s="42">
        <f t="shared" si="10"/>
        <v>2.6882330935251799</v>
      </c>
      <c r="AD27" s="43">
        <f t="shared" ref="AD27:AD30" si="16" xml:space="preserve"> ((SQRT(AB27))^3/(AB27-1)+(SQRT(1/AB27)^3/(1/AB27-1))-2)/6</f>
        <v>0.11470551558752999</v>
      </c>
      <c r="AF27" s="41">
        <v>6.3230000000000004</v>
      </c>
      <c r="AG27" s="48">
        <f t="shared" si="13"/>
        <v>6.9153999229692085</v>
      </c>
      <c r="AH27" s="43">
        <f>3*B27*(AF27-1)/C27</f>
        <v>3.0099841726618712</v>
      </c>
    </row>
    <row r="28" spans="1:34" x14ac:dyDescent="0.4">
      <c r="A28" s="1" t="s">
        <v>128</v>
      </c>
      <c r="B28" s="5">
        <v>0.27</v>
      </c>
      <c r="C28" s="20">
        <v>1.38</v>
      </c>
      <c r="D28" s="35">
        <v>4.92</v>
      </c>
      <c r="H28" s="35">
        <f t="shared" si="1"/>
        <v>2.9556677328143475</v>
      </c>
      <c r="J28" s="37"/>
      <c r="L28" s="35">
        <f t="shared" si="2"/>
        <v>2.3008695652173916</v>
      </c>
      <c r="N28" s="37"/>
      <c r="P28" s="11" t="s">
        <v>169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2">
        <v>6.0060000000000002</v>
      </c>
      <c r="AB28" s="45">
        <f t="shared" si="9"/>
        <v>6.4792946531588216</v>
      </c>
      <c r="AC28" s="42">
        <f t="shared" si="10"/>
        <v>2.9383043478260875</v>
      </c>
      <c r="AD28" s="43">
        <f t="shared" si="16"/>
        <v>0.1563840579710146</v>
      </c>
      <c r="AF28" s="41">
        <v>6.6079999999999997</v>
      </c>
      <c r="AG28" s="48">
        <f t="shared" si="13"/>
        <v>8.7202990679260441</v>
      </c>
      <c r="AH28" s="43">
        <f>3*B28*(AF28-1)/C28</f>
        <v>3.291652173913044</v>
      </c>
    </row>
    <row r="29" spans="1:34" x14ac:dyDescent="0.4">
      <c r="A29" s="1" t="s">
        <v>105</v>
      </c>
      <c r="B29" s="5">
        <v>0.27200000000000002</v>
      </c>
      <c r="C29" s="20">
        <v>1.41</v>
      </c>
      <c r="D29" s="35">
        <v>4.99</v>
      </c>
      <c r="E29" s="34">
        <v>5.23</v>
      </c>
      <c r="F29" s="12">
        <v>5.1929999999999996</v>
      </c>
      <c r="H29" s="35">
        <f t="shared" si="1"/>
        <v>2.9984687261523426</v>
      </c>
      <c r="I29" s="36">
        <f>((M29+SQRT(M29^2-4))/2)^2</f>
        <v>3.7241891763288364</v>
      </c>
      <c r="J29" s="37">
        <f>((N29+SQRT(N29^2-4))/2)^2</f>
        <v>3.6114267289747048</v>
      </c>
      <c r="L29" s="35">
        <f t="shared" si="2"/>
        <v>2.3091063829787237</v>
      </c>
      <c r="M29" s="36">
        <f>3*B29*(E29-1)/C29</f>
        <v>2.4480000000000004</v>
      </c>
      <c r="N29" s="37">
        <f>3*B29*(F29-1)/C29</f>
        <v>2.4265872340425534</v>
      </c>
      <c r="P29" s="11" t="s">
        <v>169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2">
        <v>6.173</v>
      </c>
      <c r="AB29" s="45">
        <v>3.13</v>
      </c>
      <c r="AC29" s="42" t="s">
        <v>238</v>
      </c>
      <c r="AD29" s="43">
        <f t="shared" si="16"/>
        <v>5.5735670039939102E-2</v>
      </c>
      <c r="AF29" s="41">
        <v>6.7480000000000002</v>
      </c>
      <c r="AG29" s="48">
        <f t="shared" si="13"/>
        <v>8.9539336478531943</v>
      </c>
      <c r="AH29" s="43">
        <f>3*B29*(AF29-1)/C29</f>
        <v>3.326502127659575</v>
      </c>
    </row>
    <row r="30" spans="1:34" x14ac:dyDescent="0.4">
      <c r="A30" s="1" t="s">
        <v>129</v>
      </c>
      <c r="B30" s="5">
        <v>0.215</v>
      </c>
      <c r="C30" s="20">
        <v>1.54</v>
      </c>
      <c r="D30" s="35">
        <v>6.49</v>
      </c>
      <c r="F30" s="12">
        <v>6.3150000000000004</v>
      </c>
      <c r="H30" s="35">
        <f t="shared" si="1"/>
        <v>2.9479431509361413</v>
      </c>
      <c r="J30" s="37">
        <f>((N30+SQRT(N30^2-4))/2)^2</f>
        <v>2.5657107289747128</v>
      </c>
      <c r="L30" s="35">
        <f t="shared" si="2"/>
        <v>2.2993831168831171</v>
      </c>
      <c r="N30" s="37">
        <f>3*B30*(F30-1)/C30</f>
        <v>2.2260876623376626</v>
      </c>
      <c r="P30" s="11" t="s">
        <v>168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2">
        <v>6.49</v>
      </c>
      <c r="AB30" s="45">
        <f t="shared" si="9"/>
        <v>2.9479431509361413</v>
      </c>
      <c r="AC30" s="42">
        <f>3*B30*(AA30-1)/C30</f>
        <v>2.2993831168831171</v>
      </c>
      <c r="AD30" s="43">
        <f t="shared" si="16"/>
        <v>4.9897186147186266E-2</v>
      </c>
      <c r="AF30" s="41">
        <v>6.8849999999999998</v>
      </c>
      <c r="AG30" s="48">
        <f t="shared" si="13"/>
        <v>3.8130901908629715</v>
      </c>
      <c r="AH30" s="43">
        <f>3*B30*(AF30-1)/C30</f>
        <v>2.4648214285714283</v>
      </c>
    </row>
    <row r="31" spans="1:34" x14ac:dyDescent="0.4">
      <c r="A31" s="1" t="s">
        <v>196</v>
      </c>
      <c r="B31" s="5"/>
      <c r="C31" s="20"/>
      <c r="D31" s="35"/>
      <c r="H31" s="35"/>
      <c r="J31" s="37"/>
      <c r="L31" s="35"/>
      <c r="N31" s="37"/>
      <c r="P31" s="11" t="s">
        <v>197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2">
        <v>6.3289999999999997</v>
      </c>
      <c r="AB31" s="45"/>
      <c r="AC31" s="42"/>
      <c r="AD31" s="43"/>
      <c r="AF31" s="41"/>
      <c r="AG31" s="48"/>
      <c r="AH31" s="43"/>
    </row>
    <row r="32" spans="1:34" x14ac:dyDescent="0.4">
      <c r="A32" s="1" t="s">
        <v>130</v>
      </c>
      <c r="B32" s="5">
        <v>0.34799999999999998</v>
      </c>
      <c r="C32" s="20">
        <v>1.76</v>
      </c>
      <c r="D32" s="35">
        <v>4.84</v>
      </c>
      <c r="H32" s="35">
        <f t="shared" si="1"/>
        <v>2.8358245441806531</v>
      </c>
      <c r="J32" s="37"/>
      <c r="L32" s="35">
        <f t="shared" si="2"/>
        <v>2.2778181818181817</v>
      </c>
      <c r="N32" s="37"/>
      <c r="P32" s="11" t="s">
        <v>173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2">
        <v>5.8979999999999997</v>
      </c>
      <c r="AB32" s="45">
        <v>2</v>
      </c>
      <c r="AC32" s="42" t="s">
        <v>238</v>
      </c>
      <c r="AD32" s="43">
        <f t="shared" ref="AD32" si="17" xml:space="preserve"> ((SQRT(AB32))^3/(AB32-1)+(SQRT(1/AB32)^3/(1/AB32-1))-2)/6</f>
        <v>2.0220057259940472E-2</v>
      </c>
      <c r="AF32" s="41">
        <v>6.3810000000000002</v>
      </c>
      <c r="AG32" s="48">
        <f t="shared" si="13"/>
        <v>8.0642947492824746</v>
      </c>
      <c r="AH32" s="43">
        <f>3*B32*(AF32-1)/C32</f>
        <v>3.1919113636363639</v>
      </c>
    </row>
    <row r="33" spans="1:34" x14ac:dyDescent="0.4">
      <c r="A33" s="1" t="s">
        <v>229</v>
      </c>
      <c r="B33" s="5"/>
      <c r="C33" s="20"/>
      <c r="D33" s="35"/>
      <c r="H33" s="35"/>
      <c r="J33" s="37"/>
      <c r="L33" s="35"/>
      <c r="N33" s="37"/>
      <c r="P33" s="11" t="s">
        <v>190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2">
        <v>5.3330000000000002</v>
      </c>
      <c r="AB33" s="45"/>
      <c r="AC33" s="42"/>
      <c r="AD33" s="43"/>
      <c r="AF33" s="41"/>
      <c r="AG33" s="48"/>
      <c r="AH33" s="43"/>
    </row>
    <row r="34" spans="1:34" x14ac:dyDescent="0.4">
      <c r="A34" s="1" t="s">
        <v>230</v>
      </c>
      <c r="B34" s="5"/>
      <c r="C34" s="20"/>
      <c r="D34" s="35"/>
      <c r="H34" s="35"/>
      <c r="J34" s="37"/>
      <c r="L34" s="35"/>
      <c r="N34" s="37"/>
      <c r="P34" s="11" t="s">
        <v>231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2">
        <v>5.5750000000000002</v>
      </c>
      <c r="AB34" s="45"/>
      <c r="AC34" s="42"/>
      <c r="AD34" s="43"/>
      <c r="AF34" s="41"/>
      <c r="AG34" s="48"/>
      <c r="AH34" s="43"/>
    </row>
    <row r="35" spans="1:34" x14ac:dyDescent="0.4">
      <c r="A35" s="1" t="s">
        <v>232</v>
      </c>
      <c r="B35" s="5"/>
      <c r="C35" s="20"/>
      <c r="D35" s="35"/>
      <c r="H35" s="35"/>
      <c r="J35" s="37"/>
      <c r="L35" s="35"/>
      <c r="N35" s="37"/>
      <c r="P35" s="11" t="s">
        <v>197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2">
        <v>5.9790000000000001</v>
      </c>
      <c r="AB35" s="45"/>
      <c r="AC35" s="42"/>
      <c r="AD35" s="43"/>
      <c r="AF35" s="41"/>
      <c r="AG35" s="48"/>
      <c r="AH35" s="43"/>
    </row>
    <row r="36" spans="1:34" x14ac:dyDescent="0.4">
      <c r="A36" s="1" t="s">
        <v>131</v>
      </c>
      <c r="B36" s="5">
        <v>0.65800000000000003</v>
      </c>
      <c r="C36" s="20">
        <v>2.75</v>
      </c>
      <c r="D36" s="35">
        <v>4.2</v>
      </c>
      <c r="E36" s="34">
        <v>4.07</v>
      </c>
      <c r="F36" s="12">
        <v>4.4320000000000004</v>
      </c>
      <c r="H36" s="35">
        <f t="shared" si="1"/>
        <v>2.9356527884894152</v>
      </c>
      <c r="I36" s="36">
        <f>((M36+SQRT(M36^2-4))/2)^2</f>
        <v>2.4477659042335742</v>
      </c>
      <c r="J36" s="37">
        <f>((N36+SQRT(N36^2-4))/2)^2</f>
        <v>3.8063710305876031</v>
      </c>
      <c r="L36" s="35">
        <f t="shared" si="2"/>
        <v>2.2970181818181818</v>
      </c>
      <c r="M36" s="36">
        <f>3*B36*(E36-1)/C36</f>
        <v>2.2037018181818184</v>
      </c>
      <c r="N36" s="37">
        <f>3*B36*(F36-1)/C36</f>
        <v>2.4635520000000004</v>
      </c>
      <c r="P36" s="11" t="s">
        <v>170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2">
        <v>4.8540000000000001</v>
      </c>
      <c r="AB36" s="45">
        <f t="shared" ref="AB36:AB37" si="18">((AC36+SQRT(AC36^2-4))/2)^2</f>
        <v>5.470566890683207</v>
      </c>
      <c r="AC36" s="42">
        <f t="shared" ref="AC36:AC45" si="19">3*B36*(AA36-1)/C36</f>
        <v>2.7664712727272733</v>
      </c>
      <c r="AD36" s="43">
        <f t="shared" ref="AD36:AD37" si="20" xml:space="preserve"> ((SQRT(AB36))^3/(AB36-1)+(SQRT(1/AB36)^3/(1/AB36-1))-2)/6</f>
        <v>0.12774521212121223</v>
      </c>
      <c r="AF36" s="41">
        <v>5.5190000000000001</v>
      </c>
      <c r="AG36" s="48">
        <f t="shared" ref="AG36" si="21">((AH36+SQRT(AH36^2-4))/2)^2</f>
        <v>8.4033706837950302</v>
      </c>
      <c r="AH36" s="43">
        <f>3*B36*(AF36-1)/C36</f>
        <v>3.2438203636363641</v>
      </c>
    </row>
    <row r="37" spans="1:34" x14ac:dyDescent="0.4">
      <c r="A37" s="1" t="s">
        <v>198</v>
      </c>
      <c r="B37" s="5">
        <f>(-X37/(12*PI()*Z37*C37))^(1/2)</f>
        <v>0.50382962376161233</v>
      </c>
      <c r="C37" s="20">
        <v>2.3780000000000001</v>
      </c>
      <c r="D37" s="35"/>
      <c r="H37" s="35"/>
      <c r="I37" s="36"/>
      <c r="J37" s="37"/>
      <c r="L37" s="35"/>
      <c r="M37" s="36"/>
      <c r="N37" s="37"/>
      <c r="P37" s="11" t="s">
        <v>199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2">
        <v>4.6100000000000003</v>
      </c>
      <c r="AB37" s="45">
        <f t="shared" si="18"/>
        <v>2.9229012813568795</v>
      </c>
      <c r="AC37" s="42">
        <f t="shared" si="19"/>
        <v>2.2945646868537688</v>
      </c>
      <c r="AD37" s="43">
        <f t="shared" si="20"/>
        <v>4.9094114475628059E-2</v>
      </c>
      <c r="AF37" s="41"/>
      <c r="AG37" s="48"/>
      <c r="AH37" s="43"/>
    </row>
    <row r="38" spans="1:34" x14ac:dyDescent="0.4">
      <c r="A38" s="1" t="s">
        <v>132</v>
      </c>
      <c r="B38" s="5">
        <v>0.47</v>
      </c>
      <c r="C38" s="20">
        <v>1.99</v>
      </c>
      <c r="D38" s="35"/>
      <c r="H38" s="35"/>
      <c r="J38" s="37"/>
      <c r="L38" s="35"/>
      <c r="N38" s="37"/>
      <c r="P38" s="11" t="s">
        <v>168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2">
        <v>4.1689999999999996</v>
      </c>
      <c r="AB38" s="45">
        <f t="shared" ref="AB38" si="22">((AC38+SQRT(AC38^2-4))/2)^2</f>
        <v>2.6666993878854752</v>
      </c>
      <c r="AC38" s="42">
        <f t="shared" si="19"/>
        <v>2.245371859296482</v>
      </c>
      <c r="AD38" s="43">
        <f t="shared" ref="AD38" si="23" xml:space="preserve"> ((SQRT(AB38))^3/(AB38-1)+(SQRT(1/AB38)^3/(1/AB38-1))-2)/6</f>
        <v>4.0895309882746998E-2</v>
      </c>
      <c r="AF38" s="41">
        <v>4.9640000000000004</v>
      </c>
      <c r="AG38" s="48">
        <f t="shared" ref="AG38:AG48" si="24">((AH38+SQRT(AH38^2-4))/2)^2</f>
        <v>5.7135676318810278</v>
      </c>
      <c r="AH38" s="43">
        <f>3*B38*(AF38-1)/C38</f>
        <v>2.8086633165829147</v>
      </c>
    </row>
    <row r="39" spans="1:34" x14ac:dyDescent="0.4">
      <c r="A39" s="1" t="s">
        <v>133</v>
      </c>
      <c r="B39" s="5">
        <v>0.39500000000000002</v>
      </c>
      <c r="C39" s="20">
        <v>1.77</v>
      </c>
      <c r="D39" s="35">
        <v>4.43</v>
      </c>
      <c r="F39" s="12">
        <v>3.2290000000000001</v>
      </c>
      <c r="H39" s="35">
        <f>((L39+SQRT(L39^2-4))/2)^2</f>
        <v>2.9322109887560295</v>
      </c>
      <c r="J39" s="37" t="e">
        <f>((N39+SQRT(N39^2-4))/2)^2</f>
        <v>#NUM!</v>
      </c>
      <c r="L39" s="35">
        <f>3*B39*(D39-1)/C39</f>
        <v>2.2963559322033897</v>
      </c>
      <c r="N39" s="37">
        <f>3*B39*(F39-1)/C39</f>
        <v>1.4922966101694917</v>
      </c>
      <c r="P39" s="11" t="s">
        <v>168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2">
        <v>4.46</v>
      </c>
      <c r="AB39" s="45">
        <f t="shared" ref="AB39:AB48" si="25">((AC39+SQRT(AC39^2-4))/2)^2</f>
        <v>3.036579510439676</v>
      </c>
      <c r="AC39" s="42">
        <f t="shared" si="19"/>
        <v>2.316440677966102</v>
      </c>
      <c r="AD39" s="43">
        <f t="shared" ref="AD39" si="26" xml:space="preserve"> ((SQRT(AB39))^3/(AB39-1)+(SQRT(1/AB39)^3/(1/AB39-1))-2)/6</f>
        <v>5.274011299435033E-2</v>
      </c>
      <c r="AF39" s="41">
        <v>5.2039999999999997</v>
      </c>
      <c r="AG39" s="48">
        <f t="shared" si="24"/>
        <v>5.7476650750278822</v>
      </c>
      <c r="AH39" s="43">
        <f>3*B39*(AF39-1)/C39</f>
        <v>2.8145423728813559</v>
      </c>
    </row>
    <row r="40" spans="1:34" x14ac:dyDescent="0.4">
      <c r="A40" s="1" t="s">
        <v>134</v>
      </c>
      <c r="B40" s="5">
        <v>0.33600000000000002</v>
      </c>
      <c r="C40" s="20">
        <v>1.63</v>
      </c>
      <c r="D40" s="35">
        <v>4.72</v>
      </c>
      <c r="H40" s="35">
        <f>((L40+SQRT(L40^2-4))/2)^2</f>
        <v>2.953571900821677</v>
      </c>
      <c r="J40" s="37"/>
      <c r="L40" s="35">
        <f>3*B40*(D40-1)/C40</f>
        <v>2.3004662576687118</v>
      </c>
      <c r="N40" s="37"/>
      <c r="P40" s="11" t="s">
        <v>170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2">
        <v>4.96</v>
      </c>
      <c r="AB40" s="45">
        <f t="shared" si="25"/>
        <v>3.7288509522156765</v>
      </c>
      <c r="AC40" s="42">
        <f t="shared" si="19"/>
        <v>2.4488834355828222</v>
      </c>
      <c r="AD40" s="43">
        <f t="shared" ref="AD40:AD42" si="27" xml:space="preserve"> ((SQRT(AB40))^3/(AB40-1)+(SQRT(1/AB40)^3/(1/AB40-1))-2)/6</f>
        <v>7.4813905930470367E-2</v>
      </c>
      <c r="AF40" s="41">
        <v>5.6189999999999998</v>
      </c>
      <c r="AG40" s="48">
        <f t="shared" si="24"/>
        <v>5.9922076536442299</v>
      </c>
      <c r="AH40" s="43">
        <f>3*B40*(AF40-1)/C40</f>
        <v>2.8564122699386507</v>
      </c>
    </row>
    <row r="41" spans="1:34" x14ac:dyDescent="0.4">
      <c r="A41" s="1" t="s">
        <v>135</v>
      </c>
      <c r="B41" s="5">
        <v>0.26500000000000001</v>
      </c>
      <c r="C41" s="20">
        <v>1.55</v>
      </c>
      <c r="D41" s="35">
        <v>5.49</v>
      </c>
      <c r="F41" s="12">
        <v>4.5490000000000004</v>
      </c>
      <c r="H41" s="35">
        <f>((L41+SQRT(L41^2-4))/2)^2</f>
        <v>2.9664032596978309</v>
      </c>
      <c r="J41" s="37" t="e">
        <f>((N41+SQRT(N41^2-4))/2)^2</f>
        <v>#NUM!</v>
      </c>
      <c r="L41" s="35">
        <f>3*B41*(D41-1)/C41</f>
        <v>2.3029354838709679</v>
      </c>
      <c r="N41" s="37">
        <f>3*B41*(F41-1)/C41</f>
        <v>1.820293548387097</v>
      </c>
      <c r="P41" s="11" t="s">
        <v>170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2">
        <v>5.4560000000000004</v>
      </c>
      <c r="AB41" s="45">
        <f t="shared" si="25"/>
        <v>2.8757615250732638</v>
      </c>
      <c r="AC41" s="42">
        <f t="shared" si="19"/>
        <v>2.2854967741935486</v>
      </c>
      <c r="AD41" s="43">
        <f t="shared" si="27"/>
        <v>4.7582795698924686E-2</v>
      </c>
      <c r="AF41" s="41">
        <v>6.02</v>
      </c>
      <c r="AG41" s="48">
        <f t="shared" si="24"/>
        <v>4.4023086040325312</v>
      </c>
      <c r="AH41" s="43">
        <f>3*B41*(AF41-1)/C41</f>
        <v>2.5747741935483868</v>
      </c>
    </row>
    <row r="42" spans="1:34" x14ac:dyDescent="0.4">
      <c r="A42" s="1" t="s">
        <v>200</v>
      </c>
      <c r="B42" s="5">
        <f>(-X42/(12*PI()*Z42*C42))^(1/2)</f>
        <v>0.31440519767406744</v>
      </c>
      <c r="C42" s="20">
        <v>1.5028630000000001</v>
      </c>
      <c r="D42" s="35"/>
      <c r="H42" s="35"/>
      <c r="J42" s="37"/>
      <c r="L42" s="35"/>
      <c r="N42" s="37"/>
      <c r="P42" s="11" t="s">
        <v>193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2">
        <v>5.6740000000000004</v>
      </c>
      <c r="AB42" s="45">
        <f t="shared" ref="AB42" si="28">((AC42+SQRT(AC42^2-4))/2)^2</f>
        <v>6.450157220103736</v>
      </c>
      <c r="AC42" s="42">
        <f t="shared" si="19"/>
        <v>2.9334607890311855</v>
      </c>
      <c r="AD42" s="43">
        <f t="shared" si="27"/>
        <v>0.15557679817186423</v>
      </c>
      <c r="AF42" s="41"/>
      <c r="AG42" s="48"/>
      <c r="AH42" s="43"/>
    </row>
    <row r="43" spans="1:34" x14ac:dyDescent="0.4">
      <c r="A43" s="1" t="s">
        <v>136</v>
      </c>
      <c r="B43" s="5">
        <v>0.245</v>
      </c>
      <c r="C43" s="20">
        <v>1.48</v>
      </c>
      <c r="D43" s="35">
        <v>5.63</v>
      </c>
      <c r="H43" s="35">
        <f>((L43+SQRT(L43^2-4))/2)^2</f>
        <v>2.9478131863820023</v>
      </c>
      <c r="J43" s="37"/>
      <c r="L43" s="35">
        <f>3*B43*(D43-1)/C43</f>
        <v>2.299358108108108</v>
      </c>
      <c r="N43" s="37"/>
      <c r="P43" s="11" t="s">
        <v>168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2">
        <v>6.0380000000000003</v>
      </c>
      <c r="AB43" s="45">
        <f t="shared" si="25"/>
        <v>4.0105608852003209</v>
      </c>
      <c r="AC43" s="42">
        <f t="shared" si="19"/>
        <v>2.5019797297297299</v>
      </c>
      <c r="AD43" s="43">
        <f t="shared" ref="AD43:AD44" si="29" xml:space="preserve"> ((SQRT(AB43))^3/(AB43-1)+(SQRT(1/AB43)^3/(1/AB43-1))-2)/6</f>
        <v>8.3663288288288243E-2</v>
      </c>
      <c r="AF43" s="41">
        <v>6.4859999999999998</v>
      </c>
      <c r="AG43" s="48">
        <f t="shared" si="24"/>
        <v>5.2315689154786122</v>
      </c>
      <c r="AH43" s="43">
        <f>3*B43*(AF43-1)/C43</f>
        <v>2.7244662162162161</v>
      </c>
    </row>
    <row r="44" spans="1:34" x14ac:dyDescent="0.4">
      <c r="A44" s="1" t="s">
        <v>159</v>
      </c>
      <c r="B44" s="5">
        <f>(-X44/(12*PI()*Z44*C44))^(1/2)</f>
        <v>0.29016314280288524</v>
      </c>
      <c r="C44" s="20">
        <v>1.486988</v>
      </c>
      <c r="D44" s="35"/>
      <c r="F44" s="12">
        <v>5.665</v>
      </c>
      <c r="H44" s="35"/>
      <c r="J44" s="37"/>
      <c r="L44" s="35"/>
      <c r="N44" s="37"/>
      <c r="P44" s="11" t="s">
        <v>169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2">
        <v>6.3380000000000001</v>
      </c>
      <c r="AB44" s="45">
        <f t="shared" ref="AB44" si="30">((AC44+SQRT(AC44^2-4))/2)^2</f>
        <v>7.6339377918181199</v>
      </c>
      <c r="AC44" s="42">
        <f t="shared" si="19"/>
        <v>3.124889083735312</v>
      </c>
      <c r="AD44" s="43">
        <f t="shared" si="29"/>
        <v>0.18748151395588528</v>
      </c>
      <c r="AF44" s="41">
        <v>6.7279999999999998</v>
      </c>
      <c r="AG44" s="48"/>
      <c r="AH44" s="43"/>
    </row>
    <row r="45" spans="1:34" x14ac:dyDescent="0.4">
      <c r="A45" s="1" t="s">
        <v>137</v>
      </c>
      <c r="B45" s="5">
        <v>0.23699999999999999</v>
      </c>
      <c r="C45" s="20">
        <v>1.52</v>
      </c>
      <c r="D45" s="35">
        <v>5.91</v>
      </c>
      <c r="F45" s="12">
        <v>5.4219999999999997</v>
      </c>
      <c r="H45" s="35">
        <f t="shared" ref="H45:H56" si="31">((L45+SQRT(L45^2-4))/2)^2</f>
        <v>2.9340880619479717</v>
      </c>
      <c r="J45" s="37">
        <f t="shared" ref="J45:J54" si="32">((N45+SQRT(N45^2-4))/2)^2</f>
        <v>1.6850125798097029</v>
      </c>
      <c r="L45" s="35">
        <f t="shared" ref="L45:L56" si="33">3*B45*(D45-1)/C45</f>
        <v>2.2967171052631579</v>
      </c>
      <c r="N45" s="37">
        <f t="shared" ref="N45:N54" si="34">3*B45*(F45-1)/C45</f>
        <v>2.0684486842105261</v>
      </c>
      <c r="P45" s="11" t="s">
        <v>169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2">
        <v>6.6589999999999998</v>
      </c>
      <c r="AB45" s="45">
        <f t="shared" si="25"/>
        <v>4.798594277187302</v>
      </c>
      <c r="AC45" s="42">
        <f t="shared" si="19"/>
        <v>2.647071710526316</v>
      </c>
      <c r="AD45" s="43">
        <f t="shared" ref="AD45" si="35" xml:space="preserve"> ((SQRT(AB45))^3/(AB45-1)+(SQRT(1/AB45)^3/(1/AB45-1))-2)/6</f>
        <v>0.10784528508771925</v>
      </c>
      <c r="AF45" s="41">
        <v>6.9509999999999996</v>
      </c>
      <c r="AG45" s="48">
        <f t="shared" si="24"/>
        <v>5.5691957991076153</v>
      </c>
      <c r="AH45" s="43">
        <f>3*B45*(AF45-1)/C45</f>
        <v>2.7836585526315782</v>
      </c>
    </row>
    <row r="46" spans="1:34" x14ac:dyDescent="0.4">
      <c r="A46" s="1" t="s">
        <v>112</v>
      </c>
      <c r="B46" s="5">
        <v>0.26900000000000002</v>
      </c>
      <c r="C46" s="20">
        <v>1.6</v>
      </c>
      <c r="D46" s="35">
        <v>5.55</v>
      </c>
      <c r="E46" s="34">
        <v>5.86</v>
      </c>
      <c r="F46" s="12">
        <v>6.0709999999999997</v>
      </c>
      <c r="H46" s="35">
        <f t="shared" si="31"/>
        <v>2.9246765439874713</v>
      </c>
      <c r="I46" s="36">
        <f>((M46+SQRT(M46^2-4))/2)^2</f>
        <v>3.741408848048414</v>
      </c>
      <c r="J46" s="37">
        <f t="shared" si="32"/>
        <v>4.3097222414125342</v>
      </c>
      <c r="L46" s="35">
        <f t="shared" si="33"/>
        <v>2.2949062499999999</v>
      </c>
      <c r="M46" s="36">
        <f>3*B46*(E46-1)/C46</f>
        <v>2.4512624999999999</v>
      </c>
      <c r="N46" s="37">
        <f t="shared" si="34"/>
        <v>2.557685625</v>
      </c>
      <c r="P46" s="11" t="s">
        <v>169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2">
        <v>6.9160000000000004</v>
      </c>
      <c r="AB46" s="45">
        <v>2.73</v>
      </c>
      <c r="AC46" s="42" t="s">
        <v>242</v>
      </c>
      <c r="AD46" s="43">
        <f t="shared" ref="AD46:AD48" si="36" xml:space="preserve"> ((SQRT(AB46))^3/(AB46-1)+(SQRT(1/AB46)^3/(1/AB46-1))-2)/6</f>
        <v>4.2916449475772112E-2</v>
      </c>
      <c r="AF46" s="41">
        <v>7.1890000000000001</v>
      </c>
      <c r="AG46" s="48">
        <f t="shared" si="24"/>
        <v>7.6128859563570401</v>
      </c>
      <c r="AH46" s="43">
        <f>3*B46*(AF46-1)/C46</f>
        <v>3.1215768749999997</v>
      </c>
    </row>
    <row r="47" spans="1:34" x14ac:dyDescent="0.4">
      <c r="A47" s="1" t="s">
        <v>138</v>
      </c>
      <c r="B47" s="5">
        <v>0.214</v>
      </c>
      <c r="C47" s="20">
        <v>1.73</v>
      </c>
      <c r="D47" s="35">
        <v>7.19</v>
      </c>
      <c r="F47" s="12">
        <v>5.7610000000000001</v>
      </c>
      <c r="H47" s="35">
        <f t="shared" si="31"/>
        <v>2.9360689915208353</v>
      </c>
      <c r="J47" s="37" t="e">
        <f t="shared" si="32"/>
        <v>#NUM!</v>
      </c>
      <c r="L47" s="35">
        <f t="shared" si="33"/>
        <v>2.2970982658959542</v>
      </c>
      <c r="N47" s="37">
        <f t="shared" si="34"/>
        <v>1.7667988439306359</v>
      </c>
      <c r="P47" s="11" t="s">
        <v>168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2">
        <v>7.37</v>
      </c>
      <c r="AB47" s="45">
        <f t="shared" si="25"/>
        <v>3.2834460034129589</v>
      </c>
      <c r="AC47" s="42">
        <f>3*B47*(AA47-1)/C47</f>
        <v>2.3638959537572255</v>
      </c>
      <c r="AD47" s="43">
        <f t="shared" si="36"/>
        <v>6.0649325626204176E-2</v>
      </c>
      <c r="AF47" s="41">
        <v>7.6390000000000002</v>
      </c>
      <c r="AG47" s="48">
        <f t="shared" si="24"/>
        <v>3.8072675087967802</v>
      </c>
      <c r="AH47" s="43">
        <f>3*B47*(AF47-1)/C47</f>
        <v>2.4637213872832371</v>
      </c>
    </row>
    <row r="48" spans="1:34" x14ac:dyDescent="0.4">
      <c r="A48" s="1" t="s">
        <v>139</v>
      </c>
      <c r="B48" s="5">
        <v>0.36</v>
      </c>
      <c r="C48" s="20">
        <v>1.84</v>
      </c>
      <c r="D48" s="35">
        <v>4.92</v>
      </c>
      <c r="F48" s="12">
        <v>6.077</v>
      </c>
      <c r="H48" s="35">
        <f t="shared" si="31"/>
        <v>2.9556677328143444</v>
      </c>
      <c r="J48" s="37">
        <f t="shared" si="32"/>
        <v>6.7317199902806895</v>
      </c>
      <c r="L48" s="35">
        <f t="shared" si="33"/>
        <v>2.3008695652173912</v>
      </c>
      <c r="N48" s="37">
        <f t="shared" si="34"/>
        <v>2.9799782608695655</v>
      </c>
      <c r="P48" s="11" t="s">
        <v>169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2">
        <v>6.2380000000000004</v>
      </c>
      <c r="AB48" s="45">
        <f t="shared" si="25"/>
        <v>7.3157247191719472</v>
      </c>
      <c r="AC48" s="42">
        <f>3*B48*(AA48-1)/C48</f>
        <v>3.0744782608695655</v>
      </c>
      <c r="AD48" s="43">
        <f t="shared" si="36"/>
        <v>0.1790797101449276</v>
      </c>
      <c r="AF48" s="41">
        <v>6.62</v>
      </c>
      <c r="AG48" s="48">
        <f t="shared" si="24"/>
        <v>8.7673332371010559</v>
      </c>
      <c r="AH48" s="43">
        <f>3*B48*(AF48-1)/C48</f>
        <v>3.298695652173913</v>
      </c>
    </row>
    <row r="49" spans="1:34" x14ac:dyDescent="0.4">
      <c r="A49" s="1" t="s">
        <v>201</v>
      </c>
      <c r="B49" s="5"/>
      <c r="C49" s="20"/>
      <c r="D49" s="35"/>
      <c r="H49" s="35"/>
      <c r="J49" s="37"/>
      <c r="L49" s="35"/>
      <c r="N49" s="37"/>
      <c r="P49" s="11" t="s">
        <v>202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2">
        <v>5.9950000000000001</v>
      </c>
      <c r="AB49" s="45"/>
      <c r="AC49" s="42"/>
      <c r="AD49" s="43"/>
      <c r="AF49" s="41"/>
      <c r="AG49" s="48"/>
      <c r="AH49" s="43"/>
    </row>
    <row r="50" spans="1:34" x14ac:dyDescent="0.4">
      <c r="A50" s="1" t="s">
        <v>203</v>
      </c>
      <c r="B50" s="5"/>
      <c r="C50" s="20"/>
      <c r="D50" s="35"/>
      <c r="H50" s="35"/>
      <c r="J50" s="37"/>
      <c r="L50" s="35"/>
      <c r="N50" s="37"/>
      <c r="P50" s="11" t="s">
        <v>189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2">
        <v>5.6529999999999996</v>
      </c>
      <c r="AB50" s="45"/>
      <c r="AC50" s="42"/>
      <c r="AD50" s="43"/>
      <c r="AF50" s="41"/>
      <c r="AG50" s="48"/>
      <c r="AH50" s="43"/>
    </row>
    <row r="51" spans="1:34" x14ac:dyDescent="0.4">
      <c r="A51" s="1" t="s">
        <v>233</v>
      </c>
      <c r="B51" s="5"/>
      <c r="C51" s="20"/>
      <c r="D51" s="35"/>
      <c r="H51" s="35"/>
      <c r="J51" s="37"/>
      <c r="L51" s="35"/>
      <c r="N51" s="37"/>
      <c r="P51" s="11" t="s">
        <v>231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2">
        <v>5.8040000000000003</v>
      </c>
      <c r="AB51" s="45"/>
      <c r="AC51" s="42"/>
      <c r="AD51" s="43"/>
      <c r="AF51" s="41"/>
      <c r="AG51" s="48"/>
      <c r="AH51" s="43"/>
    </row>
    <row r="52" spans="1:34" x14ac:dyDescent="0.4">
      <c r="A52" s="1" t="s">
        <v>234</v>
      </c>
      <c r="B52" s="5"/>
      <c r="C52" s="20"/>
      <c r="D52" s="35"/>
      <c r="H52" s="35"/>
      <c r="J52" s="37"/>
      <c r="L52" s="35"/>
      <c r="N52" s="37"/>
      <c r="P52" s="11" t="s">
        <v>197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2">
        <v>6.1890000000000001</v>
      </c>
      <c r="AB52" s="45"/>
      <c r="AC52" s="42"/>
      <c r="AD52" s="43"/>
      <c r="AF52" s="41"/>
      <c r="AG52" s="48"/>
      <c r="AH52" s="43"/>
    </row>
    <row r="53" spans="1:34" x14ac:dyDescent="0.4">
      <c r="A53" s="1" t="s">
        <v>140</v>
      </c>
      <c r="B53" s="5">
        <v>0.71399999999999997</v>
      </c>
      <c r="C53" s="20">
        <v>2.9769999999999999</v>
      </c>
      <c r="D53" s="35">
        <v>4.2</v>
      </c>
      <c r="E53" s="34">
        <v>4</v>
      </c>
      <c r="F53" s="12">
        <v>3.298</v>
      </c>
      <c r="H53" s="35">
        <f t="shared" si="31"/>
        <v>2.9638915653203752</v>
      </c>
      <c r="I53" s="36">
        <f>((M53+SQRT(M53^2-4))/2)^2</f>
        <v>2.2060303174784361</v>
      </c>
      <c r="J53" s="37" t="e">
        <f t="shared" si="32"/>
        <v>#NUM!</v>
      </c>
      <c r="L53" s="35">
        <f t="shared" si="33"/>
        <v>2.3024521330198189</v>
      </c>
      <c r="M53" s="36">
        <f>3*B53*(E53-1)/C53</f>
        <v>2.1585488747060801</v>
      </c>
      <c r="N53" s="37">
        <f t="shared" si="34"/>
        <v>1.6534484380248571</v>
      </c>
      <c r="P53" s="11" t="s">
        <v>170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2">
        <v>4.4539999999999997</v>
      </c>
      <c r="AB53" s="45">
        <v>3.27</v>
      </c>
      <c r="AC53" s="42" t="s">
        <v>238</v>
      </c>
      <c r="AD53" s="43">
        <f t="shared" ref="AD53:AD55" si="37" xml:space="preserve"> ((SQRT(AB53))^3/(AB53-1)+(SQRT(1/AB53)^3/(1/AB53-1))-2)/6</f>
        <v>6.0219232601974003E-2</v>
      </c>
      <c r="AF53" s="41">
        <v>5.1980000000000004</v>
      </c>
      <c r="AG53" s="48">
        <f t="shared" ref="AG53:AG56" si="38">((AH53+SQRT(AH53^2-4))/2)^2</f>
        <v>6.9803382751810243</v>
      </c>
      <c r="AH53" s="43">
        <f>3*B53*(AF53-1)/C53</f>
        <v>3.0205293920053751</v>
      </c>
    </row>
    <row r="54" spans="1:34" x14ac:dyDescent="0.4">
      <c r="A54" s="1" t="s">
        <v>141</v>
      </c>
      <c r="B54" s="5">
        <v>0.55800000000000005</v>
      </c>
      <c r="C54" s="20">
        <v>2.46</v>
      </c>
      <c r="D54" s="35">
        <v>4.38</v>
      </c>
      <c r="F54" s="12">
        <v>2.9289999999999998</v>
      </c>
      <c r="H54" s="35">
        <f t="shared" si="31"/>
        <v>2.9514024161532255</v>
      </c>
      <c r="J54" s="37" t="e">
        <f t="shared" si="32"/>
        <v>#NUM!</v>
      </c>
      <c r="L54" s="35">
        <f t="shared" si="33"/>
        <v>2.3000487804878049</v>
      </c>
      <c r="N54" s="37">
        <f t="shared" si="34"/>
        <v>1.3126609756097563</v>
      </c>
      <c r="P54" s="11" t="s">
        <v>170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2">
        <v>4.0209999999999999</v>
      </c>
      <c r="AB54" s="45">
        <f t="shared" ref="AB54" si="39">((AC54+SQRT(AC54^2-4))/2)^2</f>
        <v>1.6018416860891611</v>
      </c>
      <c r="AC54" s="42">
        <f t="shared" ref="AC54:AC65" si="40">3*B54*(AA54-1)/C54</f>
        <v>2.0557536585365854</v>
      </c>
      <c r="AD54" s="43">
        <f t="shared" si="37"/>
        <v>9.2922764227643118E-3</v>
      </c>
      <c r="AF54" s="41">
        <v>4.8159999999999998</v>
      </c>
      <c r="AG54" s="48">
        <f t="shared" si="38"/>
        <v>4.5219212905788266</v>
      </c>
      <c r="AH54" s="43">
        <f>3*B54*(AF54-1)/C54</f>
        <v>2.5967414634146344</v>
      </c>
    </row>
    <row r="55" spans="1:34" x14ac:dyDescent="0.4">
      <c r="A55" s="1" t="s">
        <v>204</v>
      </c>
      <c r="B55" s="5">
        <f>(-X55/(12*PI()*Z55*C55))^(1/2)</f>
        <v>0.63180299071911217</v>
      </c>
      <c r="C55" s="20">
        <v>2.06</v>
      </c>
      <c r="D55" s="35"/>
      <c r="H55" s="35"/>
      <c r="J55" s="37"/>
      <c r="L55" s="35"/>
      <c r="N55" s="37"/>
      <c r="P55" s="11" t="s">
        <v>174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2">
        <v>3.6549999999999998</v>
      </c>
      <c r="AB55" s="45">
        <f>((AC55+SQRT(AC55^2-4))/2)^2</f>
        <v>3.6971305301880637</v>
      </c>
      <c r="AC55" s="42">
        <f t="shared" si="40"/>
        <v>2.4428693306202565</v>
      </c>
      <c r="AD55" s="43">
        <f t="shared" si="37"/>
        <v>7.3811555103376073E-2</v>
      </c>
      <c r="AF55" s="41"/>
      <c r="AG55" s="48"/>
      <c r="AH55" s="43"/>
    </row>
    <row r="56" spans="1:34" x14ac:dyDescent="0.4">
      <c r="A56" s="1" t="s">
        <v>142</v>
      </c>
      <c r="B56" s="5">
        <v>0.64800000000000002</v>
      </c>
      <c r="C56" s="20">
        <v>2.02</v>
      </c>
      <c r="D56" s="35">
        <v>3.39</v>
      </c>
      <c r="H56" s="35">
        <f t="shared" si="31"/>
        <v>2.9515605376693688</v>
      </c>
      <c r="J56" s="37"/>
      <c r="L56" s="35">
        <f t="shared" si="33"/>
        <v>2.3000792079207919</v>
      </c>
      <c r="N56" s="37"/>
      <c r="P56" s="11" t="s">
        <v>169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2">
        <v>5.593</v>
      </c>
      <c r="AB56" s="45">
        <f>((AC56+SQRT(AC56^2-4))/2)^2</f>
        <v>17.480910263761466</v>
      </c>
      <c r="AC56" s="42">
        <f t="shared" si="40"/>
        <v>4.4201940594059401</v>
      </c>
      <c r="AD56" s="43">
        <f t="shared" ref="AD56:AD57" si="41" xml:space="preserve"> ((SQRT(AB56))^3/(AB56-1)+(SQRT(1/AB56)^3/(1/AB56-1))-2)/6</f>
        <v>0.40336567656765682</v>
      </c>
      <c r="AF56" s="41">
        <v>6.1660000000000004</v>
      </c>
      <c r="AG56" s="48">
        <f t="shared" si="38"/>
        <v>22.673055757310312</v>
      </c>
      <c r="AH56" s="43">
        <f>3*B56*(AF56-1)/C56</f>
        <v>4.9716356435643565</v>
      </c>
    </row>
    <row r="57" spans="1:34" x14ac:dyDescent="0.4">
      <c r="A57" s="1" t="s">
        <v>205</v>
      </c>
      <c r="B57" s="5">
        <f>(-X57/(12*PI()*Z57*C57))^(1/2)</f>
        <v>0.55583116800572419</v>
      </c>
      <c r="C57" s="20">
        <v>2.0299999999999998</v>
      </c>
      <c r="D57" s="35"/>
      <c r="H57" s="35"/>
      <c r="J57" s="37"/>
      <c r="L57" s="35"/>
      <c r="N57" s="37"/>
      <c r="P57" s="11" t="s">
        <v>174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2">
        <v>4.0650000000000004</v>
      </c>
      <c r="AB57" s="45">
        <f>((AC57+SQRT(AC57^2-4))/2)^2</f>
        <v>4.0944212397459818</v>
      </c>
      <c r="AC57" s="42">
        <f t="shared" si="40"/>
        <v>2.5176687634544996</v>
      </c>
      <c r="AD57" s="43">
        <f t="shared" si="41"/>
        <v>8.6278127242416611E-2</v>
      </c>
      <c r="AF57" s="41"/>
      <c r="AG57" s="48"/>
      <c r="AH57" s="43"/>
    </row>
    <row r="58" spans="1:34" x14ac:dyDescent="0.4">
      <c r="A58" s="1" t="s">
        <v>160</v>
      </c>
      <c r="B58" s="5">
        <f>(-X58/(12*PI()*Z58*C58))^(1/2)</f>
        <v>0.54722268359261705</v>
      </c>
      <c r="C58" s="20">
        <v>2</v>
      </c>
      <c r="D58" s="35"/>
      <c r="H58" s="35"/>
      <c r="J58" s="37"/>
      <c r="L58" s="35"/>
      <c r="N58" s="37"/>
      <c r="P58" s="11" t="s">
        <v>174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2">
        <v>4.0730000000000004</v>
      </c>
      <c r="AB58" s="45">
        <f t="shared" ref="AB58:AB60" si="42">((AC58+SQRT(AC58^2-4))/2)^2</f>
        <v>4.1198928287732333</v>
      </c>
      <c r="AC58" s="42">
        <f t="shared" si="40"/>
        <v>2.5224229600201689</v>
      </c>
      <c r="AD58" s="43">
        <f t="shared" ref="AD58:AD60" si="43" xml:space="preserve"> ((SQRT(AB58))^3/(AB58-1)+(SQRT(1/AB58)^3/(1/AB58-1))-2)/6</f>
        <v>8.707049333669474E-2</v>
      </c>
      <c r="AF58" s="41">
        <v>4.8719999999999999</v>
      </c>
      <c r="AG58" s="48"/>
      <c r="AH58" s="43"/>
    </row>
    <row r="59" spans="1:34" x14ac:dyDescent="0.4">
      <c r="A59" s="1" t="s">
        <v>206</v>
      </c>
      <c r="B59" s="5">
        <f>(-X59/(12*PI()*Z59*C59))^(1/2)</f>
        <v>0.53435603752683258</v>
      </c>
      <c r="C59" s="20">
        <v>1.9950000000000001</v>
      </c>
      <c r="D59" s="35"/>
      <c r="H59" s="35"/>
      <c r="J59" s="37"/>
      <c r="L59" s="35"/>
      <c r="N59" s="37"/>
      <c r="P59" s="11" t="s">
        <v>174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2">
        <v>4.1029999999999998</v>
      </c>
      <c r="AB59" s="45">
        <f t="shared" si="42"/>
        <v>3.9647919007050652</v>
      </c>
      <c r="AC59" s="42">
        <f t="shared" si="40"/>
        <v>2.4933936608206939</v>
      </c>
      <c r="AD59" s="43">
        <f t="shared" si="43"/>
        <v>8.2232276803448981E-2</v>
      </c>
      <c r="AF59" s="41"/>
      <c r="AG59" s="48"/>
      <c r="AH59" s="43"/>
    </row>
    <row r="60" spans="1:34" x14ac:dyDescent="0.4">
      <c r="A60" s="1" t="s">
        <v>207</v>
      </c>
      <c r="B60" s="5">
        <f>(-X60/(12*PI()*Z60*C60))^(1/2)</f>
        <v>0.52387902405998144</v>
      </c>
      <c r="C60" s="20">
        <v>1.99</v>
      </c>
      <c r="D60" s="35"/>
      <c r="H60" s="35"/>
      <c r="J60" s="37"/>
      <c r="L60" s="35"/>
      <c r="N60" s="37"/>
      <c r="P60" s="11" t="s">
        <v>174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2">
        <v>4.173</v>
      </c>
      <c r="AB60" s="45">
        <f t="shared" si="42"/>
        <v>4.0316576240717135</v>
      </c>
      <c r="AC60" s="42">
        <f t="shared" si="40"/>
        <v>2.5059318743854084</v>
      </c>
      <c r="AD60" s="43">
        <f t="shared" si="43"/>
        <v>8.4321979064234734E-2</v>
      </c>
      <c r="AF60" s="41"/>
      <c r="AG60" s="48"/>
      <c r="AH60" s="43"/>
    </row>
    <row r="61" spans="1:34" x14ac:dyDescent="0.4">
      <c r="A61" s="1" t="s">
        <v>143</v>
      </c>
      <c r="B61" s="5">
        <v>0.47799999999999998</v>
      </c>
      <c r="C61" s="20">
        <v>2.27</v>
      </c>
      <c r="D61" s="35">
        <v>4.6399999999999997</v>
      </c>
      <c r="H61" s="35">
        <f t="shared" ref="H61:H80" si="44">((L61+SQRT(L61^2-4))/2)^2</f>
        <v>2.9483101851292712</v>
      </c>
      <c r="J61" s="37"/>
      <c r="L61" s="35">
        <f t="shared" ref="L61:L80" si="45">3*B61*(D61-1)/C61</f>
        <v>2.2994537444933916</v>
      </c>
      <c r="N61" s="37"/>
      <c r="P61" s="11" t="s">
        <v>168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2">
        <v>4.2279999999999998</v>
      </c>
      <c r="AB61" s="45">
        <f t="shared" ref="AB61:AB63" si="46">((AC61+SQRT(AC61^2-4))/2)^2</f>
        <v>1.4847776136190036</v>
      </c>
      <c r="AC61" s="42">
        <f t="shared" si="40"/>
        <v>2.0391859030837001</v>
      </c>
      <c r="AD61" s="43">
        <f t="shared" ref="AD61:AD63" si="47" xml:space="preserve"> ((SQRT(AB61))^3/(AB61-1)+(SQRT(1/AB61)^3/(1/AB61-1))-2)/6</f>
        <v>6.5309838472833448E-3</v>
      </c>
      <c r="AF61" s="41">
        <v>5.0229999999999997</v>
      </c>
      <c r="AG61" s="48">
        <f t="shared" ref="AG61:AG62" si="48">((AH61+SQRT(AH61^2-4))/2)^2</f>
        <v>4.2218605200920329</v>
      </c>
      <c r="AH61" s="43">
        <f>3*B61*(AF61-1)/C61</f>
        <v>2.5414017621145373</v>
      </c>
    </row>
    <row r="62" spans="1:34" x14ac:dyDescent="0.4">
      <c r="A62" s="1" t="s">
        <v>144</v>
      </c>
      <c r="B62" s="5">
        <v>0.46700000000000003</v>
      </c>
      <c r="C62" s="20">
        <v>1.99</v>
      </c>
      <c r="D62" s="35">
        <v>4.2699999999999996</v>
      </c>
      <c r="H62" s="35">
        <f t="shared" si="44"/>
        <v>2.9622993492241645</v>
      </c>
      <c r="J62" s="37"/>
      <c r="L62" s="35">
        <f t="shared" si="45"/>
        <v>2.3021457286432154</v>
      </c>
      <c r="N62" s="37"/>
      <c r="P62" s="11" t="s">
        <v>168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2">
        <v>4.08</v>
      </c>
      <c r="AB62" s="45">
        <f t="shared" si="46"/>
        <v>2.2592566420908891</v>
      </c>
      <c r="AC62" s="42">
        <f t="shared" si="40"/>
        <v>2.1683819095477386</v>
      </c>
      <c r="AD62" s="43">
        <f t="shared" si="47"/>
        <v>2.8063651591289762E-2</v>
      </c>
      <c r="AF62" s="41">
        <v>4.9059999999999997</v>
      </c>
      <c r="AG62" s="48">
        <f t="shared" si="48"/>
        <v>5.3759502007458693</v>
      </c>
      <c r="AH62" s="43">
        <f>3*B62*(AF62-1)/C62</f>
        <v>2.749902512562814</v>
      </c>
    </row>
    <row r="63" spans="1:34" x14ac:dyDescent="0.4">
      <c r="A63" s="1" t="s">
        <v>208</v>
      </c>
      <c r="B63" s="5">
        <f>(-X63/(12*PI()*Z63*C63))^(1/2)</f>
        <v>0.49577100723826473</v>
      </c>
      <c r="C63" s="20">
        <v>1.9750000000000001</v>
      </c>
      <c r="D63" s="35"/>
      <c r="H63" s="35"/>
      <c r="J63" s="37"/>
      <c r="L63" s="35"/>
      <c r="N63" s="37"/>
      <c r="P63" s="11" t="s">
        <v>190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2">
        <v>4.3029999999999999</v>
      </c>
      <c r="AB63" s="45">
        <f t="shared" si="46"/>
        <v>3.9328389073378691</v>
      </c>
      <c r="AC63" s="42">
        <f t="shared" si="40"/>
        <v>2.4873898282146656</v>
      </c>
      <c r="AD63" s="43">
        <f t="shared" si="47"/>
        <v>8.1231638035777667E-2</v>
      </c>
      <c r="AF63" s="41"/>
      <c r="AG63" s="48"/>
      <c r="AH63" s="43"/>
    </row>
    <row r="64" spans="1:34" x14ac:dyDescent="0.4">
      <c r="A64" s="1" t="s">
        <v>145</v>
      </c>
      <c r="B64" s="5">
        <v>0.40400000000000003</v>
      </c>
      <c r="C64" s="20">
        <v>1.96</v>
      </c>
      <c r="D64" s="35">
        <v>4.72</v>
      </c>
      <c r="H64" s="35">
        <f t="shared" si="44"/>
        <v>2.9528457897395812</v>
      </c>
      <c r="J64" s="37"/>
      <c r="L64" s="35">
        <f t="shared" si="45"/>
        <v>2.3003265306122453</v>
      </c>
      <c r="N64" s="37"/>
      <c r="P64" s="11" t="s">
        <v>190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2">
        <v>4.3209999999999997</v>
      </c>
      <c r="AB64" s="45">
        <f t="shared" ref="AB64:AB65" si="49">((AC64+SQRT(AC64^2-4))/2)^2</f>
        <v>1.5872402205632015</v>
      </c>
      <c r="AC64" s="42">
        <f t="shared" si="40"/>
        <v>2.0535979591836737</v>
      </c>
      <c r="AD64" s="43">
        <f t="shared" ref="AD64:AD65" si="50" xml:space="preserve"> ((SQRT(AB64))^3/(AB64-1)+(SQRT(1/AB64)^3/(1/AB64-1))-2)/6</f>
        <v>8.932993197278952E-3</v>
      </c>
      <c r="AF64" s="41"/>
      <c r="AG64" s="48"/>
      <c r="AH64" s="43"/>
    </row>
    <row r="65" spans="1:34" x14ac:dyDescent="0.4">
      <c r="A65" s="1" t="s">
        <v>209</v>
      </c>
      <c r="B65" s="5">
        <f>(-X65/(12*PI()*Z65*C65))^(1/2)</f>
        <v>0.4846070715067714</v>
      </c>
      <c r="C65" s="20">
        <v>1.95</v>
      </c>
      <c r="D65" s="35"/>
      <c r="H65" s="35"/>
      <c r="J65" s="37"/>
      <c r="L65" s="35"/>
      <c r="N65" s="37"/>
      <c r="P65" s="11" t="s">
        <v>193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2">
        <v>4.1079999999999997</v>
      </c>
      <c r="AB65" s="45">
        <f t="shared" si="49"/>
        <v>3.0403556431341814</v>
      </c>
      <c r="AC65" s="42">
        <f t="shared" si="40"/>
        <v>2.3171673511431465</v>
      </c>
      <c r="AD65" s="43">
        <f t="shared" si="50"/>
        <v>5.2861225190524351E-2</v>
      </c>
      <c r="AF65" s="41"/>
      <c r="AG65" s="48"/>
      <c r="AH65" s="43"/>
    </row>
    <row r="66" spans="1:34" x14ac:dyDescent="0.4">
      <c r="A66" s="1" t="s">
        <v>146</v>
      </c>
      <c r="B66" s="5">
        <v>0.39300000000000002</v>
      </c>
      <c r="C66" s="20">
        <v>1.94</v>
      </c>
      <c r="D66" s="35">
        <v>4.79</v>
      </c>
      <c r="H66" s="35">
        <f t="shared" si="44"/>
        <v>2.9683188551159074</v>
      </c>
      <c r="J66" s="37"/>
      <c r="L66" s="35">
        <f t="shared" si="45"/>
        <v>2.3033041237113405</v>
      </c>
      <c r="N66" s="37"/>
      <c r="P66" s="11" t="s">
        <v>168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2">
        <v>4.1749999999999998</v>
      </c>
      <c r="AB66" s="45"/>
      <c r="AC66" s="42"/>
      <c r="AD66" s="43"/>
      <c r="AF66" s="41">
        <v>4.9720000000000004</v>
      </c>
      <c r="AG66" s="48">
        <f t="shared" ref="AG66" si="51">((AH66+SQRT(AH66^2-4))/2)^2</f>
        <v>3.5448701807384584</v>
      </c>
      <c r="AH66" s="43">
        <f>3*B66*(AF66-1)/C66</f>
        <v>2.413911340206186</v>
      </c>
    </row>
    <row r="67" spans="1:34" x14ac:dyDescent="0.4">
      <c r="A67" s="1" t="s">
        <v>237</v>
      </c>
      <c r="B67" s="5"/>
      <c r="C67" s="20">
        <v>1.93</v>
      </c>
      <c r="D67" s="35"/>
      <c r="H67" s="35"/>
      <c r="J67" s="37"/>
      <c r="L67" s="35"/>
      <c r="N67" s="37"/>
      <c r="V67" s="10"/>
      <c r="AA67" s="42"/>
      <c r="AB67" s="45"/>
      <c r="AC67" s="42"/>
      <c r="AD67" s="43"/>
      <c r="AF67" s="41"/>
      <c r="AG67" s="48"/>
      <c r="AH67" s="43"/>
    </row>
    <row r="68" spans="1:34" x14ac:dyDescent="0.4">
      <c r="A68" s="1" t="s">
        <v>147</v>
      </c>
      <c r="B68" s="5">
        <v>0.50600000000000001</v>
      </c>
      <c r="C68" s="20">
        <v>1.99</v>
      </c>
      <c r="D68" s="35">
        <v>4.0199999999999996</v>
      </c>
      <c r="F68" s="12">
        <v>4.4610000000000003</v>
      </c>
      <c r="H68" s="35">
        <f t="shared" si="44"/>
        <v>2.9703681369217274</v>
      </c>
      <c r="J68" s="37">
        <f t="shared" ref="J68:J80" si="52">((N68+SQRT(N68^2-4))/2)^2</f>
        <v>4.7600432310165832</v>
      </c>
      <c r="L68" s="35">
        <f t="shared" si="45"/>
        <v>2.3036984924623112</v>
      </c>
      <c r="N68" s="37">
        <f t="shared" ref="N68:N80" si="53">3*B68*(F68-1)/C68</f>
        <v>2.6400994974874377</v>
      </c>
      <c r="V68" s="10"/>
      <c r="AA68" s="42"/>
      <c r="AB68" s="45"/>
      <c r="AC68" s="42"/>
      <c r="AD68" s="43"/>
      <c r="AF68" s="41"/>
      <c r="AG68" s="48"/>
      <c r="AH68" s="43"/>
    </row>
    <row r="69" spans="1:34" x14ac:dyDescent="0.4">
      <c r="A69" s="1" t="s">
        <v>210</v>
      </c>
      <c r="B69" s="5">
        <f>(-X69/(12*PI()*Z69*C69))^(1/2)</f>
        <v>0.46470843369586545</v>
      </c>
      <c r="C69" s="20">
        <v>1.91</v>
      </c>
      <c r="D69" s="35"/>
      <c r="H69" s="35"/>
      <c r="J69" s="37"/>
      <c r="L69" s="35"/>
      <c r="N69" s="37"/>
      <c r="P69" s="11" t="s">
        <v>193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2">
        <v>4.43</v>
      </c>
      <c r="AB69" s="45">
        <f t="shared" ref="AB69" si="54">((AC69+SQRT(AC69^2-4))/2)^2</f>
        <v>4.0191344386862236</v>
      </c>
      <c r="AC69" s="42">
        <f>3*B69*(AA69-1)/C69</f>
        <v>2.5035862736808672</v>
      </c>
      <c r="AD69" s="43">
        <f t="shared" ref="AD69" si="55" xml:space="preserve"> ((SQRT(AB69))^3/(AB69-1)+(SQRT(1/AB69)^3/(1/AB69-1))-2)/6</f>
        <v>8.3931045613477931E-2</v>
      </c>
      <c r="AF69" s="41"/>
      <c r="AG69" s="48"/>
      <c r="AH69" s="43"/>
    </row>
    <row r="70" spans="1:34" x14ac:dyDescent="0.4">
      <c r="A70" s="1" t="s">
        <v>148</v>
      </c>
      <c r="B70" s="5">
        <v>0.373</v>
      </c>
      <c r="C70" s="20">
        <v>1.74</v>
      </c>
      <c r="D70" s="35">
        <v>4.57</v>
      </c>
      <c r="F70" s="12">
        <v>4.609</v>
      </c>
      <c r="H70" s="35">
        <f t="shared" si="44"/>
        <v>2.9297338776369064</v>
      </c>
      <c r="J70" s="37">
        <f t="shared" si="52"/>
        <v>3.0600666550100843</v>
      </c>
      <c r="L70" s="35">
        <f t="shared" si="45"/>
        <v>2.2958793103448278</v>
      </c>
      <c r="N70" s="37">
        <f t="shared" si="53"/>
        <v>2.3209603448275864</v>
      </c>
      <c r="P70" s="11" t="s">
        <v>168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2">
        <v>4.5090000000000003</v>
      </c>
      <c r="AB70" s="45">
        <f t="shared" ref="AB70:AB79" si="56">((AC70+SQRT(AC70^2-4))/2)^2</f>
        <v>2.7255740335654943</v>
      </c>
      <c r="AC70" s="42">
        <f>3*B70*(AA70-1)/C70</f>
        <v>2.2566500000000005</v>
      </c>
      <c r="AD70" s="43">
        <f t="shared" ref="AD70" si="57" xml:space="preserve"> ((SQRT(AB70))^3/(AB70-1)+(SQRT(1/AB70)^3/(1/AB70-1))-2)/6</f>
        <v>4.2775000000000084E-2</v>
      </c>
      <c r="AF70" s="41">
        <v>5.2450000000000001</v>
      </c>
      <c r="AG70" s="48">
        <f t="shared" ref="AG70:AG80" si="58">((AH70+SQRT(AH70^2-4))/2)^2</f>
        <v>5.2627438454158284</v>
      </c>
      <c r="AH70" s="43">
        <f>3*B70*(AF70-1)/C70</f>
        <v>2.7299741379310345</v>
      </c>
    </row>
    <row r="71" spans="1:34" x14ac:dyDescent="0.4">
      <c r="A71" s="1" t="s">
        <v>149</v>
      </c>
      <c r="B71" s="5">
        <v>0.33</v>
      </c>
      <c r="C71" s="20">
        <v>1.62</v>
      </c>
      <c r="D71" s="35">
        <v>4.7699999999999996</v>
      </c>
      <c r="F71" s="12">
        <v>3.944</v>
      </c>
      <c r="H71" s="35">
        <f t="shared" si="44"/>
        <v>2.9713575013500662</v>
      </c>
      <c r="J71" s="37" t="e">
        <f t="shared" si="52"/>
        <v>#NUM!</v>
      </c>
      <c r="L71" s="35">
        <f t="shared" si="45"/>
        <v>2.3038888888888884</v>
      </c>
      <c r="N71" s="37">
        <f t="shared" si="53"/>
        <v>1.7991111111111109</v>
      </c>
      <c r="P71" s="11" t="s">
        <v>170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2">
        <v>4.8849999999999998</v>
      </c>
      <c r="AB71" s="45">
        <f t="shared" si="56"/>
        <v>3.3369967023753118</v>
      </c>
      <c r="AC71" s="42">
        <f>3*B71*(AA71-1)/C71</f>
        <v>2.3741666666666665</v>
      </c>
      <c r="AD71" s="43">
        <f t="shared" ref="AD71:AD73" si="59" xml:space="preserve"> ((SQRT(AB71))^3/(AB71-1)+(SQRT(1/AB71)^3/(1/AB71-1))-2)/6</f>
        <v>6.2361111111111089E-2</v>
      </c>
      <c r="AF71" s="41">
        <v>5.5529999999999999</v>
      </c>
      <c r="AG71" s="48">
        <f t="shared" si="58"/>
        <v>5.5618930291910775</v>
      </c>
      <c r="AH71" s="43">
        <f>3*B71*(AF71-1)/C71</f>
        <v>2.7823888888888884</v>
      </c>
    </row>
    <row r="72" spans="1:34" x14ac:dyDescent="0.4">
      <c r="A72" s="1" t="s">
        <v>150</v>
      </c>
      <c r="B72" s="5">
        <v>0.27400000000000002</v>
      </c>
      <c r="C72" s="20">
        <v>1.56</v>
      </c>
      <c r="D72" s="35">
        <v>5.36</v>
      </c>
      <c r="F72" s="12">
        <v>4.3600000000000003</v>
      </c>
      <c r="H72" s="35">
        <f t="shared" si="44"/>
        <v>2.9375571636289326</v>
      </c>
      <c r="J72" s="37" t="e">
        <f t="shared" si="52"/>
        <v>#NUM!</v>
      </c>
      <c r="L72" s="35">
        <f t="shared" si="45"/>
        <v>2.2973846153846158</v>
      </c>
      <c r="N72" s="37">
        <f t="shared" si="53"/>
        <v>1.7704615384615385</v>
      </c>
      <c r="P72" s="11" t="s">
        <v>170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2">
        <v>5.3609999999999998</v>
      </c>
      <c r="AB72" s="45">
        <f t="shared" si="56"/>
        <v>2.9402955767601289</v>
      </c>
      <c r="AC72" s="42">
        <f>3*B72*(AA72-1)/C72</f>
        <v>2.2979115384615385</v>
      </c>
      <c r="AD72" s="43">
        <f t="shared" si="59"/>
        <v>4.9651923076923087E-2</v>
      </c>
      <c r="AF72" s="41">
        <v>5.9530000000000003</v>
      </c>
      <c r="AG72" s="48">
        <f t="shared" si="58"/>
        <v>4.5936239754997379</v>
      </c>
      <c r="AH72" s="43">
        <f>3*B72*(AF72-1)/C72</f>
        <v>2.6098500000000002</v>
      </c>
    </row>
    <row r="73" spans="1:34" x14ac:dyDescent="0.4">
      <c r="A73" s="1" t="s">
        <v>151</v>
      </c>
      <c r="B73" s="5">
        <v>0.247</v>
      </c>
      <c r="C73" s="20">
        <v>1.52</v>
      </c>
      <c r="D73" s="35">
        <v>5.72</v>
      </c>
      <c r="F73" s="12">
        <v>4.798</v>
      </c>
      <c r="H73" s="35">
        <f t="shared" si="44"/>
        <v>2.9563455478498613</v>
      </c>
      <c r="J73" s="37" t="e">
        <f t="shared" si="52"/>
        <v>#NUM!</v>
      </c>
      <c r="L73" s="35">
        <f t="shared" si="45"/>
        <v>2.3009999999999997</v>
      </c>
      <c r="N73" s="37">
        <f t="shared" si="53"/>
        <v>1.8515250000000001</v>
      </c>
      <c r="P73" s="11" t="s">
        <v>168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2">
        <v>5.6379999999999999</v>
      </c>
      <c r="AB73" s="45">
        <f t="shared" si="56"/>
        <v>2.7483838563815435</v>
      </c>
      <c r="AC73" s="42">
        <f>3*B73*(AA73-1)/C73</f>
        <v>2.2610249999999996</v>
      </c>
      <c r="AD73" s="43">
        <f t="shared" si="59"/>
        <v>4.3504166666666601E-2</v>
      </c>
      <c r="AF73" s="41">
        <v>6.1740000000000004</v>
      </c>
      <c r="AG73" s="48">
        <f t="shared" si="58"/>
        <v>4.1193677032869758</v>
      </c>
      <c r="AH73" s="43">
        <f>3*B73*(AF73-1)/C73</f>
        <v>2.5223249999999999</v>
      </c>
    </row>
    <row r="74" spans="1:34" x14ac:dyDescent="0.4">
      <c r="A74" s="1" t="s">
        <v>211</v>
      </c>
      <c r="B74" s="5"/>
      <c r="C74" s="20"/>
      <c r="D74" s="35"/>
      <c r="H74" s="35"/>
      <c r="J74" s="37"/>
      <c r="L74" s="35"/>
      <c r="N74" s="37"/>
      <c r="P74" s="11" t="s">
        <v>193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2">
        <v>6.02</v>
      </c>
      <c r="AB74" s="45"/>
      <c r="AC74" s="42"/>
      <c r="AD74" s="43"/>
      <c r="AF74" s="41"/>
      <c r="AG74" s="48"/>
      <c r="AH74" s="43"/>
    </row>
    <row r="75" spans="1:34" x14ac:dyDescent="0.4">
      <c r="A75" s="1" t="s">
        <v>152</v>
      </c>
      <c r="B75" s="5">
        <v>0.23</v>
      </c>
      <c r="C75" s="20">
        <v>1.5</v>
      </c>
      <c r="D75" s="35">
        <v>6</v>
      </c>
      <c r="F75" s="12">
        <v>5.3940000000000001</v>
      </c>
      <c r="H75" s="35">
        <f t="shared" si="44"/>
        <v>2.9511489195340639</v>
      </c>
      <c r="J75" s="37">
        <f t="shared" si="52"/>
        <v>1.3380611226779187</v>
      </c>
      <c r="L75" s="35">
        <f t="shared" si="45"/>
        <v>2.3000000000000003</v>
      </c>
      <c r="N75" s="37">
        <f t="shared" si="53"/>
        <v>2.0212400000000001</v>
      </c>
      <c r="P75" s="11" t="s">
        <v>169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2">
        <v>6.2380000000000004</v>
      </c>
      <c r="AB75" s="45">
        <f t="shared" si="56"/>
        <v>3.5216348445060914</v>
      </c>
      <c r="AC75" s="42">
        <f>3*B75*(AA75-1)/C75</f>
        <v>2.4094800000000003</v>
      </c>
      <c r="AD75" s="43">
        <f t="shared" ref="AD75" si="60" xml:space="preserve"> ((SQRT(AB75))^3/(AB75-1)+(SQRT(1/AB75)^3/(1/AB75-1))-2)/6</f>
        <v>6.8246666666666636E-2</v>
      </c>
      <c r="AF75" s="41">
        <v>6.6609999999999996</v>
      </c>
      <c r="AG75" s="48">
        <f t="shared" si="58"/>
        <v>4.5619226631972625</v>
      </c>
      <c r="AH75" s="43">
        <f>3*B75*(AF75-1)/C75</f>
        <v>2.60406</v>
      </c>
    </row>
    <row r="76" spans="1:34" x14ac:dyDescent="0.4">
      <c r="A76" s="1" t="s">
        <v>153</v>
      </c>
      <c r="B76" s="5">
        <v>0.23699999999999999</v>
      </c>
      <c r="C76" s="20">
        <v>1.53</v>
      </c>
      <c r="D76" s="35">
        <v>5.96</v>
      </c>
      <c r="F76" s="12">
        <v>6.226</v>
      </c>
      <c r="H76" s="35">
        <f t="shared" si="44"/>
        <v>2.9768255037695663</v>
      </c>
      <c r="J76" s="37">
        <f t="shared" si="52"/>
        <v>3.621760579090187</v>
      </c>
      <c r="L76" s="35">
        <f t="shared" si="45"/>
        <v>2.3049411764705883</v>
      </c>
      <c r="N76" s="37">
        <f t="shared" si="53"/>
        <v>2.4285529411764704</v>
      </c>
      <c r="P76" s="11" t="s">
        <v>169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2">
        <v>6.6459999999999999</v>
      </c>
      <c r="AB76" s="45">
        <f t="shared" si="56"/>
        <v>4.6698147701971484</v>
      </c>
      <c r="AC76" s="42">
        <f>3*B76*(AA76-1)/C76</f>
        <v>2.6237294117647054</v>
      </c>
      <c r="AD76" s="43">
        <f t="shared" ref="AD76:AD80" si="61" xml:space="preserve"> ((SQRT(AB76))^3/(AB76-1)+(SQRT(1/AB76)^3/(1/AB76-1))-2)/6</f>
        <v>0.10395490196078423</v>
      </c>
      <c r="AF76" s="41">
        <v>6.96</v>
      </c>
      <c r="AG76" s="48">
        <f t="shared" si="58"/>
        <v>5.4887541223757772</v>
      </c>
      <c r="AH76" s="43">
        <f>3*B76*(AF76-1)/C76</f>
        <v>2.7696470588235291</v>
      </c>
    </row>
    <row r="77" spans="1:34" x14ac:dyDescent="0.4">
      <c r="A77" s="1" t="s">
        <v>154</v>
      </c>
      <c r="B77" s="5">
        <v>0.23599999999999999</v>
      </c>
      <c r="C77" s="20">
        <v>1.59</v>
      </c>
      <c r="D77" s="35">
        <v>6.18</v>
      </c>
      <c r="E77" s="34">
        <v>5.9</v>
      </c>
      <c r="F77" s="12">
        <v>5.4329999999999998</v>
      </c>
      <c r="H77" s="35">
        <f t="shared" si="44"/>
        <v>2.9852686604388676</v>
      </c>
      <c r="I77" s="36">
        <f>((M77+SQRT(M77^2-4))/2)^2</f>
        <v>2.3317714840903077</v>
      </c>
      <c r="J77" s="37" t="e">
        <f t="shared" si="52"/>
        <v>#NUM!</v>
      </c>
      <c r="L77" s="35">
        <f t="shared" si="45"/>
        <v>2.3065660377358488</v>
      </c>
      <c r="M77" s="36">
        <f>3*B77*(E77-1)/C77</f>
        <v>2.1818867924528305</v>
      </c>
      <c r="N77" s="37">
        <f t="shared" si="53"/>
        <v>1.9739396226415091</v>
      </c>
      <c r="P77" s="11" t="s">
        <v>169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2">
        <v>7.0629999999999997</v>
      </c>
      <c r="AB77" s="45">
        <v>2.35</v>
      </c>
      <c r="AC77" s="42" t="s">
        <v>242</v>
      </c>
      <c r="AD77" s="43">
        <f t="shared" si="61"/>
        <v>3.0883174121505281E-2</v>
      </c>
      <c r="AF77" s="41">
        <v>7.258</v>
      </c>
      <c r="AG77" s="48">
        <f t="shared" si="58"/>
        <v>5.5860159404834295</v>
      </c>
      <c r="AH77" s="43">
        <f>3*B77*(AF77-1)/C77</f>
        <v>2.7865811320754719</v>
      </c>
    </row>
    <row r="78" spans="1:34" x14ac:dyDescent="0.4">
      <c r="A78" s="1" t="s">
        <v>271</v>
      </c>
      <c r="B78" s="5"/>
      <c r="C78" s="20"/>
      <c r="D78" s="35"/>
      <c r="H78" s="35"/>
      <c r="I78" s="36"/>
      <c r="J78" s="37"/>
      <c r="L78" s="35"/>
      <c r="M78" s="36"/>
      <c r="N78" s="37"/>
      <c r="P78" s="11" t="s">
        <v>272</v>
      </c>
      <c r="Q78" s="26">
        <v>-0.30499999999999999</v>
      </c>
      <c r="R78">
        <v>31.821999999999999</v>
      </c>
      <c r="S78">
        <v>4.1000000000000002E-2</v>
      </c>
      <c r="T78" s="27">
        <v>5.0860000000000003</v>
      </c>
      <c r="X78" s="26">
        <v>-0.30499999999999999</v>
      </c>
      <c r="Y78">
        <v>31.712</v>
      </c>
      <c r="Z78">
        <v>4.2999999999999997E-2</v>
      </c>
      <c r="AA78" s="42">
        <v>7.6429999999999998</v>
      </c>
      <c r="AB78" s="45"/>
      <c r="AC78" s="42"/>
      <c r="AD78" s="43"/>
      <c r="AF78" s="41">
        <v>7.76</v>
      </c>
      <c r="AG78" s="48"/>
      <c r="AH78" s="43"/>
    </row>
    <row r="79" spans="1:34" x14ac:dyDescent="0.4">
      <c r="A79" s="1" t="s">
        <v>155</v>
      </c>
      <c r="B79" s="5">
        <v>0.33100000000000002</v>
      </c>
      <c r="C79" s="20">
        <v>1.9</v>
      </c>
      <c r="D79" s="35">
        <v>5.4</v>
      </c>
      <c r="F79" s="12">
        <v>5.7960000000000003</v>
      </c>
      <c r="H79" s="35">
        <f t="shared" si="44"/>
        <v>2.9489608319659562</v>
      </c>
      <c r="J79" s="37">
        <f t="shared" si="52"/>
        <v>4.0349111144183709</v>
      </c>
      <c r="L79" s="35">
        <f t="shared" si="45"/>
        <v>2.2995789473684218</v>
      </c>
      <c r="N79" s="37">
        <f t="shared" si="53"/>
        <v>2.5065410526315794</v>
      </c>
      <c r="P79" s="11" t="s">
        <v>170</v>
      </c>
      <c r="Q79" s="26">
        <v>-2.359</v>
      </c>
      <c r="R79">
        <v>31.539000000000001</v>
      </c>
      <c r="S79">
        <v>0.158</v>
      </c>
      <c r="T79" s="27">
        <v>4.1470000000000002</v>
      </c>
      <c r="X79" s="26">
        <v>-2.36</v>
      </c>
      <c r="Y79">
        <v>31.460999999999999</v>
      </c>
      <c r="Z79">
        <v>0.16500000000000001</v>
      </c>
      <c r="AA79" s="42">
        <v>6.5419999999999998</v>
      </c>
      <c r="AB79" s="45">
        <f t="shared" si="56"/>
        <v>6.2287267521992531</v>
      </c>
      <c r="AC79" s="42">
        <f>3*B79*(AA79-1)/C79</f>
        <v>2.896424210526316</v>
      </c>
      <c r="AD79" s="43">
        <f t="shared" si="61"/>
        <v>0.14940403508771935</v>
      </c>
      <c r="AF79" s="41">
        <v>6.88</v>
      </c>
      <c r="AG79" s="48">
        <f t="shared" si="58"/>
        <v>7.3069254009029958</v>
      </c>
      <c r="AH79" s="43">
        <f>3*B79*(AF79-1)/C79</f>
        <v>3.0730736842105264</v>
      </c>
    </row>
    <row r="80" spans="1:34" x14ac:dyDescent="0.4">
      <c r="A80" s="1" t="s">
        <v>156</v>
      </c>
      <c r="B80" s="5">
        <v>0.30299999999999999</v>
      </c>
      <c r="C80" s="20">
        <v>1.93</v>
      </c>
      <c r="D80" s="35">
        <v>5.88</v>
      </c>
      <c r="F80" s="12">
        <v>5.5</v>
      </c>
      <c r="H80" s="35">
        <f t="shared" si="44"/>
        <v>2.9428556121160234</v>
      </c>
      <c r="J80" s="37">
        <f t="shared" si="52"/>
        <v>1.989292447907552</v>
      </c>
      <c r="L80" s="35">
        <f t="shared" si="45"/>
        <v>2.2984041450777206</v>
      </c>
      <c r="N80" s="37">
        <f t="shared" si="53"/>
        <v>2.1194300518134717</v>
      </c>
      <c r="P80" s="11" t="s">
        <v>169</v>
      </c>
      <c r="Q80" s="26">
        <v>-3.7069999999999999</v>
      </c>
      <c r="R80">
        <v>32.125</v>
      </c>
      <c r="S80">
        <v>0.23899999999999999</v>
      </c>
      <c r="T80" s="27">
        <v>3.62</v>
      </c>
      <c r="X80" s="26">
        <v>-3.7090000000000001</v>
      </c>
      <c r="Y80">
        <v>32.064</v>
      </c>
      <c r="Z80">
        <v>0.248</v>
      </c>
      <c r="AA80" s="42">
        <v>5.92</v>
      </c>
      <c r="AB80" s="45">
        <f>((AC80+SQRT(AC80^2-4))/2)^2</f>
        <v>3.0407514718788109</v>
      </c>
      <c r="AC80" s="42">
        <f>3*B80*(AA80-1)/C80</f>
        <v>2.3172435233160624</v>
      </c>
      <c r="AD80" s="43">
        <f t="shared" si="61"/>
        <v>5.2873920552677069E-2</v>
      </c>
      <c r="AF80" s="41">
        <v>6.3490000000000002</v>
      </c>
      <c r="AG80" s="48">
        <f t="shared" si="58"/>
        <v>4.1031355520345727</v>
      </c>
      <c r="AH80" s="43">
        <f>3*B80*(AF80-1)/C80</f>
        <v>2.5192958549222797</v>
      </c>
    </row>
    <row r="81" spans="1:34" x14ac:dyDescent="0.4">
      <c r="A81" s="1" t="s">
        <v>161</v>
      </c>
      <c r="B81" s="5"/>
      <c r="C81" s="20"/>
      <c r="D81" s="35"/>
      <c r="F81" s="12">
        <v>4.734</v>
      </c>
      <c r="H81" s="35"/>
      <c r="J81" s="37"/>
      <c r="L81" s="35"/>
      <c r="N81" s="37"/>
      <c r="P81" s="11" t="s">
        <v>190</v>
      </c>
      <c r="Q81" s="26">
        <v>-3.8740000000000001</v>
      </c>
      <c r="R81">
        <v>36.838000000000001</v>
      </c>
      <c r="S81">
        <v>0.26</v>
      </c>
      <c r="T81" s="27">
        <v>3.4940000000000002</v>
      </c>
      <c r="X81" s="26">
        <v>-3.8759999999999999</v>
      </c>
      <c r="Y81">
        <v>36.768999999999998</v>
      </c>
      <c r="Z81">
        <v>0.27</v>
      </c>
      <c r="AA81" s="42">
        <v>5.79</v>
      </c>
      <c r="AB81" s="45"/>
      <c r="AC81" s="42"/>
      <c r="AD81" s="43"/>
      <c r="AF81" s="41"/>
      <c r="AG81" s="48"/>
      <c r="AH81" s="43"/>
    </row>
    <row r="82" spans="1:34" x14ac:dyDescent="0.4">
      <c r="A82" s="1" t="s">
        <v>212</v>
      </c>
      <c r="P82" s="11" t="s">
        <v>213</v>
      </c>
      <c r="Q82" s="26">
        <v>-4.1059999999999999</v>
      </c>
      <c r="R82">
        <v>45.344999999999999</v>
      </c>
      <c r="S82">
        <v>0.151</v>
      </c>
      <c r="T82" s="27">
        <v>2.0489999999999999</v>
      </c>
      <c r="X82" s="26">
        <v>-4.1070000000000002</v>
      </c>
      <c r="Y82">
        <v>45.307000000000002</v>
      </c>
      <c r="Z82">
        <v>0.156</v>
      </c>
      <c r="AA82" s="42">
        <v>4.1829999999999998</v>
      </c>
    </row>
    <row r="83" spans="1:34" x14ac:dyDescent="0.4">
      <c r="A83" s="1" t="s">
        <v>157</v>
      </c>
      <c r="B83" s="5">
        <v>0.48299999999999998</v>
      </c>
      <c r="C83" s="20">
        <v>1.99</v>
      </c>
      <c r="D83" s="35">
        <v>4.16</v>
      </c>
      <c r="F83" s="12">
        <v>4.1849999999999996</v>
      </c>
      <c r="H83" s="35">
        <f>((L83+SQRT(L83^2-4))/2)^2</f>
        <v>2.9559538459069254</v>
      </c>
      <c r="J83" s="37">
        <f>((N83+SQRT(N83^2-4))/2)^2</f>
        <v>3.0505450632784701</v>
      </c>
      <c r="L83" s="35">
        <f>3*B83*(D83-1)/C83</f>
        <v>2.3009246231155775</v>
      </c>
      <c r="N83" s="37">
        <f>3*B83*(F83-1)/C83</f>
        <v>2.3191281407035169</v>
      </c>
      <c r="P83" s="11" t="s">
        <v>169</v>
      </c>
      <c r="Q83" s="26">
        <v>-7.4139999999999997</v>
      </c>
      <c r="R83">
        <v>32.058999999999997</v>
      </c>
      <c r="S83">
        <v>0.34599999999999997</v>
      </c>
      <c r="T83" s="27">
        <v>2.3109999999999999</v>
      </c>
      <c r="X83" s="26">
        <v>-7.415</v>
      </c>
      <c r="Y83">
        <v>32.029000000000003</v>
      </c>
      <c r="Z83">
        <v>0.35699999999999998</v>
      </c>
      <c r="AA83" s="42">
        <v>4.4610000000000003</v>
      </c>
      <c r="AB83" s="45">
        <f t="shared" ref="AB83" si="62">((AC83+SQRT(AC83^2-4))/2)^2</f>
        <v>4.107416651415507</v>
      </c>
      <c r="AC83" s="42">
        <f>3*B83*(AA83-1)/C83</f>
        <v>2.5200949748743717</v>
      </c>
      <c r="AD83" s="43">
        <f t="shared" ref="AD83" si="63" xml:space="preserve"> ((SQRT(AB83))^3/(AB83-1)+(SQRT(1/AB83)^3/(1/AB83-1))-2)/6</f>
        <v>8.6682495812395288E-2</v>
      </c>
      <c r="AF83" s="41">
        <v>5.1589999999999998</v>
      </c>
      <c r="AG83" s="48">
        <f t="shared" ref="AG83" si="64">((AH83+SQRT(AH83^2-4))/2)^2</f>
        <v>7.0285492397598466</v>
      </c>
      <c r="AH83" s="43">
        <f>3*B83*(AF83-1)/C83</f>
        <v>3.0283371859296477</v>
      </c>
    </row>
    <row r="84" spans="1:34" x14ac:dyDescent="0.4">
      <c r="A84" s="1" t="s">
        <v>214</v>
      </c>
      <c r="P84" s="11" t="s">
        <v>199</v>
      </c>
      <c r="Q84" s="26">
        <v>-9.4949999999999992</v>
      </c>
      <c r="R84">
        <v>25.251000000000001</v>
      </c>
      <c r="S84">
        <v>0.57699999999999996</v>
      </c>
      <c r="T84" s="27">
        <v>2.9</v>
      </c>
      <c r="X84" s="26">
        <v>-9.4969999999999999</v>
      </c>
      <c r="Y84">
        <v>25.216000000000001</v>
      </c>
      <c r="Z84">
        <v>0.59699999999999998</v>
      </c>
      <c r="AA84" s="42">
        <v>5.1619999999999999</v>
      </c>
    </row>
    <row r="85" spans="1:34" x14ac:dyDescent="0.4">
      <c r="A85" s="1" t="s">
        <v>215</v>
      </c>
      <c r="P85" s="11" t="s">
        <v>216</v>
      </c>
      <c r="Q85" s="26">
        <v>-11.291</v>
      </c>
      <c r="R85">
        <v>20.027999999999999</v>
      </c>
      <c r="S85">
        <v>0.89900000000000002</v>
      </c>
      <c r="T85" s="27">
        <v>3.9710000000000001</v>
      </c>
      <c r="X85" s="26">
        <v>-11.294</v>
      </c>
      <c r="Y85">
        <v>1.984</v>
      </c>
      <c r="Z85">
        <v>0.93500000000000005</v>
      </c>
      <c r="AA85" s="42">
        <v>6.3220000000000001</v>
      </c>
    </row>
    <row r="86" spans="1:34" x14ac:dyDescent="0.4">
      <c r="A86" s="1" t="s">
        <v>217</v>
      </c>
      <c r="P86" s="11" t="s">
        <v>218</v>
      </c>
      <c r="Q86" s="26">
        <v>-12.936999999999999</v>
      </c>
      <c r="R86">
        <v>18.486999999999998</v>
      </c>
      <c r="S86">
        <v>1.272</v>
      </c>
      <c r="T86" s="27">
        <v>4.274</v>
      </c>
      <c r="X86" s="26">
        <v>-12.94</v>
      </c>
      <c r="Y86">
        <v>18.440000000000001</v>
      </c>
      <c r="Z86">
        <v>1.325</v>
      </c>
      <c r="AA86" s="42">
        <v>6.68</v>
      </c>
    </row>
    <row r="87" spans="1:34" x14ac:dyDescent="0.4">
      <c r="A87" s="1" t="s">
        <v>236</v>
      </c>
    </row>
    <row r="88" spans="1:34" x14ac:dyDescent="0.4">
      <c r="C88" s="1" t="s">
        <v>239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E1FEA-A925-4D5B-9EB7-426F64DE237E}">
  <dimension ref="A1:Q488"/>
  <sheetViews>
    <sheetView workbookViewId="0">
      <selection activeCell="G11" sqref="G11"/>
    </sheetView>
  </sheetViews>
  <sheetFormatPr defaultRowHeight="18.75" x14ac:dyDescent="0.4"/>
  <sheetData>
    <row r="1" spans="1:17" x14ac:dyDescent="0.4">
      <c r="A1" s="70" t="s">
        <v>285</v>
      </c>
      <c r="B1" s="64"/>
      <c r="C1" s="64"/>
      <c r="D1" s="64"/>
      <c r="E1" s="64"/>
      <c r="F1" s="64"/>
      <c r="G1" s="64"/>
      <c r="H1" s="64"/>
      <c r="I1" s="64"/>
      <c r="J1" s="64"/>
    </row>
    <row r="2" spans="1:17" x14ac:dyDescent="0.4">
      <c r="A2" s="64" t="s">
        <v>286</v>
      </c>
      <c r="B2" s="64"/>
      <c r="C2" s="64"/>
      <c r="D2" s="64"/>
      <c r="E2" s="64" t="s">
        <v>287</v>
      </c>
      <c r="F2" s="64"/>
      <c r="G2" s="64"/>
      <c r="H2" s="64" t="s">
        <v>333</v>
      </c>
      <c r="I2" s="64"/>
      <c r="J2" s="64"/>
    </row>
    <row r="3" spans="1:17" x14ac:dyDescent="0.4">
      <c r="A3" s="38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</row>
    <row r="4" spans="1:17" x14ac:dyDescent="0.4">
      <c r="A4" s="65" t="s">
        <v>45</v>
      </c>
      <c r="B4" s="66" t="s">
        <v>186</v>
      </c>
      <c r="C4" s="64"/>
      <c r="D4" s="65" t="s">
        <v>170</v>
      </c>
      <c r="E4" s="66" t="s">
        <v>269</v>
      </c>
      <c r="F4" s="64"/>
      <c r="G4" s="65" t="s">
        <v>168</v>
      </c>
      <c r="H4" s="66" t="s">
        <v>269</v>
      </c>
      <c r="I4" s="64"/>
      <c r="J4" s="64"/>
      <c r="O4" t="s">
        <v>345</v>
      </c>
    </row>
    <row r="5" spans="1:17" x14ac:dyDescent="0.4">
      <c r="A5" s="65" t="s">
        <v>11</v>
      </c>
      <c r="B5" s="69">
        <v>-1.1160000000000001</v>
      </c>
      <c r="C5" s="64"/>
      <c r="D5" s="65" t="s">
        <v>11</v>
      </c>
      <c r="E5" s="67">
        <v>-1.1214999999999999</v>
      </c>
      <c r="F5" s="64"/>
      <c r="G5" s="65" t="s">
        <v>11</v>
      </c>
      <c r="H5" s="67">
        <v>-1.1173999999999999</v>
      </c>
      <c r="I5" s="65" t="s">
        <v>2</v>
      </c>
      <c r="J5" s="67">
        <v>3.9</v>
      </c>
    </row>
    <row r="6" spans="1:17" x14ac:dyDescent="0.4">
      <c r="A6" s="65" t="s">
        <v>20</v>
      </c>
      <c r="B6" s="69">
        <v>39.994</v>
      </c>
      <c r="C6" s="64"/>
      <c r="D6" s="65" t="s">
        <v>20</v>
      </c>
      <c r="E6" s="67">
        <v>70.709999999999994</v>
      </c>
      <c r="F6" s="64"/>
      <c r="G6" s="65" t="s">
        <v>20</v>
      </c>
      <c r="H6" s="64">
        <v>41.868000000000002</v>
      </c>
      <c r="I6" s="65" t="s">
        <v>249</v>
      </c>
      <c r="J6" s="67">
        <v>6.3559999999999999</v>
      </c>
    </row>
    <row r="7" spans="1:17" x14ac:dyDescent="0.4">
      <c r="A7" s="65" t="s">
        <v>0</v>
      </c>
      <c r="B7" s="67">
        <v>1E-3</v>
      </c>
      <c r="C7" s="64"/>
      <c r="D7" s="65" t="s">
        <v>0</v>
      </c>
      <c r="E7" s="67">
        <v>1E-3</v>
      </c>
      <c r="F7" s="64"/>
      <c r="G7" s="65" t="s">
        <v>0</v>
      </c>
      <c r="H7" s="67">
        <v>1E-3</v>
      </c>
      <c r="I7" s="64"/>
      <c r="J7" s="64"/>
    </row>
    <row r="8" spans="1:17" x14ac:dyDescent="0.4">
      <c r="A8" s="68" t="s">
        <v>1</v>
      </c>
      <c r="B8" s="67">
        <v>4.6440000000000001</v>
      </c>
      <c r="C8" s="64"/>
      <c r="D8" s="68" t="s">
        <v>1</v>
      </c>
      <c r="E8" s="67">
        <v>4.6440000000000001</v>
      </c>
      <c r="F8" s="64"/>
      <c r="G8" s="68" t="s">
        <v>1</v>
      </c>
      <c r="H8" s="67">
        <v>4.6440000000000001</v>
      </c>
      <c r="J8" s="64"/>
    </row>
    <row r="10" spans="1:17" x14ac:dyDescent="0.4">
      <c r="A10" s="65" t="s">
        <v>45</v>
      </c>
      <c r="B10" s="66" t="s">
        <v>85</v>
      </c>
      <c r="C10" s="64"/>
      <c r="D10" s="65" t="s">
        <v>170</v>
      </c>
      <c r="E10" s="66" t="s">
        <v>85</v>
      </c>
      <c r="F10" s="64"/>
      <c r="G10" s="65" t="s">
        <v>168</v>
      </c>
      <c r="H10" s="66" t="s">
        <v>85</v>
      </c>
      <c r="I10" s="64"/>
      <c r="J10" s="64"/>
    </row>
    <row r="11" spans="1:17" x14ac:dyDescent="0.4">
      <c r="A11" s="65" t="s">
        <v>11</v>
      </c>
      <c r="B11" s="69">
        <v>-1.9059999999999999</v>
      </c>
      <c r="C11" s="64"/>
      <c r="D11" s="65" t="s">
        <v>11</v>
      </c>
      <c r="E11" s="67">
        <v>-1.9037999999999999</v>
      </c>
      <c r="F11" s="64"/>
      <c r="G11" s="65" t="s">
        <v>11</v>
      </c>
      <c r="H11" s="67">
        <v>-1.9064000000000001</v>
      </c>
      <c r="I11" s="65" t="s">
        <v>2</v>
      </c>
      <c r="J11" s="67">
        <v>3.0779999999999998</v>
      </c>
    </row>
    <row r="12" spans="1:17" x14ac:dyDescent="0.4">
      <c r="A12" s="65" t="s">
        <v>20</v>
      </c>
      <c r="B12" s="69">
        <v>20.154</v>
      </c>
      <c r="C12" s="64"/>
      <c r="D12" s="65" t="s">
        <v>20</v>
      </c>
      <c r="E12" s="67">
        <v>20.120999999999999</v>
      </c>
      <c r="F12" s="64"/>
      <c r="G12" s="65" t="s">
        <v>20</v>
      </c>
      <c r="H12">
        <v>20.190000000000001</v>
      </c>
      <c r="I12" s="65" t="s">
        <v>249</v>
      </c>
      <c r="J12" s="67">
        <v>4.923</v>
      </c>
    </row>
    <row r="13" spans="1:17" x14ac:dyDescent="0.4">
      <c r="A13" s="65" t="s">
        <v>0</v>
      </c>
      <c r="B13" s="67">
        <v>8.5000000000000006E-2</v>
      </c>
      <c r="C13" s="64"/>
      <c r="D13" s="65" t="s">
        <v>0</v>
      </c>
      <c r="E13" s="67">
        <v>8.5000000000000006E-2</v>
      </c>
      <c r="F13" s="64"/>
      <c r="G13" s="65" t="s">
        <v>0</v>
      </c>
      <c r="H13" s="67">
        <v>8.5000000000000006E-2</v>
      </c>
      <c r="I13" s="64"/>
      <c r="J13" s="64"/>
      <c r="O13" t="s">
        <v>346</v>
      </c>
    </row>
    <row r="14" spans="1:17" x14ac:dyDescent="0.4">
      <c r="A14" s="68" t="s">
        <v>1</v>
      </c>
      <c r="B14" s="67">
        <v>2.2709999999999999</v>
      </c>
      <c r="C14" s="64"/>
      <c r="D14" s="68" t="s">
        <v>1</v>
      </c>
      <c r="E14" s="67">
        <v>2.2709999999999999</v>
      </c>
      <c r="F14" s="64"/>
      <c r="G14" s="68" t="s">
        <v>1</v>
      </c>
      <c r="H14" s="67">
        <v>2.2709999999999999</v>
      </c>
      <c r="I14" s="64"/>
      <c r="J14" s="64"/>
    </row>
    <row r="16" spans="1:17" x14ac:dyDescent="0.4">
      <c r="A16" s="65" t="s">
        <v>45</v>
      </c>
      <c r="B16" s="66" t="s">
        <v>288</v>
      </c>
      <c r="C16" s="64"/>
      <c r="D16" s="65" t="s">
        <v>170</v>
      </c>
      <c r="E16" s="66" t="s">
        <v>116</v>
      </c>
      <c r="F16" s="64"/>
      <c r="G16" s="65" t="s">
        <v>168</v>
      </c>
      <c r="H16" s="66" t="s">
        <v>116</v>
      </c>
      <c r="I16" s="64"/>
      <c r="J16" s="64"/>
    </row>
    <row r="17" spans="1:15" x14ac:dyDescent="0.4">
      <c r="A17" s="65" t="s">
        <v>11</v>
      </c>
      <c r="B17" s="69">
        <v>-3.6273</v>
      </c>
      <c r="C17" s="64"/>
      <c r="D17" s="65" t="s">
        <v>11</v>
      </c>
      <c r="E17" s="67">
        <v>-3.6436999999999999</v>
      </c>
      <c r="F17" s="64"/>
      <c r="G17" s="65" t="s">
        <v>11</v>
      </c>
      <c r="H17" s="67">
        <v>-3.7393999999999998</v>
      </c>
      <c r="I17" s="65" t="s">
        <v>2</v>
      </c>
      <c r="J17" s="67">
        <v>2.2599999999999998</v>
      </c>
    </row>
    <row r="18" spans="1:15" x14ac:dyDescent="0.4">
      <c r="A18" s="65" t="s">
        <v>20</v>
      </c>
      <c r="B18" s="69">
        <v>7.813968749999999</v>
      </c>
      <c r="C18" s="64"/>
      <c r="D18" s="65" t="s">
        <v>20</v>
      </c>
      <c r="E18" s="67">
        <v>7.8150000000000004</v>
      </c>
      <c r="F18" s="64"/>
      <c r="G18" s="65" t="s">
        <v>20</v>
      </c>
      <c r="H18">
        <v>7.8940000000000001</v>
      </c>
      <c r="I18" s="65" t="s">
        <v>249</v>
      </c>
      <c r="J18" s="67">
        <v>3.57</v>
      </c>
    </row>
    <row r="19" spans="1:15" x14ac:dyDescent="0.4">
      <c r="A19" s="65" t="s">
        <v>0</v>
      </c>
      <c r="B19" s="67">
        <v>0.751</v>
      </c>
      <c r="C19" s="64"/>
      <c r="D19" s="65" t="s">
        <v>0</v>
      </c>
      <c r="E19" s="67">
        <v>0.751</v>
      </c>
      <c r="F19" s="64"/>
      <c r="G19" s="65" t="s">
        <v>0</v>
      </c>
      <c r="H19" s="67">
        <v>0.751</v>
      </c>
      <c r="I19" s="64"/>
      <c r="J19" s="64"/>
      <c r="O19" t="s">
        <v>347</v>
      </c>
    </row>
    <row r="20" spans="1:15" x14ac:dyDescent="0.4">
      <c r="A20" s="68" t="s">
        <v>1</v>
      </c>
      <c r="B20" s="67">
        <v>2.2349999999999999</v>
      </c>
      <c r="C20" s="64"/>
      <c r="D20" s="68" t="s">
        <v>1</v>
      </c>
      <c r="E20" s="67">
        <v>2.2349999999999999</v>
      </c>
      <c r="F20" s="64"/>
      <c r="G20" s="68" t="s">
        <v>1</v>
      </c>
      <c r="H20" s="67">
        <v>2.2349999999999999</v>
      </c>
      <c r="I20" s="64"/>
      <c r="J20" s="64"/>
    </row>
    <row r="21" spans="1:15" x14ac:dyDescent="0.4">
      <c r="A21" s="64"/>
      <c r="B21" s="71"/>
      <c r="C21" s="64"/>
      <c r="D21" s="64"/>
      <c r="E21" s="71"/>
      <c r="F21" s="64"/>
      <c r="G21" s="64"/>
      <c r="H21" s="71"/>
      <c r="I21" s="64"/>
      <c r="J21" s="64"/>
    </row>
    <row r="22" spans="1:15" x14ac:dyDescent="0.4">
      <c r="A22" s="65" t="s">
        <v>45</v>
      </c>
      <c r="B22" s="66" t="s">
        <v>289</v>
      </c>
      <c r="C22" s="64"/>
      <c r="D22" s="65" t="s">
        <v>170</v>
      </c>
      <c r="E22" s="66" t="s">
        <v>289</v>
      </c>
      <c r="F22" s="64"/>
      <c r="G22" s="65" t="s">
        <v>168</v>
      </c>
      <c r="H22" s="66" t="s">
        <v>289</v>
      </c>
      <c r="I22" s="64"/>
      <c r="J22" s="64"/>
      <c r="L22" s="65" t="s">
        <v>277</v>
      </c>
      <c r="M22" s="66" t="s">
        <v>0</v>
      </c>
      <c r="O22" t="s">
        <v>290</v>
      </c>
    </row>
    <row r="23" spans="1:15" x14ac:dyDescent="0.4">
      <c r="A23" s="65" t="s">
        <v>11</v>
      </c>
      <c r="B23" s="66">
        <v>-5.2817999999999996</v>
      </c>
      <c r="C23" s="64"/>
      <c r="D23" s="65" t="s">
        <v>11</v>
      </c>
      <c r="E23" s="67">
        <v>-4.9212999999999996</v>
      </c>
      <c r="F23" s="64"/>
      <c r="G23" s="65" t="s">
        <v>11</v>
      </c>
      <c r="H23" s="67">
        <v>-6.0978000000000003</v>
      </c>
      <c r="I23" s="65" t="s">
        <v>2</v>
      </c>
      <c r="J23" s="1">
        <v>2.8759999999999999</v>
      </c>
      <c r="L23" s="65" t="s">
        <v>11</v>
      </c>
      <c r="M23" s="66">
        <v>-0.15655901999999999</v>
      </c>
      <c r="O23" t="s">
        <v>276</v>
      </c>
    </row>
    <row r="24" spans="1:15" x14ac:dyDescent="0.4">
      <c r="A24" s="65" t="s">
        <v>20</v>
      </c>
      <c r="B24" s="69">
        <v>5.9285281542500012</v>
      </c>
      <c r="C24" s="64"/>
      <c r="D24" s="65" t="s">
        <v>20</v>
      </c>
      <c r="E24" s="67">
        <v>6.1872391485000016</v>
      </c>
      <c r="F24" s="64"/>
      <c r="G24" s="65" t="s">
        <v>20</v>
      </c>
      <c r="H24">
        <v>6.382321689594896</v>
      </c>
      <c r="I24" s="65" t="s">
        <v>249</v>
      </c>
      <c r="J24" s="67">
        <v>1.7819696</v>
      </c>
      <c r="L24" s="65" t="s">
        <v>20</v>
      </c>
      <c r="M24" s="69">
        <v>6.6229776379710001</v>
      </c>
    </row>
    <row r="25" spans="1:15" x14ac:dyDescent="0.4">
      <c r="A25" s="65" t="s">
        <v>0</v>
      </c>
      <c r="B25" s="67">
        <v>1.4430000000000001</v>
      </c>
      <c r="C25" s="64"/>
      <c r="D25" s="65" t="s">
        <v>0</v>
      </c>
      <c r="E25" s="67">
        <v>1.4430000000000001</v>
      </c>
      <c r="F25" s="64"/>
      <c r="G25" s="65" t="s">
        <v>0</v>
      </c>
      <c r="H25" s="67">
        <v>1.4430000000000001</v>
      </c>
      <c r="I25" s="66" t="s">
        <v>245</v>
      </c>
      <c r="J25" s="1">
        <v>0.61960000000000004</v>
      </c>
      <c r="L25" s="65" t="s">
        <v>0</v>
      </c>
      <c r="M25" s="67">
        <v>1.4430000000000001</v>
      </c>
      <c r="O25" t="s">
        <v>347</v>
      </c>
    </row>
    <row r="26" spans="1:15" x14ac:dyDescent="0.4">
      <c r="A26" s="68" t="s">
        <v>1</v>
      </c>
      <c r="B26" s="67">
        <v>2.4529999999999998</v>
      </c>
      <c r="C26" s="64"/>
      <c r="D26" s="68" t="s">
        <v>1</v>
      </c>
      <c r="E26" s="67">
        <v>2.4529999999999998</v>
      </c>
      <c r="F26" s="64"/>
      <c r="G26" s="68" t="s">
        <v>1</v>
      </c>
      <c r="H26" s="67">
        <v>2.4529999999999998</v>
      </c>
      <c r="I26" s="64"/>
      <c r="J26" s="64"/>
      <c r="L26" s="68" t="s">
        <v>1</v>
      </c>
      <c r="M26" s="67">
        <v>2.4529999999999998</v>
      </c>
    </row>
    <row r="27" spans="1:15" x14ac:dyDescent="0.4">
      <c r="A27" s="64"/>
      <c r="B27" s="71"/>
      <c r="C27" s="64"/>
      <c r="D27" s="64"/>
      <c r="E27" s="71"/>
      <c r="F27" s="64"/>
      <c r="G27" s="72"/>
      <c r="H27" s="71"/>
      <c r="J27" s="64"/>
      <c r="L27" s="72"/>
      <c r="M27" s="71"/>
    </row>
    <row r="28" spans="1:15" x14ac:dyDescent="0.4">
      <c r="A28" s="65" t="s">
        <v>45</v>
      </c>
      <c r="B28" s="66" t="s">
        <v>291</v>
      </c>
      <c r="C28" s="64"/>
      <c r="D28" s="65" t="s">
        <v>170</v>
      </c>
      <c r="E28" s="66" t="s">
        <v>291</v>
      </c>
      <c r="F28" s="64"/>
      <c r="G28" s="65" t="s">
        <v>168</v>
      </c>
      <c r="H28" s="66" t="s">
        <v>291</v>
      </c>
      <c r="I28" s="64"/>
      <c r="J28" s="64"/>
      <c r="L28" s="65" t="s">
        <v>277</v>
      </c>
      <c r="M28" s="66" t="s">
        <v>1</v>
      </c>
      <c r="O28" t="s">
        <v>332</v>
      </c>
    </row>
    <row r="29" spans="1:15" x14ac:dyDescent="0.4">
      <c r="A29" s="65" t="s">
        <v>11</v>
      </c>
      <c r="B29" s="66">
        <v>-4.3780000000000001</v>
      </c>
      <c r="C29" s="64"/>
      <c r="D29" s="65" t="s">
        <v>11</v>
      </c>
      <c r="E29" s="67">
        <v>-4.6779999999999999</v>
      </c>
      <c r="F29" s="64"/>
      <c r="G29" s="65" t="s">
        <v>11</v>
      </c>
      <c r="H29" s="67">
        <v>-4.6947000000000001</v>
      </c>
      <c r="I29" s="65" t="s">
        <v>2</v>
      </c>
      <c r="J29" s="1">
        <v>2.1539999999999999</v>
      </c>
      <c r="L29" s="65" t="s">
        <v>11</v>
      </c>
      <c r="M29" s="66">
        <v>-7.5220000000000002</v>
      </c>
    </row>
    <row r="30" spans="1:15" x14ac:dyDescent="0.4">
      <c r="A30" s="65" t="s">
        <v>20</v>
      </c>
      <c r="B30" s="69">
        <v>6.89</v>
      </c>
      <c r="C30" s="64"/>
      <c r="D30" s="65" t="s">
        <v>20</v>
      </c>
      <c r="E30" s="67">
        <v>6.29</v>
      </c>
      <c r="F30" s="64"/>
      <c r="G30" s="65" t="s">
        <v>20</v>
      </c>
      <c r="H30">
        <v>7.0798007000382759</v>
      </c>
      <c r="I30" s="65" t="s">
        <v>249</v>
      </c>
      <c r="J30" s="67">
        <v>3.5239439999999997</v>
      </c>
      <c r="L30" s="65" t="s">
        <v>20</v>
      </c>
      <c r="M30" s="69">
        <v>5.3040000000000003</v>
      </c>
    </row>
    <row r="31" spans="1:15" x14ac:dyDescent="0.4">
      <c r="A31" s="65" t="s">
        <v>0</v>
      </c>
      <c r="B31" s="67">
        <v>1.0610565651751498</v>
      </c>
      <c r="C31" s="64"/>
      <c r="D31" s="65" t="s">
        <v>0</v>
      </c>
      <c r="E31" s="67">
        <v>1.360649007106957</v>
      </c>
      <c r="F31" s="64"/>
      <c r="G31" s="65" t="s">
        <v>0</v>
      </c>
      <c r="H31" s="67">
        <v>1.0609999999999999</v>
      </c>
      <c r="I31" s="66" t="s">
        <v>245</v>
      </c>
      <c r="J31" s="1">
        <v>1.6359999999999999</v>
      </c>
      <c r="L31" s="65" t="s">
        <v>0</v>
      </c>
      <c r="M31" s="67">
        <v>2.4903621735581463</v>
      </c>
      <c r="O31" t="s">
        <v>348</v>
      </c>
    </row>
    <row r="32" spans="1:15" x14ac:dyDescent="0.4">
      <c r="A32" s="68" t="s">
        <v>1</v>
      </c>
      <c r="B32" s="67">
        <v>1.747622577935541</v>
      </c>
      <c r="C32" s="64"/>
      <c r="D32" s="68" t="s">
        <v>1</v>
      </c>
      <c r="E32" s="1">
        <f xml:space="preserve"> 100/160.21766* 3.96</f>
        <v>2.4716376459374079</v>
      </c>
      <c r="F32" s="64"/>
      <c r="G32" s="68" t="s">
        <v>1</v>
      </c>
      <c r="H32" s="67">
        <v>1.748</v>
      </c>
      <c r="I32" s="64"/>
      <c r="J32" s="64"/>
      <c r="L32" s="68" t="s">
        <v>1</v>
      </c>
      <c r="M32" s="67">
        <v>2.3904980262475437</v>
      </c>
    </row>
    <row r="34" spans="1:15" x14ac:dyDescent="0.4">
      <c r="A34" s="65" t="s">
        <v>45</v>
      </c>
      <c r="B34" s="66" t="s">
        <v>192</v>
      </c>
      <c r="C34" s="64"/>
      <c r="D34" s="65" t="s">
        <v>170</v>
      </c>
      <c r="E34" s="66" t="s">
        <v>192</v>
      </c>
      <c r="F34" s="64"/>
      <c r="G34" s="65" t="s">
        <v>168</v>
      </c>
      <c r="H34" s="66" t="s">
        <v>192</v>
      </c>
      <c r="I34" s="64"/>
      <c r="J34" s="64"/>
    </row>
    <row r="35" spans="1:15" x14ac:dyDescent="0.4">
      <c r="A35" s="65" t="s">
        <v>11</v>
      </c>
      <c r="B35" s="69">
        <v>-3.8298999999999999</v>
      </c>
      <c r="C35" s="64"/>
      <c r="D35" s="65" t="s">
        <v>11</v>
      </c>
      <c r="E35" s="67"/>
      <c r="F35" s="64"/>
      <c r="G35" s="65" t="s">
        <v>11</v>
      </c>
      <c r="H35" s="67">
        <v>-4.7061999999999999</v>
      </c>
      <c r="I35" s="65" t="s">
        <v>2</v>
      </c>
      <c r="J35" s="67">
        <v>2.5190000000000001</v>
      </c>
    </row>
    <row r="36" spans="1:15" x14ac:dyDescent="0.4">
      <c r="A36" s="65" t="s">
        <v>20</v>
      </c>
      <c r="B36" s="69">
        <v>7.2709999999999999</v>
      </c>
      <c r="C36" s="64"/>
      <c r="D36" s="65" t="s">
        <v>20</v>
      </c>
      <c r="E36" s="67"/>
      <c r="F36" s="64"/>
      <c r="G36" s="65" t="s">
        <v>20</v>
      </c>
      <c r="H36" s="64">
        <v>6.7229999999999999</v>
      </c>
      <c r="I36" s="65" t="s">
        <v>249</v>
      </c>
      <c r="J36" s="67">
        <v>2.4460000000000002</v>
      </c>
    </row>
    <row r="37" spans="1:15" x14ac:dyDescent="0.4">
      <c r="A37" s="65" t="s">
        <v>0</v>
      </c>
      <c r="B37" s="67">
        <v>0.39400000000000002</v>
      </c>
      <c r="C37" s="64"/>
      <c r="D37" s="65" t="s">
        <v>0</v>
      </c>
      <c r="E37" s="67">
        <v>0.39400000000000002</v>
      </c>
      <c r="F37" s="64"/>
      <c r="G37" s="65" t="s">
        <v>0</v>
      </c>
      <c r="H37" s="67">
        <v>0.39400000000000002</v>
      </c>
      <c r="I37" s="64"/>
      <c r="J37" s="64"/>
    </row>
    <row r="38" spans="1:15" x14ac:dyDescent="0.4">
      <c r="A38" s="68" t="s">
        <v>1</v>
      </c>
      <c r="B38" s="67">
        <v>2.7389999999999999</v>
      </c>
      <c r="C38" s="64"/>
      <c r="D38" s="68" t="s">
        <v>1</v>
      </c>
      <c r="E38" s="67">
        <v>2.7389999999999999</v>
      </c>
      <c r="F38" s="64"/>
      <c r="G38" s="68" t="s">
        <v>1</v>
      </c>
      <c r="H38" s="67">
        <v>2.7389999999999999</v>
      </c>
      <c r="J38" s="64"/>
    </row>
    <row r="40" spans="1:15" x14ac:dyDescent="0.4">
      <c r="A40" s="65" t="s">
        <v>45</v>
      </c>
      <c r="B40" s="66" t="s">
        <v>117</v>
      </c>
      <c r="C40" s="64"/>
      <c r="D40" s="65" t="s">
        <v>170</v>
      </c>
      <c r="E40" s="66" t="s">
        <v>117</v>
      </c>
      <c r="F40" s="64"/>
      <c r="G40" s="65" t="s">
        <v>168</v>
      </c>
      <c r="H40" s="66" t="s">
        <v>117</v>
      </c>
      <c r="I40" s="64"/>
      <c r="J40" s="64"/>
    </row>
    <row r="41" spans="1:15" x14ac:dyDescent="0.4">
      <c r="A41" s="65" t="s">
        <v>11</v>
      </c>
      <c r="B41" s="69">
        <v>-1.3116000000000001</v>
      </c>
      <c r="C41" s="64"/>
      <c r="D41" s="65" t="s">
        <v>11</v>
      </c>
      <c r="E41" s="67">
        <v>-1.3097000000000001</v>
      </c>
      <c r="F41" s="64"/>
      <c r="G41" s="65" t="s">
        <v>11</v>
      </c>
      <c r="H41" s="67">
        <v>-1.3122</v>
      </c>
      <c r="I41" s="65" t="s">
        <v>2</v>
      </c>
      <c r="J41" s="67">
        <v>3.7589999999999999</v>
      </c>
    </row>
    <row r="42" spans="1:15" x14ac:dyDescent="0.4">
      <c r="A42" s="65" t="s">
        <v>20</v>
      </c>
      <c r="B42" s="69">
        <v>36.247</v>
      </c>
      <c r="C42" s="64"/>
      <c r="D42" s="65" t="s">
        <v>20</v>
      </c>
      <c r="E42" s="67">
        <v>36.323999999999998</v>
      </c>
      <c r="F42" s="64"/>
      <c r="G42" s="65" t="s">
        <v>20</v>
      </c>
      <c r="H42">
        <f>74.234/2</f>
        <v>37.116999999999997</v>
      </c>
      <c r="I42" s="65" t="s">
        <v>249</v>
      </c>
      <c r="J42" s="67">
        <v>6.0650000000000004</v>
      </c>
    </row>
    <row r="43" spans="1:15" x14ac:dyDescent="0.4">
      <c r="A43" s="65" t="s">
        <v>0</v>
      </c>
      <c r="B43" s="67">
        <v>4.7E-2</v>
      </c>
      <c r="C43" s="64"/>
      <c r="D43" s="65" t="s">
        <v>0</v>
      </c>
      <c r="E43" s="67">
        <v>4.7E-2</v>
      </c>
      <c r="F43" s="64"/>
      <c r="G43" s="65" t="s">
        <v>0</v>
      </c>
      <c r="H43" s="67">
        <v>4.7E-2</v>
      </c>
      <c r="I43" s="64"/>
      <c r="J43" s="64"/>
      <c r="O43" t="s">
        <v>349</v>
      </c>
    </row>
    <row r="44" spans="1:15" x14ac:dyDescent="0.4">
      <c r="A44" s="68" t="s">
        <v>1</v>
      </c>
      <c r="B44" s="67">
        <v>2.6</v>
      </c>
      <c r="C44" s="64"/>
      <c r="D44" s="68" t="s">
        <v>1</v>
      </c>
      <c r="E44" s="67">
        <v>2.6</v>
      </c>
      <c r="F44" s="64"/>
      <c r="G44" s="68" t="s">
        <v>1</v>
      </c>
      <c r="H44" s="67">
        <v>2.6</v>
      </c>
      <c r="J44" s="64"/>
    </row>
    <row r="46" spans="1:15" x14ac:dyDescent="0.4">
      <c r="A46" s="65" t="s">
        <v>45</v>
      </c>
      <c r="B46" s="66" t="s">
        <v>118</v>
      </c>
      <c r="C46" s="64"/>
      <c r="D46" s="65" t="s">
        <v>170</v>
      </c>
      <c r="E46" s="66" t="s">
        <v>118</v>
      </c>
      <c r="F46" s="64"/>
      <c r="G46" s="65" t="s">
        <v>168</v>
      </c>
      <c r="H46" s="66" t="s">
        <v>118</v>
      </c>
      <c r="I46" s="64"/>
      <c r="J46" s="64"/>
    </row>
    <row r="47" spans="1:15" x14ac:dyDescent="0.4">
      <c r="A47" s="65" t="s">
        <v>11</v>
      </c>
      <c r="B47" s="69">
        <v>-1.5829</v>
      </c>
      <c r="C47" s="64"/>
      <c r="D47" s="65" t="s">
        <v>11</v>
      </c>
      <c r="E47" s="67">
        <v>-1.5745</v>
      </c>
      <c r="F47" s="64"/>
      <c r="G47" s="65" t="s">
        <v>11</v>
      </c>
      <c r="H47" s="67">
        <v>-1.5908</v>
      </c>
      <c r="I47" s="65" t="s">
        <v>2</v>
      </c>
      <c r="J47" s="67">
        <v>3.2029999999999998</v>
      </c>
    </row>
    <row r="48" spans="1:15" x14ac:dyDescent="0.4">
      <c r="A48" s="65" t="s">
        <v>20</v>
      </c>
      <c r="B48" s="69">
        <v>22.866</v>
      </c>
      <c r="C48" s="64"/>
      <c r="D48" s="65" t="s">
        <v>20</v>
      </c>
      <c r="E48" s="67">
        <v>22.928000000000001</v>
      </c>
      <c r="F48" s="64"/>
      <c r="G48" s="65" t="s">
        <v>20</v>
      </c>
      <c r="H48">
        <v>22.774999999999999</v>
      </c>
      <c r="I48" s="65" t="s">
        <v>249</v>
      </c>
      <c r="J48" s="67">
        <v>5.1269999999999998</v>
      </c>
    </row>
    <row r="49" spans="1:15" x14ac:dyDescent="0.4">
      <c r="A49" s="65" t="s">
        <v>0</v>
      </c>
      <c r="B49" s="67">
        <v>0.217</v>
      </c>
      <c r="C49" s="64"/>
      <c r="D49" s="65" t="s">
        <v>0</v>
      </c>
      <c r="E49" s="67">
        <v>0.217</v>
      </c>
      <c r="F49" s="64"/>
      <c r="G49" s="65" t="s">
        <v>0</v>
      </c>
      <c r="H49" s="67">
        <v>0.217</v>
      </c>
      <c r="I49" s="64"/>
      <c r="J49" s="64"/>
      <c r="O49" t="s">
        <v>350</v>
      </c>
    </row>
    <row r="50" spans="1:15" x14ac:dyDescent="0.4">
      <c r="A50" s="68" t="s">
        <v>1</v>
      </c>
      <c r="B50" s="67">
        <v>2.895</v>
      </c>
      <c r="C50" s="64"/>
      <c r="D50" s="68" t="s">
        <v>1</v>
      </c>
      <c r="E50" s="67">
        <v>2.895</v>
      </c>
      <c r="F50" s="64"/>
      <c r="G50" s="68" t="s">
        <v>1</v>
      </c>
      <c r="H50" s="67">
        <v>2.895</v>
      </c>
      <c r="J50" s="64"/>
    </row>
    <row r="52" spans="1:15" x14ac:dyDescent="0.4">
      <c r="A52" s="65" t="s">
        <v>45</v>
      </c>
      <c r="B52" s="66" t="s">
        <v>119</v>
      </c>
      <c r="C52" s="64"/>
      <c r="D52" s="65" t="s">
        <v>170</v>
      </c>
      <c r="E52" s="66" t="s">
        <v>119</v>
      </c>
      <c r="F52" s="64"/>
      <c r="G52" s="65" t="s">
        <v>168</v>
      </c>
      <c r="H52" s="66" t="s">
        <v>292</v>
      </c>
      <c r="I52" s="64"/>
      <c r="J52" s="64"/>
    </row>
    <row r="53" spans="1:15" x14ac:dyDescent="0.4">
      <c r="A53" s="65" t="s">
        <v>11</v>
      </c>
      <c r="B53" s="69">
        <v>-3.7456</v>
      </c>
      <c r="C53" s="64"/>
      <c r="D53" s="65" t="s">
        <v>11</v>
      </c>
      <c r="E53" s="50">
        <v>-3.6530999999999998</v>
      </c>
      <c r="F53" s="64"/>
      <c r="G53" s="65" t="s">
        <v>11</v>
      </c>
      <c r="H53" s="67">
        <v>-3.6671999999999998</v>
      </c>
      <c r="I53" s="65" t="s">
        <v>2</v>
      </c>
      <c r="J53" s="1">
        <v>2.87</v>
      </c>
    </row>
    <row r="54" spans="1:15" x14ac:dyDescent="0.4">
      <c r="A54" s="65" t="s">
        <v>20</v>
      </c>
      <c r="B54" s="69">
        <v>16.472000000000001</v>
      </c>
      <c r="C54" s="64"/>
      <c r="D54" s="65" t="s">
        <v>20</v>
      </c>
      <c r="E54" s="67">
        <v>16.701000000000001</v>
      </c>
      <c r="F54" s="64"/>
      <c r="G54" s="65" t="s">
        <v>20</v>
      </c>
      <c r="H54">
        <v>16.78766036361997</v>
      </c>
      <c r="I54" s="65" t="s">
        <v>249</v>
      </c>
      <c r="J54" s="67">
        <v>4.7068000000000003</v>
      </c>
    </row>
    <row r="55" spans="1:15" x14ac:dyDescent="0.4">
      <c r="A55" s="65" t="s">
        <v>0</v>
      </c>
      <c r="B55" s="67">
        <v>0.46100000000000002</v>
      </c>
      <c r="C55" s="64"/>
      <c r="D55" s="65" t="s">
        <v>0</v>
      </c>
      <c r="E55" s="67">
        <v>0.46100000000000002</v>
      </c>
      <c r="F55" s="64"/>
      <c r="G55" s="65" t="s">
        <v>0</v>
      </c>
      <c r="H55" s="67">
        <v>0.46100000000000002</v>
      </c>
      <c r="I55" s="66" t="s">
        <v>245</v>
      </c>
      <c r="J55" s="1">
        <v>1.64</v>
      </c>
      <c r="O55" t="s">
        <v>351</v>
      </c>
    </row>
    <row r="56" spans="1:15" x14ac:dyDescent="0.4">
      <c r="A56" s="68" t="s">
        <v>1</v>
      </c>
      <c r="B56" s="67">
        <v>3.4079999999999999</v>
      </c>
      <c r="C56" s="64"/>
      <c r="D56" s="68" t="s">
        <v>1</v>
      </c>
      <c r="E56" s="67">
        <v>3.4079999999999999</v>
      </c>
      <c r="F56" s="64"/>
      <c r="G56" s="68" t="s">
        <v>1</v>
      </c>
      <c r="H56" s="67">
        <v>3.4079999999999999</v>
      </c>
      <c r="J56" s="64"/>
    </row>
    <row r="58" spans="1:15" x14ac:dyDescent="0.4">
      <c r="A58" s="65" t="s">
        <v>45</v>
      </c>
      <c r="B58" s="66" t="s">
        <v>120</v>
      </c>
      <c r="C58" s="64"/>
      <c r="D58" s="65" t="s">
        <v>170</v>
      </c>
      <c r="E58" s="66" t="s">
        <v>120</v>
      </c>
      <c r="F58" s="64"/>
      <c r="G58" s="65" t="s">
        <v>168</v>
      </c>
      <c r="H58" s="66" t="s">
        <v>120</v>
      </c>
      <c r="I58" s="64"/>
      <c r="J58" s="64"/>
    </row>
    <row r="59" spans="1:15" x14ac:dyDescent="0.4">
      <c r="A59" s="65" t="s">
        <v>11</v>
      </c>
      <c r="B59" s="69">
        <v>-4.8937999999999997</v>
      </c>
      <c r="C59" s="64"/>
      <c r="D59" s="65" t="s">
        <v>11</v>
      </c>
      <c r="E59" s="50">
        <v>-4.8997999999999999</v>
      </c>
      <c r="F59" s="64"/>
      <c r="G59" s="65" t="s">
        <v>11</v>
      </c>
      <c r="H59" s="50">
        <v>-4.9123999999999999</v>
      </c>
      <c r="I59" s="65" t="s">
        <v>2</v>
      </c>
      <c r="J59" s="67">
        <v>2.6389999999999998</v>
      </c>
    </row>
    <row r="60" spans="1:15" x14ac:dyDescent="0.4">
      <c r="A60" s="65" t="s">
        <v>20</v>
      </c>
      <c r="B60" s="69">
        <v>14.484</v>
      </c>
      <c r="C60" s="64"/>
      <c r="D60" s="65" t="s">
        <v>20</v>
      </c>
      <c r="E60" s="67">
        <v>14.776</v>
      </c>
      <c r="F60" s="64"/>
      <c r="G60" s="65" t="s">
        <v>20</v>
      </c>
      <c r="H60" s="1">
        <v>14.371499999999999</v>
      </c>
      <c r="I60" s="65" t="s">
        <v>249</v>
      </c>
      <c r="J60" s="67">
        <v>4.7640000000000002</v>
      </c>
    </row>
    <row r="61" spans="1:15" x14ac:dyDescent="0.4">
      <c r="A61" s="65" t="s">
        <v>0</v>
      </c>
      <c r="B61" s="67">
        <v>0.52900000000000003</v>
      </c>
      <c r="C61" s="64"/>
      <c r="D61" s="65" t="s">
        <v>0</v>
      </c>
      <c r="E61" s="67">
        <v>0.52900000000000003</v>
      </c>
      <c r="F61" s="64"/>
      <c r="G61" s="65" t="s">
        <v>0</v>
      </c>
      <c r="H61" s="67">
        <v>0.52900000000000003</v>
      </c>
      <c r="I61" s="64"/>
      <c r="J61" s="64"/>
      <c r="O61" t="s">
        <v>352</v>
      </c>
    </row>
    <row r="62" spans="1:15" x14ac:dyDescent="0.4">
      <c r="A62" s="68" t="s">
        <v>1</v>
      </c>
      <c r="B62" s="67">
        <v>3.1389999999999998</v>
      </c>
      <c r="C62" s="64"/>
      <c r="D62" s="68" t="s">
        <v>1</v>
      </c>
      <c r="E62" s="67">
        <v>3.1389999999999998</v>
      </c>
      <c r="F62" s="64"/>
      <c r="G62" s="68" t="s">
        <v>1</v>
      </c>
      <c r="H62" s="67">
        <v>3.1389999999999998</v>
      </c>
      <c r="J62" s="64"/>
    </row>
    <row r="64" spans="1:15" x14ac:dyDescent="0.4">
      <c r="A64" s="65" t="s">
        <v>45</v>
      </c>
      <c r="B64" s="66" t="s">
        <v>293</v>
      </c>
      <c r="C64" s="64"/>
      <c r="D64" s="65" t="s">
        <v>170</v>
      </c>
      <c r="E64" s="66" t="s">
        <v>293</v>
      </c>
      <c r="F64" s="64"/>
      <c r="G64" s="65" t="s">
        <v>168</v>
      </c>
      <c r="H64" s="66" t="s">
        <v>293</v>
      </c>
      <c r="I64" s="64" t="s">
        <v>294</v>
      </c>
      <c r="J64" s="64"/>
      <c r="L64" s="65" t="s">
        <v>277</v>
      </c>
      <c r="M64" s="66" t="s">
        <v>223</v>
      </c>
      <c r="O64" t="s">
        <v>295</v>
      </c>
    </row>
    <row r="65" spans="1:15" x14ac:dyDescent="0.4">
      <c r="A65" s="65" t="s">
        <v>11</v>
      </c>
      <c r="B65" s="69">
        <v>-4.4836</v>
      </c>
      <c r="C65" s="64"/>
      <c r="D65" s="65" t="s">
        <v>11</v>
      </c>
      <c r="E65" s="50">
        <v>-4.6497999999999999</v>
      </c>
      <c r="F65" s="64"/>
      <c r="G65" s="65" t="s">
        <v>11</v>
      </c>
      <c r="H65" s="50">
        <v>-4.5227000000000004</v>
      </c>
      <c r="I65" s="65" t="s">
        <v>2</v>
      </c>
      <c r="J65" s="1">
        <v>2.7650000000000001</v>
      </c>
      <c r="L65" s="65" t="s">
        <v>11</v>
      </c>
      <c r="M65" s="66">
        <v>-3.335</v>
      </c>
      <c r="O65" t="s">
        <v>296</v>
      </c>
    </row>
    <row r="66" spans="1:15" x14ac:dyDescent="0.4">
      <c r="A66" s="65" t="s">
        <v>20</v>
      </c>
      <c r="B66" s="69">
        <v>14.795553818249997</v>
      </c>
      <c r="C66" s="64"/>
      <c r="D66" s="65" t="s">
        <v>20</v>
      </c>
      <c r="E66" s="67">
        <v>14.552211488000001</v>
      </c>
      <c r="F66" s="64"/>
      <c r="G66" s="65" t="s">
        <v>20</v>
      </c>
      <c r="H66" s="1">
        <v>14.801170548124517</v>
      </c>
      <c r="I66" s="65" t="s">
        <v>249</v>
      </c>
      <c r="J66" s="67">
        <v>4.4710049999999999</v>
      </c>
      <c r="L66" s="65" t="s">
        <v>20</v>
      </c>
      <c r="M66" s="69">
        <v>13.78</v>
      </c>
      <c r="O66" s="64" t="s">
        <v>287</v>
      </c>
    </row>
    <row r="67" spans="1:15" x14ac:dyDescent="0.4">
      <c r="A67" s="65" t="s">
        <v>0</v>
      </c>
      <c r="B67" s="67">
        <v>0.36599999999999999</v>
      </c>
      <c r="C67" s="64"/>
      <c r="D67" s="65" t="s">
        <v>0</v>
      </c>
      <c r="E67" s="67">
        <v>0.6166611096429695</v>
      </c>
      <c r="F67" s="64"/>
      <c r="G67" s="65" t="s">
        <v>0</v>
      </c>
      <c r="H67" s="67">
        <v>0.50493809483923313</v>
      </c>
      <c r="I67" s="66" t="s">
        <v>245</v>
      </c>
      <c r="J67" s="1">
        <v>1.617</v>
      </c>
      <c r="L67" s="65" t="s">
        <v>0</v>
      </c>
      <c r="M67" s="67">
        <v>0.59668828018084896</v>
      </c>
      <c r="O67" t="s">
        <v>297</v>
      </c>
    </row>
    <row r="68" spans="1:15" x14ac:dyDescent="0.4">
      <c r="A68" s="68" t="s">
        <v>1</v>
      </c>
      <c r="B68" s="67">
        <v>3.1509999999999998</v>
      </c>
      <c r="C68" s="64"/>
      <c r="D68" s="68" t="s">
        <v>1</v>
      </c>
      <c r="E68" s="67"/>
      <c r="F68" s="64"/>
      <c r="G68" s="68" t="s">
        <v>1</v>
      </c>
      <c r="H68" s="67"/>
      <c r="J68" s="64"/>
      <c r="L68" s="68" t="s">
        <v>1</v>
      </c>
      <c r="M68" s="67"/>
    </row>
    <row r="70" spans="1:15" x14ac:dyDescent="0.4">
      <c r="A70" s="65" t="s">
        <v>45</v>
      </c>
      <c r="B70" s="66" t="s">
        <v>225</v>
      </c>
      <c r="C70" s="64"/>
      <c r="D70" s="65" t="s">
        <v>170</v>
      </c>
      <c r="E70" s="66" t="s">
        <v>225</v>
      </c>
      <c r="F70" s="64"/>
      <c r="G70" s="65" t="s">
        <v>168</v>
      </c>
      <c r="H70" s="66" t="s">
        <v>298</v>
      </c>
      <c r="I70" s="64"/>
      <c r="J70" s="64"/>
    </row>
    <row r="71" spans="1:15" x14ac:dyDescent="0.4">
      <c r="A71" s="65" t="s">
        <v>11</v>
      </c>
      <c r="B71" s="69">
        <v>-2.8351999999999999</v>
      </c>
      <c r="C71" s="64"/>
      <c r="D71" s="65" t="s">
        <v>11</v>
      </c>
      <c r="E71" s="50">
        <v>-2.9990000000000001</v>
      </c>
      <c r="F71" s="64"/>
      <c r="G71" s="65" t="s">
        <v>11</v>
      </c>
      <c r="H71" s="50">
        <v>-3.2938000000000001</v>
      </c>
      <c r="I71" s="65" t="s">
        <v>2</v>
      </c>
      <c r="J71" s="67">
        <v>3.3650000000000002</v>
      </c>
    </row>
    <row r="72" spans="1:15" x14ac:dyDescent="0.4">
      <c r="A72" s="65" t="s">
        <v>20</v>
      </c>
      <c r="B72" s="69">
        <v>15.852</v>
      </c>
      <c r="C72" s="64"/>
      <c r="D72" s="65" t="s">
        <v>20</v>
      </c>
      <c r="E72" s="67">
        <v>15.795999999999999</v>
      </c>
      <c r="F72" s="64"/>
      <c r="G72" s="65" t="s">
        <v>20</v>
      </c>
      <c r="H72" s="1">
        <v>17.24138430147131</v>
      </c>
      <c r="I72" s="65" t="s">
        <v>249</v>
      </c>
      <c r="J72" s="67">
        <v>3.5164249999999999</v>
      </c>
    </row>
    <row r="73" spans="1:15" x14ac:dyDescent="0.4">
      <c r="A73" s="65" t="s">
        <v>0</v>
      </c>
      <c r="B73" s="67">
        <v>0.20599999999999999</v>
      </c>
      <c r="C73" s="64"/>
      <c r="D73" s="65" t="s">
        <v>0</v>
      </c>
      <c r="E73" s="67">
        <v>0.20599999999999999</v>
      </c>
      <c r="F73" s="64"/>
      <c r="G73" s="65" t="s">
        <v>0</v>
      </c>
      <c r="H73" s="67">
        <v>0.20599999999999999</v>
      </c>
      <c r="I73" s="66" t="s">
        <v>245</v>
      </c>
      <c r="J73" s="1">
        <v>1.0449999999999999</v>
      </c>
      <c r="O73" t="s">
        <v>353</v>
      </c>
    </row>
    <row r="74" spans="1:15" x14ac:dyDescent="0.4">
      <c r="A74" s="68" t="s">
        <v>1</v>
      </c>
      <c r="B74" s="67">
        <v>2.899</v>
      </c>
      <c r="C74" s="64"/>
      <c r="D74" s="68" t="s">
        <v>1</v>
      </c>
      <c r="E74" s="67">
        <v>2.899</v>
      </c>
      <c r="F74" s="64"/>
      <c r="G74" s="68" t="s">
        <v>1</v>
      </c>
      <c r="H74" s="67">
        <v>2.899</v>
      </c>
      <c r="J74" s="64"/>
    </row>
    <row r="76" spans="1:15" x14ac:dyDescent="0.4">
      <c r="A76" s="65" t="s">
        <v>45</v>
      </c>
      <c r="B76" s="66" t="s">
        <v>121</v>
      </c>
      <c r="C76" s="64"/>
      <c r="D76" s="65" t="s">
        <v>170</v>
      </c>
      <c r="E76" s="66" t="s">
        <v>121</v>
      </c>
      <c r="F76" s="64"/>
      <c r="G76" s="65" t="s">
        <v>168</v>
      </c>
      <c r="H76" s="66" t="s">
        <v>121</v>
      </c>
      <c r="I76" s="64"/>
      <c r="J76" s="64"/>
    </row>
    <row r="77" spans="1:15" x14ac:dyDescent="0.4">
      <c r="A77" s="65" t="s">
        <v>11</v>
      </c>
      <c r="B77" s="69">
        <v>-1.0981000000000001</v>
      </c>
      <c r="C77" s="64"/>
      <c r="D77" s="65" t="s">
        <v>11</v>
      </c>
      <c r="E77" s="50">
        <v>-1.081</v>
      </c>
      <c r="F77" s="64"/>
      <c r="G77" s="65" t="s">
        <v>11</v>
      </c>
      <c r="H77" s="50">
        <v>-1.0988</v>
      </c>
      <c r="I77" s="65" t="s">
        <v>2</v>
      </c>
      <c r="J77" s="67">
        <v>4.758</v>
      </c>
    </row>
    <row r="78" spans="1:15" x14ac:dyDescent="0.4">
      <c r="A78" s="65" t="s">
        <v>20</v>
      </c>
      <c r="B78" s="69">
        <v>73.709999999999994</v>
      </c>
      <c r="C78" s="64"/>
      <c r="D78" s="65" t="s">
        <v>20</v>
      </c>
      <c r="E78" s="67">
        <v>72.853999999999999</v>
      </c>
      <c r="F78" s="64"/>
      <c r="G78" s="65" t="s">
        <v>20</v>
      </c>
      <c r="H78" s="1">
        <v>74.375</v>
      </c>
      <c r="I78" s="65" t="s">
        <v>249</v>
      </c>
      <c r="J78" s="67">
        <v>7.5869999999999997</v>
      </c>
    </row>
    <row r="79" spans="1:15" x14ac:dyDescent="0.4">
      <c r="A79" s="65" t="s">
        <v>0</v>
      </c>
      <c r="B79" s="67">
        <v>2.1999999999999999E-2</v>
      </c>
      <c r="C79" s="64"/>
      <c r="D79" s="65" t="s">
        <v>0</v>
      </c>
      <c r="E79" s="67">
        <v>2.1999999999999999E-2</v>
      </c>
      <c r="F79" s="64"/>
      <c r="G79" s="65" t="s">
        <v>0</v>
      </c>
      <c r="H79" s="67">
        <v>2.1999999999999999E-2</v>
      </c>
      <c r="I79" s="64"/>
      <c r="J79" s="64"/>
      <c r="O79" t="s">
        <v>354</v>
      </c>
    </row>
    <row r="80" spans="1:15" x14ac:dyDescent="0.4">
      <c r="A80" s="68" t="s">
        <v>1</v>
      </c>
      <c r="B80" s="67">
        <v>2.6669999999999998</v>
      </c>
      <c r="C80" s="64"/>
      <c r="D80" s="68" t="s">
        <v>1</v>
      </c>
      <c r="E80" s="67">
        <v>2.6669999999999998</v>
      </c>
      <c r="F80" s="64"/>
      <c r="G80" s="68" t="s">
        <v>1</v>
      </c>
      <c r="H80" s="67">
        <v>2.6669999999999998</v>
      </c>
      <c r="J80" s="64"/>
    </row>
    <row r="82" spans="1:15" x14ac:dyDescent="0.4">
      <c r="A82" s="65" t="s">
        <v>45</v>
      </c>
      <c r="B82" s="66" t="s">
        <v>122</v>
      </c>
      <c r="C82" s="64"/>
      <c r="D82" s="65" t="s">
        <v>170</v>
      </c>
      <c r="E82" s="66" t="s">
        <v>122</v>
      </c>
      <c r="F82" s="64"/>
      <c r="G82" s="65" t="s">
        <v>168</v>
      </c>
      <c r="H82" s="66" t="s">
        <v>122</v>
      </c>
      <c r="I82" s="64"/>
      <c r="J82" s="64"/>
    </row>
    <row r="83" spans="1:15" x14ac:dyDescent="0.4">
      <c r="A83" s="65" t="s">
        <v>11</v>
      </c>
      <c r="B83" s="69">
        <v>-1.9984999999999999</v>
      </c>
      <c r="C83" s="64"/>
      <c r="D83" s="65" t="s">
        <v>11</v>
      </c>
      <c r="E83" s="50">
        <v>-1.982</v>
      </c>
      <c r="F83" s="64"/>
      <c r="G83" s="65" t="s">
        <v>11</v>
      </c>
      <c r="H83" s="50">
        <v>-1.9995000000000001</v>
      </c>
      <c r="I83" s="65" t="s">
        <v>2</v>
      </c>
      <c r="J83" s="67">
        <v>3.8969999999999998</v>
      </c>
    </row>
    <row r="84" spans="1:15" x14ac:dyDescent="0.4">
      <c r="A84" s="65" t="s">
        <v>20</v>
      </c>
      <c r="B84" s="69">
        <v>41.761000000000003</v>
      </c>
      <c r="C84" s="64"/>
      <c r="D84" s="65" t="s">
        <v>20</v>
      </c>
      <c r="E84" s="67">
        <v>42.171999999999997</v>
      </c>
      <c r="F84" s="64"/>
      <c r="G84" s="65" t="s">
        <v>20</v>
      </c>
      <c r="H84" s="1">
        <v>42.415500000000002</v>
      </c>
      <c r="I84" s="65" t="s">
        <v>249</v>
      </c>
      <c r="J84" s="67">
        <v>6.4509999999999996</v>
      </c>
    </row>
    <row r="85" spans="1:15" x14ac:dyDescent="0.4">
      <c r="A85" s="65" t="s">
        <v>0</v>
      </c>
      <c r="B85" s="67">
        <v>0.105</v>
      </c>
      <c r="C85" s="64"/>
      <c r="D85" s="65" t="s">
        <v>0</v>
      </c>
      <c r="E85" s="67">
        <v>0.105</v>
      </c>
      <c r="F85" s="64"/>
      <c r="G85" s="65" t="s">
        <v>0</v>
      </c>
      <c r="H85" s="67">
        <v>0.105</v>
      </c>
      <c r="I85" s="64"/>
      <c r="J85" s="64"/>
      <c r="O85" t="s">
        <v>355</v>
      </c>
    </row>
    <row r="86" spans="1:15" x14ac:dyDescent="0.4">
      <c r="A86" s="68" t="s">
        <v>1</v>
      </c>
      <c r="B86" s="67">
        <v>2.173</v>
      </c>
      <c r="C86" s="64"/>
      <c r="D86" s="68" t="s">
        <v>1</v>
      </c>
      <c r="E86" s="67">
        <v>2.173</v>
      </c>
      <c r="F86" s="64"/>
      <c r="G86" s="68" t="s">
        <v>1</v>
      </c>
      <c r="H86" s="67">
        <v>2.173</v>
      </c>
      <c r="J86" s="64"/>
    </row>
    <row r="88" spans="1:15" x14ac:dyDescent="0.4">
      <c r="A88" s="65" t="s">
        <v>45</v>
      </c>
      <c r="B88" s="66" t="s">
        <v>188</v>
      </c>
      <c r="C88" s="64"/>
      <c r="D88" s="65" t="s">
        <v>170</v>
      </c>
      <c r="E88" s="66" t="s">
        <v>188</v>
      </c>
      <c r="F88" s="64"/>
      <c r="G88" s="65" t="s">
        <v>168</v>
      </c>
      <c r="H88" s="66" t="s">
        <v>188</v>
      </c>
      <c r="I88" s="64"/>
      <c r="J88" s="64"/>
    </row>
    <row r="89" spans="1:15" x14ac:dyDescent="0.4">
      <c r="A89" s="65" t="s">
        <v>11</v>
      </c>
      <c r="B89" s="69">
        <v>-6.2832999999999997</v>
      </c>
      <c r="C89" s="64"/>
      <c r="D89" s="65" t="s">
        <v>11</v>
      </c>
      <c r="E89" s="50">
        <v>-6.2286999999999999</v>
      </c>
      <c r="F89" s="64"/>
      <c r="G89" s="65" t="s">
        <v>11</v>
      </c>
      <c r="H89" s="50">
        <v>-6.3324999999999996</v>
      </c>
      <c r="I89" s="65" t="s">
        <v>2</v>
      </c>
      <c r="J89" s="67">
        <v>3.319</v>
      </c>
    </row>
    <row r="90" spans="1:15" x14ac:dyDescent="0.4">
      <c r="A90" s="65" t="s">
        <v>20</v>
      </c>
      <c r="B90" s="69">
        <v>24.635999999999999</v>
      </c>
      <c r="C90" s="64"/>
      <c r="D90" s="65" t="s">
        <v>20</v>
      </c>
      <c r="E90" s="67">
        <v>24.864999999999998</v>
      </c>
      <c r="F90" s="64"/>
      <c r="G90" s="65" t="s">
        <v>20</v>
      </c>
      <c r="H90">
        <f>49.388/2</f>
        <v>24.693999999999999</v>
      </c>
      <c r="I90" s="65" t="s">
        <v>249</v>
      </c>
      <c r="J90" s="67">
        <v>5.1779999999999999</v>
      </c>
    </row>
    <row r="91" spans="1:15" x14ac:dyDescent="0.4">
      <c r="A91" s="65" t="s">
        <v>0</v>
      </c>
      <c r="B91" s="67">
        <v>0.32600000000000001</v>
      </c>
      <c r="C91" s="64"/>
      <c r="D91" s="65" t="s">
        <v>0</v>
      </c>
      <c r="E91" s="67">
        <v>0.32600000000000001</v>
      </c>
      <c r="F91" s="64"/>
      <c r="G91" s="65" t="s">
        <v>0</v>
      </c>
      <c r="H91" s="67">
        <v>0.32600000000000001</v>
      </c>
      <c r="I91" s="64"/>
      <c r="J91" s="64"/>
      <c r="O91" t="s">
        <v>356</v>
      </c>
    </row>
    <row r="92" spans="1:15" x14ac:dyDescent="0.4">
      <c r="A92" s="68" t="s">
        <v>1</v>
      </c>
      <c r="B92" s="67">
        <v>2.2559999999999998</v>
      </c>
      <c r="C92" s="64"/>
      <c r="D92" s="68" t="s">
        <v>1</v>
      </c>
      <c r="E92" s="67">
        <v>2.2559999999999998</v>
      </c>
      <c r="F92" s="64"/>
      <c r="G92" s="68" t="s">
        <v>1</v>
      </c>
      <c r="H92" s="67">
        <v>2.2559999999999998</v>
      </c>
      <c r="J92" s="64"/>
    </row>
    <row r="94" spans="1:15" x14ac:dyDescent="0.4">
      <c r="A94" s="65" t="s">
        <v>45</v>
      </c>
      <c r="B94" s="66" t="s">
        <v>123</v>
      </c>
      <c r="C94" s="64"/>
      <c r="D94" s="65" t="s">
        <v>170</v>
      </c>
      <c r="E94" s="66" t="s">
        <v>123</v>
      </c>
      <c r="F94" s="64"/>
      <c r="G94" s="65" t="s">
        <v>168</v>
      </c>
      <c r="H94" s="66" t="s">
        <v>123</v>
      </c>
      <c r="I94" s="64"/>
      <c r="J94" s="64"/>
    </row>
    <row r="95" spans="1:15" x14ac:dyDescent="0.4">
      <c r="A95" s="65" t="s">
        <v>11</v>
      </c>
      <c r="B95" s="69">
        <v>-7.8334999999999999</v>
      </c>
      <c r="C95" s="64"/>
      <c r="D95" s="65" t="s">
        <v>11</v>
      </c>
      <c r="E95" s="50">
        <v>-7.7835000000000001</v>
      </c>
      <c r="F95" s="64"/>
      <c r="G95" s="65" t="s">
        <v>11</v>
      </c>
      <c r="H95" s="50">
        <v>-7.8910999999999998</v>
      </c>
      <c r="I95" s="65" t="s">
        <v>2</v>
      </c>
      <c r="J95" s="67">
        <v>2.9340000000000002</v>
      </c>
    </row>
    <row r="96" spans="1:15" x14ac:dyDescent="0.4">
      <c r="A96" s="65" t="s">
        <v>20</v>
      </c>
      <c r="B96" s="69">
        <v>17.344999999999999</v>
      </c>
      <c r="C96" s="64"/>
      <c r="D96" s="65" t="s">
        <v>20</v>
      </c>
      <c r="E96" s="67">
        <v>17.187999999999999</v>
      </c>
      <c r="F96" s="64"/>
      <c r="G96" s="65" t="s">
        <v>20</v>
      </c>
      <c r="H96" s="1">
        <f>34.714/2</f>
        <v>17.356999999999999</v>
      </c>
      <c r="I96" s="65" t="s">
        <v>249</v>
      </c>
      <c r="J96" s="67">
        <v>4.657</v>
      </c>
    </row>
    <row r="97" spans="1:15" x14ac:dyDescent="0.4">
      <c r="A97" s="65" t="s">
        <v>0</v>
      </c>
      <c r="B97" s="67">
        <v>0.68100000000000005</v>
      </c>
      <c r="C97" s="64"/>
      <c r="D97" s="65" t="s">
        <v>0</v>
      </c>
      <c r="E97" s="67">
        <v>0.68100000000000005</v>
      </c>
      <c r="F97" s="64"/>
      <c r="G97" s="65" t="s">
        <v>0</v>
      </c>
      <c r="H97" s="67">
        <v>0.68100000000000005</v>
      </c>
      <c r="I97" s="64"/>
      <c r="J97" s="64"/>
      <c r="O97" t="s">
        <v>357</v>
      </c>
    </row>
    <row r="98" spans="1:15" x14ac:dyDescent="0.4">
      <c r="A98" s="68" t="s">
        <v>1</v>
      </c>
      <c r="B98" s="67">
        <v>2.524</v>
      </c>
      <c r="C98" s="64"/>
      <c r="D98" s="68" t="s">
        <v>1</v>
      </c>
      <c r="E98" s="67">
        <v>2.524</v>
      </c>
      <c r="F98" s="64"/>
      <c r="G98" s="68" t="s">
        <v>1</v>
      </c>
      <c r="H98" s="67">
        <v>2.524</v>
      </c>
      <c r="J98" s="64"/>
    </row>
    <row r="100" spans="1:15" x14ac:dyDescent="0.4">
      <c r="A100" s="65" t="s">
        <v>45</v>
      </c>
      <c r="B100" s="66" t="s">
        <v>124</v>
      </c>
      <c r="C100" s="64"/>
      <c r="D100" s="65" t="s">
        <v>170</v>
      </c>
      <c r="E100" s="66" t="s">
        <v>124</v>
      </c>
      <c r="F100" s="64"/>
      <c r="G100" s="65" t="s">
        <v>168</v>
      </c>
      <c r="H100" s="66" t="s">
        <v>299</v>
      </c>
      <c r="I100" s="64"/>
      <c r="J100" s="64"/>
    </row>
    <row r="101" spans="1:15" x14ac:dyDescent="0.4">
      <c r="A101" s="65" t="s">
        <v>11</v>
      </c>
      <c r="B101" s="69">
        <v>-8.8367000000000004</v>
      </c>
      <c r="C101" s="64"/>
      <c r="D101" s="65" t="s">
        <v>11</v>
      </c>
      <c r="E101" s="50">
        <v>-9.0823999999999998</v>
      </c>
      <c r="F101" s="64"/>
      <c r="G101" s="65" t="s">
        <v>11</v>
      </c>
      <c r="H101" s="50">
        <v>-8.7095000000000002</v>
      </c>
      <c r="I101" s="65" t="s">
        <v>2</v>
      </c>
      <c r="J101" s="67">
        <v>2.605</v>
      </c>
    </row>
    <row r="102" spans="1:15" x14ac:dyDescent="0.4">
      <c r="A102" s="65" t="s">
        <v>20</v>
      </c>
      <c r="B102" s="69">
        <v>13.926</v>
      </c>
      <c r="C102" s="64"/>
      <c r="D102" s="65" t="s">
        <v>20</v>
      </c>
      <c r="E102" s="67">
        <v>13.4</v>
      </c>
      <c r="F102" s="64"/>
      <c r="G102" s="65" t="s">
        <v>20</v>
      </c>
      <c r="H102" s="1">
        <v>13.77066718723132</v>
      </c>
      <c r="I102" s="65" t="s">
        <v>249</v>
      </c>
      <c r="J102" s="67">
        <v>4.6863950000000001</v>
      </c>
    </row>
    <row r="103" spans="1:15" x14ac:dyDescent="0.4">
      <c r="A103" s="65" t="s">
        <v>0</v>
      </c>
      <c r="B103" s="67">
        <v>1.1020000000000001</v>
      </c>
      <c r="C103" s="64"/>
      <c r="D103" s="65" t="s">
        <v>0</v>
      </c>
      <c r="E103" s="67">
        <v>1.1020000000000001</v>
      </c>
      <c r="F103" s="64"/>
      <c r="G103" s="65" t="s">
        <v>0</v>
      </c>
      <c r="H103" s="67">
        <v>1.1020000000000001</v>
      </c>
      <c r="I103" s="66" t="s">
        <v>245</v>
      </c>
      <c r="J103" s="66">
        <v>1.7989999999999999</v>
      </c>
      <c r="O103" t="s">
        <v>358</v>
      </c>
    </row>
    <row r="104" spans="1:15" x14ac:dyDescent="0.4">
      <c r="A104" s="68" t="s">
        <v>1</v>
      </c>
      <c r="B104" s="67">
        <v>2.726</v>
      </c>
      <c r="C104" s="64"/>
      <c r="D104" s="68" t="s">
        <v>1</v>
      </c>
      <c r="E104" s="67">
        <v>2.726</v>
      </c>
      <c r="F104" s="64"/>
      <c r="G104" s="68" t="s">
        <v>1</v>
      </c>
      <c r="H104" s="67">
        <v>2.726</v>
      </c>
      <c r="J104" s="64"/>
    </row>
    <row r="106" spans="1:15" x14ac:dyDescent="0.4">
      <c r="A106" s="65" t="s">
        <v>45</v>
      </c>
      <c r="B106" s="66" t="s">
        <v>125</v>
      </c>
      <c r="C106" s="64"/>
      <c r="D106" s="65" t="s">
        <v>170</v>
      </c>
      <c r="E106" s="66" t="s">
        <v>125</v>
      </c>
      <c r="F106" s="64"/>
      <c r="G106" s="65" t="s">
        <v>168</v>
      </c>
      <c r="H106" s="66" t="s">
        <v>125</v>
      </c>
      <c r="I106" s="64"/>
      <c r="J106" s="64"/>
    </row>
    <row r="107" spans="1:15" x14ac:dyDescent="0.4">
      <c r="A107" s="65" t="s">
        <v>11</v>
      </c>
      <c r="B107" s="50">
        <v>-9.2486999999999995</v>
      </c>
      <c r="C107" s="64"/>
      <c r="D107" s="65" t="s">
        <v>11</v>
      </c>
      <c r="E107" s="50">
        <v>-9.6530000000000005</v>
      </c>
      <c r="F107" s="64"/>
      <c r="G107" s="65" t="s">
        <v>11</v>
      </c>
      <c r="H107" s="50">
        <v>-9.2326999999999995</v>
      </c>
      <c r="I107" s="65" t="s">
        <v>2</v>
      </c>
      <c r="J107" s="67">
        <v>2.4910000000000001</v>
      </c>
    </row>
    <row r="108" spans="1:15" x14ac:dyDescent="0.4">
      <c r="A108" s="65" t="s">
        <v>20</v>
      </c>
      <c r="B108" s="69">
        <v>11.903</v>
      </c>
      <c r="C108" s="64"/>
      <c r="D108" s="65" t="s">
        <v>20</v>
      </c>
      <c r="E108" s="67">
        <v>23.74</v>
      </c>
      <c r="F108" s="64"/>
      <c r="G108" s="65" t="s">
        <v>20</v>
      </c>
      <c r="H108" s="1">
        <v>11.952</v>
      </c>
      <c r="I108" s="65" t="s">
        <v>249</v>
      </c>
      <c r="J108" s="67">
        <v>4.45</v>
      </c>
    </row>
    <row r="109" spans="1:15" x14ac:dyDescent="0.4">
      <c r="A109" s="65" t="s">
        <v>0</v>
      </c>
      <c r="B109" s="67">
        <v>1.5509999999999999</v>
      </c>
      <c r="C109" s="64"/>
      <c r="D109" s="65" t="s">
        <v>0</v>
      </c>
      <c r="E109" s="67">
        <v>1.5509999999999999</v>
      </c>
      <c r="F109" s="64"/>
      <c r="G109" s="65" t="s">
        <v>0</v>
      </c>
      <c r="H109" s="67">
        <v>1.5509999999999999</v>
      </c>
      <c r="I109" s="64"/>
      <c r="J109" s="64"/>
      <c r="O109" t="s">
        <v>359</v>
      </c>
    </row>
    <row r="110" spans="1:15" x14ac:dyDescent="0.4">
      <c r="A110" s="68" t="s">
        <v>1</v>
      </c>
      <c r="B110" s="67">
        <v>3.1219999999999999</v>
      </c>
      <c r="C110" s="64"/>
      <c r="D110" s="68" t="s">
        <v>1</v>
      </c>
      <c r="E110" s="67">
        <v>3.1219999999999999</v>
      </c>
      <c r="F110" s="64"/>
      <c r="G110" s="68" t="s">
        <v>1</v>
      </c>
      <c r="H110" s="67">
        <v>3.1219999999999999</v>
      </c>
      <c r="J110" s="64"/>
    </row>
    <row r="112" spans="1:15" x14ac:dyDescent="0.4">
      <c r="A112" s="65" t="s">
        <v>45</v>
      </c>
      <c r="B112" s="66" t="s">
        <v>194</v>
      </c>
      <c r="C112" s="64"/>
      <c r="D112" s="65" t="s">
        <v>170</v>
      </c>
      <c r="E112" s="66" t="s">
        <v>194</v>
      </c>
      <c r="F112" s="64"/>
      <c r="G112" s="65" t="s">
        <v>168</v>
      </c>
      <c r="H112" s="66" t="s">
        <v>300</v>
      </c>
      <c r="I112" s="64"/>
      <c r="J112" s="64"/>
    </row>
    <row r="113" spans="1:15" x14ac:dyDescent="0.4">
      <c r="A113" s="65" t="s">
        <v>11</v>
      </c>
      <c r="B113" s="50">
        <v>-9.0786999999999995</v>
      </c>
      <c r="C113" s="64"/>
      <c r="D113" s="65" t="s">
        <v>11</v>
      </c>
      <c r="E113" s="50">
        <v>-9.0166000000000004</v>
      </c>
      <c r="F113" s="64"/>
      <c r="G113" s="65" t="s">
        <v>11</v>
      </c>
      <c r="H113" s="50">
        <v>-8.9197000000000006</v>
      </c>
      <c r="I113" s="65" t="s">
        <v>2</v>
      </c>
      <c r="J113" s="67">
        <v>2.4849999999999999</v>
      </c>
    </row>
    <row r="114" spans="1:15" x14ac:dyDescent="0.4">
      <c r="A114" s="65" t="s">
        <v>20</v>
      </c>
      <c r="B114" s="69">
        <v>10.805999999999999</v>
      </c>
      <c r="C114" s="64"/>
      <c r="D114" s="65" t="s">
        <v>20</v>
      </c>
      <c r="E114" s="67">
        <v>10.968999999999999</v>
      </c>
      <c r="F114" s="64"/>
      <c r="G114" s="65" t="s">
        <v>20</v>
      </c>
      <c r="H114" s="1">
        <v>10.751234449539659</v>
      </c>
      <c r="I114" s="65" t="s">
        <v>249</v>
      </c>
      <c r="J114" s="67">
        <v>4.0207300000000004</v>
      </c>
    </row>
    <row r="115" spans="1:15" x14ac:dyDescent="0.4">
      <c r="A115" s="65" t="s">
        <v>0</v>
      </c>
      <c r="B115" s="67">
        <v>1.0680000000000001</v>
      </c>
      <c r="C115" s="64"/>
      <c r="D115" s="65" t="s">
        <v>0</v>
      </c>
      <c r="E115" s="67">
        <v>1.0680000000000001</v>
      </c>
      <c r="F115" s="64"/>
      <c r="G115" s="65" t="s">
        <v>0</v>
      </c>
      <c r="H115" s="67">
        <v>1.0680000000000001</v>
      </c>
      <c r="I115" s="66" t="s">
        <v>245</v>
      </c>
      <c r="J115" s="1">
        <v>1.6180000000000001</v>
      </c>
      <c r="O115" t="s">
        <v>360</v>
      </c>
    </row>
    <row r="116" spans="1:15" x14ac:dyDescent="0.4">
      <c r="A116" s="68" t="s">
        <v>1</v>
      </c>
      <c r="B116" s="67">
        <v>5.3010000000000002</v>
      </c>
      <c r="C116" s="64"/>
      <c r="D116" s="68" t="s">
        <v>1</v>
      </c>
      <c r="E116" s="67">
        <v>5.3010000000000002</v>
      </c>
      <c r="F116" s="64"/>
      <c r="G116" s="68" t="s">
        <v>1</v>
      </c>
      <c r="H116" s="67">
        <v>5.3010000000000002</v>
      </c>
      <c r="J116" s="64"/>
    </row>
    <row r="118" spans="1:15" x14ac:dyDescent="0.4">
      <c r="A118" s="65" t="s">
        <v>45</v>
      </c>
      <c r="B118" s="66" t="s">
        <v>126</v>
      </c>
      <c r="C118" s="64"/>
      <c r="D118" s="65" t="s">
        <v>170</v>
      </c>
      <c r="E118" s="66" t="s">
        <v>126</v>
      </c>
      <c r="F118" s="64"/>
      <c r="G118" s="65" t="s">
        <v>168</v>
      </c>
      <c r="H118" s="66" t="s">
        <v>126</v>
      </c>
      <c r="I118" s="64"/>
      <c r="J118" s="64"/>
    </row>
    <row r="119" spans="1:15" x14ac:dyDescent="0.4">
      <c r="A119" s="65" t="s">
        <v>11</v>
      </c>
      <c r="B119" s="50">
        <v>-8.3155999999999999</v>
      </c>
      <c r="C119" s="64"/>
      <c r="D119" s="65" t="s">
        <v>11</v>
      </c>
      <c r="E119" s="50">
        <v>-8.4693000000000005</v>
      </c>
      <c r="F119" s="64"/>
      <c r="G119" s="65" t="s">
        <v>11</v>
      </c>
      <c r="H119" s="50">
        <v>-8.3720999999999997</v>
      </c>
      <c r="I119" s="65" t="s">
        <v>2</v>
      </c>
      <c r="J119" s="67">
        <v>2.4660000000000002</v>
      </c>
    </row>
    <row r="120" spans="1:15" x14ac:dyDescent="0.4">
      <c r="A120" s="65" t="s">
        <v>20</v>
      </c>
      <c r="B120" s="69">
        <v>12.114000000000001</v>
      </c>
      <c r="C120" s="64"/>
      <c r="D120" s="65" t="s">
        <v>20</v>
      </c>
      <c r="E120" s="67">
        <v>11.454000000000001</v>
      </c>
      <c r="F120" s="64"/>
      <c r="G120" s="65" t="s">
        <v>20</v>
      </c>
      <c r="H120" s="1">
        <v>10.268000000000001</v>
      </c>
      <c r="I120" s="65" t="s">
        <v>249</v>
      </c>
      <c r="J120" s="67">
        <v>3.9</v>
      </c>
    </row>
    <row r="121" spans="1:15" x14ac:dyDescent="0.4">
      <c r="A121" s="65" t="s">
        <v>0</v>
      </c>
      <c r="B121" s="67">
        <v>1.036</v>
      </c>
      <c r="C121" s="64"/>
      <c r="D121" s="65" t="s">
        <v>0</v>
      </c>
      <c r="E121" s="67">
        <v>1.036</v>
      </c>
      <c r="F121" s="64"/>
      <c r="G121" s="65" t="s">
        <v>0</v>
      </c>
      <c r="H121" s="67">
        <v>1.036</v>
      </c>
      <c r="I121" s="64"/>
      <c r="J121" s="64"/>
      <c r="O121" t="s">
        <v>361</v>
      </c>
    </row>
    <row r="122" spans="1:15" x14ac:dyDescent="0.4">
      <c r="A122" s="68" t="s">
        <v>1</v>
      </c>
      <c r="B122" s="67">
        <v>3.9580000000000002</v>
      </c>
      <c r="C122" s="64"/>
      <c r="D122" s="68" t="s">
        <v>1</v>
      </c>
      <c r="E122" s="67">
        <v>3.9580000000000002</v>
      </c>
      <c r="F122" s="64"/>
      <c r="G122" s="68" t="s">
        <v>1</v>
      </c>
      <c r="H122" s="67">
        <v>3.9580000000000002</v>
      </c>
      <c r="J122" s="64"/>
    </row>
    <row r="124" spans="1:15" x14ac:dyDescent="0.4">
      <c r="A124" s="65" t="s">
        <v>45</v>
      </c>
      <c r="B124" s="66" t="s">
        <v>127</v>
      </c>
      <c r="C124" s="64"/>
      <c r="D124" s="65" t="s">
        <v>170</v>
      </c>
      <c r="E124" s="66" t="s">
        <v>127</v>
      </c>
      <c r="F124" s="64"/>
      <c r="G124" s="65" t="s">
        <v>168</v>
      </c>
      <c r="H124" s="66" t="s">
        <v>127</v>
      </c>
      <c r="I124" s="64"/>
      <c r="J124" s="64"/>
    </row>
    <row r="125" spans="1:15" x14ac:dyDescent="0.4">
      <c r="A125" s="65" t="s">
        <v>11</v>
      </c>
      <c r="B125" s="50">
        <v>-7.0922000000000001</v>
      </c>
      <c r="C125" s="64"/>
      <c r="D125" s="65" t="s">
        <v>11</v>
      </c>
      <c r="E125" s="50"/>
      <c r="F125" s="64"/>
      <c r="G125" s="65" t="s">
        <v>11</v>
      </c>
      <c r="H125" s="50">
        <v>-7.1082999999999998</v>
      </c>
      <c r="I125" s="65" t="s">
        <v>2</v>
      </c>
      <c r="J125" s="67">
        <v>2.5009999999999999</v>
      </c>
    </row>
    <row r="126" spans="1:15" x14ac:dyDescent="0.4">
      <c r="A126" s="65" t="s">
        <v>20</v>
      </c>
      <c r="B126" s="69">
        <v>10.913</v>
      </c>
      <c r="C126" s="64"/>
      <c r="D126" s="65" t="s">
        <v>20</v>
      </c>
      <c r="E126" s="67"/>
      <c r="F126" s="64"/>
      <c r="G126" s="65" t="s">
        <v>20</v>
      </c>
      <c r="H126" s="1">
        <v>10.922499999999999</v>
      </c>
      <c r="I126" s="65" t="s">
        <v>249</v>
      </c>
      <c r="J126" s="67">
        <v>4.0330000000000004</v>
      </c>
    </row>
    <row r="127" spans="1:15" x14ac:dyDescent="0.4">
      <c r="A127" s="65" t="s">
        <v>0</v>
      </c>
      <c r="B127" s="67">
        <v>1.2589999999999999</v>
      </c>
      <c r="C127" s="64"/>
      <c r="D127" s="65" t="s">
        <v>0</v>
      </c>
      <c r="E127" s="67">
        <v>1.2589999999999999</v>
      </c>
      <c r="F127" s="64"/>
      <c r="G127" s="65" t="s">
        <v>0</v>
      </c>
      <c r="H127" s="67">
        <v>1.2589999999999999</v>
      </c>
      <c r="I127" s="64"/>
      <c r="J127" s="64"/>
      <c r="O127" t="s">
        <v>362</v>
      </c>
    </row>
    <row r="128" spans="1:15" x14ac:dyDescent="0.4">
      <c r="A128" s="68" t="s">
        <v>1</v>
      </c>
      <c r="B128" s="67">
        <v>3.4449999999999998</v>
      </c>
      <c r="C128" s="64"/>
      <c r="D128" s="68" t="s">
        <v>1</v>
      </c>
      <c r="E128" s="67">
        <v>3.4449999999999998</v>
      </c>
      <c r="F128" s="64"/>
      <c r="G128" s="68" t="s">
        <v>1</v>
      </c>
      <c r="H128" s="67">
        <v>3.4449999999999998</v>
      </c>
      <c r="J128" s="64"/>
    </row>
    <row r="130" spans="1:15" x14ac:dyDescent="0.4">
      <c r="A130" s="65" t="s">
        <v>45</v>
      </c>
      <c r="B130" s="66" t="s">
        <v>128</v>
      </c>
      <c r="C130" s="64"/>
      <c r="D130" s="65" t="s">
        <v>170</v>
      </c>
      <c r="E130" s="66" t="s">
        <v>128</v>
      </c>
      <c r="F130" s="64"/>
      <c r="G130" s="65" t="s">
        <v>168</v>
      </c>
      <c r="H130" s="66" t="s">
        <v>128</v>
      </c>
      <c r="I130" s="64"/>
      <c r="J130" s="64"/>
    </row>
    <row r="131" spans="1:15" x14ac:dyDescent="0.4">
      <c r="A131" s="65" t="s">
        <v>11</v>
      </c>
      <c r="B131" s="50">
        <v>-5.7797999999999998</v>
      </c>
      <c r="C131" s="64"/>
      <c r="D131" s="65" t="s">
        <v>11</v>
      </c>
      <c r="E131" s="50">
        <v>-5.6845999999999997</v>
      </c>
      <c r="F131" s="64"/>
      <c r="G131" s="65" t="s">
        <v>11</v>
      </c>
      <c r="H131" s="50">
        <v>-5.7539999999999996</v>
      </c>
      <c r="I131" s="65" t="s">
        <v>2</v>
      </c>
      <c r="J131" s="67">
        <v>2.4740000000000002</v>
      </c>
    </row>
    <row r="132" spans="1:15" x14ac:dyDescent="0.4">
      <c r="A132" s="65" t="s">
        <v>20</v>
      </c>
      <c r="B132" s="69">
        <v>10.772</v>
      </c>
      <c r="C132" s="64"/>
      <c r="D132" s="65" t="s">
        <v>20</v>
      </c>
      <c r="E132" s="67">
        <v>10.861000000000001</v>
      </c>
      <c r="F132" s="64"/>
      <c r="G132" s="65" t="s">
        <v>20</v>
      </c>
      <c r="H132" s="1">
        <v>10.79</v>
      </c>
      <c r="I132" s="65" t="s">
        <v>249</v>
      </c>
      <c r="J132" s="67">
        <v>4.07</v>
      </c>
    </row>
    <row r="133" spans="1:15" x14ac:dyDescent="0.4">
      <c r="A133" s="65" t="s">
        <v>0</v>
      </c>
      <c r="B133" s="67">
        <v>1.179</v>
      </c>
      <c r="C133" s="64"/>
      <c r="D133" s="65" t="s">
        <v>0</v>
      </c>
      <c r="E133" s="67">
        <v>1.179</v>
      </c>
      <c r="F133" s="64"/>
      <c r="G133" s="65" t="s">
        <v>0</v>
      </c>
      <c r="H133" s="67">
        <v>1.179</v>
      </c>
      <c r="I133" s="64"/>
      <c r="J133" s="64"/>
      <c r="O133" t="s">
        <v>363</v>
      </c>
    </row>
    <row r="134" spans="1:15" x14ac:dyDescent="0.4">
      <c r="A134" s="68" t="s">
        <v>1</v>
      </c>
      <c r="B134" s="67">
        <v>3.637</v>
      </c>
      <c r="C134" s="64"/>
      <c r="D134" s="68" t="s">
        <v>1</v>
      </c>
      <c r="E134" s="67">
        <v>3.637</v>
      </c>
      <c r="F134" s="64"/>
      <c r="G134" s="68" t="s">
        <v>1</v>
      </c>
      <c r="H134" s="67">
        <v>3.637</v>
      </c>
      <c r="J134" s="64"/>
    </row>
    <row r="136" spans="1:15" x14ac:dyDescent="0.4">
      <c r="A136" s="65" t="s">
        <v>45</v>
      </c>
      <c r="B136" s="66" t="s">
        <v>105</v>
      </c>
      <c r="C136" s="64"/>
      <c r="D136" s="65" t="s">
        <v>170</v>
      </c>
      <c r="E136" s="66" t="s">
        <v>105</v>
      </c>
      <c r="F136" s="64"/>
      <c r="G136" s="65" t="s">
        <v>168</v>
      </c>
      <c r="H136" s="66" t="s">
        <v>105</v>
      </c>
      <c r="I136" s="64"/>
      <c r="J136" s="64"/>
    </row>
    <row r="137" spans="1:15" x14ac:dyDescent="0.4">
      <c r="A137" s="65" t="s">
        <v>11</v>
      </c>
      <c r="B137" s="50">
        <v>-4.0991999999999997</v>
      </c>
      <c r="C137" s="64"/>
      <c r="D137" s="65" t="s">
        <v>11</v>
      </c>
      <c r="E137" s="50">
        <v>-4.0621999999999998</v>
      </c>
      <c r="F137" s="64"/>
      <c r="G137" s="65" t="s">
        <v>11</v>
      </c>
      <c r="H137" s="50">
        <v>-4.0914999999999999</v>
      </c>
      <c r="I137" s="65" t="s">
        <v>2</v>
      </c>
      <c r="J137" s="67">
        <v>2.5510000000000002</v>
      </c>
    </row>
    <row r="138" spans="1:15" x14ac:dyDescent="0.4">
      <c r="A138" s="65" t="s">
        <v>20</v>
      </c>
      <c r="B138" s="69">
        <v>11.872</v>
      </c>
      <c r="C138" s="64"/>
      <c r="D138" s="65" t="s">
        <v>20</v>
      </c>
      <c r="E138" s="67">
        <v>11.853</v>
      </c>
      <c r="F138" s="64"/>
      <c r="G138" s="65" t="s">
        <v>20</v>
      </c>
      <c r="H138" s="1">
        <v>11.8085</v>
      </c>
      <c r="I138" s="65" t="s">
        <v>249</v>
      </c>
      <c r="J138" s="67">
        <v>4.1900000000000004</v>
      </c>
    </row>
    <row r="139" spans="1:15" x14ac:dyDescent="0.4">
      <c r="A139" s="65" t="s">
        <v>0</v>
      </c>
      <c r="B139" s="67">
        <v>0.83099999999999996</v>
      </c>
      <c r="C139" s="64"/>
      <c r="D139" s="65" t="s">
        <v>0</v>
      </c>
      <c r="E139" s="67">
        <v>0.83099999999999996</v>
      </c>
      <c r="F139" s="64"/>
      <c r="G139" s="65" t="s">
        <v>0</v>
      </c>
      <c r="H139" s="67">
        <v>0.83099999999999996</v>
      </c>
      <c r="I139" s="64"/>
      <c r="J139" s="64"/>
      <c r="O139" t="s">
        <v>364</v>
      </c>
    </row>
    <row r="140" spans="1:15" x14ac:dyDescent="0.4">
      <c r="A140" s="68" t="s">
        <v>1</v>
      </c>
      <c r="B140" s="67">
        <v>3.7810000000000001</v>
      </c>
      <c r="C140" s="64"/>
      <c r="D140" s="68" t="s">
        <v>1</v>
      </c>
      <c r="E140" s="67">
        <v>3.7810000000000001</v>
      </c>
      <c r="F140" s="64"/>
      <c r="G140" s="68" t="s">
        <v>1</v>
      </c>
      <c r="H140" s="67">
        <v>3.7810000000000001</v>
      </c>
      <c r="J140" s="64"/>
    </row>
    <row r="142" spans="1:15" x14ac:dyDescent="0.4">
      <c r="A142" s="65" t="s">
        <v>45</v>
      </c>
      <c r="B142" s="66" t="s">
        <v>301</v>
      </c>
      <c r="C142" s="64"/>
      <c r="D142" s="65" t="s">
        <v>170</v>
      </c>
      <c r="E142" s="66" t="s">
        <v>301</v>
      </c>
      <c r="F142" s="64"/>
      <c r="G142" s="65" t="s">
        <v>168</v>
      </c>
      <c r="H142" s="66" t="s">
        <v>129</v>
      </c>
      <c r="I142" s="64"/>
      <c r="J142" s="64"/>
    </row>
    <row r="143" spans="1:15" x14ac:dyDescent="0.4">
      <c r="A143" s="65" t="s">
        <v>11</v>
      </c>
      <c r="B143" s="50">
        <v>-1.0885</v>
      </c>
      <c r="C143" s="64"/>
      <c r="D143" s="65" t="s">
        <v>11</v>
      </c>
      <c r="E143" s="50">
        <v>-1.0268999999999999</v>
      </c>
      <c r="F143" s="64"/>
      <c r="G143" s="65" t="s">
        <v>11</v>
      </c>
      <c r="H143" s="50">
        <v>-1.2595000000000001</v>
      </c>
      <c r="I143" s="65" t="s">
        <v>2</v>
      </c>
      <c r="J143" s="67">
        <v>2.6269999999999998</v>
      </c>
    </row>
    <row r="144" spans="1:15" x14ac:dyDescent="0.4">
      <c r="A144" s="65" t="s">
        <v>20</v>
      </c>
      <c r="B144" s="69">
        <v>15.279106254750001</v>
      </c>
      <c r="C144" s="64"/>
      <c r="D144" s="65" t="s">
        <v>20</v>
      </c>
      <c r="E144" s="67">
        <v>15.4352461765</v>
      </c>
      <c r="F144" s="64"/>
      <c r="G144" s="65" t="s">
        <v>20</v>
      </c>
      <c r="H144" s="1">
        <v>15.557499999999999</v>
      </c>
      <c r="I144" s="65" t="s">
        <v>249</v>
      </c>
      <c r="J144" s="67">
        <v>5.2069999999999999</v>
      </c>
    </row>
    <row r="145" spans="1:15" x14ac:dyDescent="0.4">
      <c r="A145" s="65" t="s">
        <v>0</v>
      </c>
      <c r="B145" s="67">
        <v>0.42899999999999999</v>
      </c>
      <c r="C145" s="64"/>
      <c r="D145" s="65" t="s">
        <v>0</v>
      </c>
      <c r="E145" s="67">
        <v>0.42899999999999999</v>
      </c>
      <c r="F145" s="64"/>
      <c r="G145" s="65" t="s">
        <v>0</v>
      </c>
      <c r="H145" s="67">
        <v>0.42899999999999999</v>
      </c>
      <c r="I145" s="64"/>
      <c r="J145" s="64"/>
      <c r="O145" t="s">
        <v>365</v>
      </c>
    </row>
    <row r="146" spans="1:15" x14ac:dyDescent="0.4">
      <c r="A146" s="68" t="s">
        <v>1</v>
      </c>
      <c r="B146" s="67">
        <v>4.0990000000000002</v>
      </c>
      <c r="C146" s="64"/>
      <c r="D146" s="68" t="s">
        <v>1</v>
      </c>
      <c r="E146" s="67">
        <v>4.0990000000000002</v>
      </c>
      <c r="F146" s="64"/>
      <c r="G146" s="68" t="s">
        <v>1</v>
      </c>
      <c r="H146" s="67">
        <v>4.0990000000000002</v>
      </c>
      <c r="J146" s="64"/>
    </row>
    <row r="147" spans="1:15" x14ac:dyDescent="0.4">
      <c r="A147" s="64"/>
      <c r="B147" s="71"/>
      <c r="C147" s="64"/>
      <c r="D147" s="64"/>
      <c r="E147" s="71"/>
      <c r="F147" s="64"/>
      <c r="G147" s="72"/>
      <c r="H147" s="71"/>
      <c r="J147" s="64"/>
    </row>
    <row r="148" spans="1:15" x14ac:dyDescent="0.4">
      <c r="A148" s="65" t="s">
        <v>45</v>
      </c>
      <c r="B148" s="66" t="s">
        <v>302</v>
      </c>
      <c r="C148" s="64"/>
      <c r="D148" s="65" t="s">
        <v>170</v>
      </c>
      <c r="E148" s="66" t="s">
        <v>302</v>
      </c>
      <c r="F148" s="64"/>
      <c r="G148" s="65" t="s">
        <v>168</v>
      </c>
      <c r="H148" s="66" t="s">
        <v>302</v>
      </c>
      <c r="I148" s="64"/>
      <c r="J148" s="64"/>
      <c r="L148" t="s">
        <v>343</v>
      </c>
    </row>
    <row r="149" spans="1:15" x14ac:dyDescent="0.4">
      <c r="A149" s="65" t="s">
        <v>11</v>
      </c>
      <c r="B149" s="50">
        <v>-2.8656999999999999</v>
      </c>
      <c r="C149" s="64"/>
      <c r="D149" s="65" t="s">
        <v>11</v>
      </c>
      <c r="E149" s="50">
        <v>-2.8504</v>
      </c>
      <c r="F149" s="64"/>
      <c r="G149" s="65" t="s">
        <v>11</v>
      </c>
      <c r="H149" s="50">
        <v>-2.8586</v>
      </c>
      <c r="I149" s="65" t="s">
        <v>2</v>
      </c>
      <c r="J149" s="1">
        <v>3.0030000000000001</v>
      </c>
      <c r="L149" t="s">
        <v>344</v>
      </c>
    </row>
    <row r="150" spans="1:15" x14ac:dyDescent="0.4">
      <c r="A150" s="65" t="s">
        <v>20</v>
      </c>
      <c r="B150" s="69">
        <v>18.975471226</v>
      </c>
      <c r="C150" s="64"/>
      <c r="D150" s="65" t="s">
        <v>20</v>
      </c>
      <c r="E150" s="67">
        <v>19.272983076000003</v>
      </c>
      <c r="F150" s="64"/>
      <c r="G150" s="65" t="s">
        <v>20</v>
      </c>
      <c r="H150" s="1">
        <v>19.149296223228315</v>
      </c>
      <c r="I150" s="65" t="s">
        <v>249</v>
      </c>
      <c r="J150" s="67">
        <v>4.903899</v>
      </c>
    </row>
    <row r="151" spans="1:15" x14ac:dyDescent="0.4">
      <c r="A151" s="65" t="s">
        <v>0</v>
      </c>
      <c r="B151">
        <v>0.31519621494908862</v>
      </c>
      <c r="C151" s="64"/>
      <c r="D151" s="65" t="s">
        <v>0</v>
      </c>
      <c r="E151">
        <v>0.31519621494908862</v>
      </c>
      <c r="F151" s="64"/>
      <c r="G151" s="65" t="s">
        <v>0</v>
      </c>
      <c r="H151">
        <v>0.31519621494908862</v>
      </c>
      <c r="I151" s="66" t="s">
        <v>245</v>
      </c>
      <c r="J151" s="1">
        <v>1.633</v>
      </c>
    </row>
    <row r="152" spans="1:15" x14ac:dyDescent="0.4">
      <c r="A152" s="68" t="s">
        <v>1</v>
      </c>
      <c r="B152" s="67"/>
      <c r="C152" s="64"/>
      <c r="D152" s="68" t="s">
        <v>1</v>
      </c>
      <c r="E152" s="67"/>
      <c r="F152" s="64"/>
      <c r="G152" s="68" t="s">
        <v>1</v>
      </c>
      <c r="H152" s="67"/>
      <c r="J152" s="64"/>
    </row>
    <row r="154" spans="1:15" x14ac:dyDescent="0.4">
      <c r="A154" s="65" t="s">
        <v>45</v>
      </c>
      <c r="B154" s="66" t="s">
        <v>130</v>
      </c>
      <c r="C154" s="64"/>
      <c r="D154" s="65" t="s">
        <v>170</v>
      </c>
      <c r="E154" s="66" t="s">
        <v>130</v>
      </c>
      <c r="F154" s="64"/>
      <c r="G154" s="65" t="s">
        <v>168</v>
      </c>
      <c r="H154" s="66" t="s">
        <v>130</v>
      </c>
      <c r="I154" s="64"/>
      <c r="J154" s="64"/>
    </row>
    <row r="155" spans="1:15" x14ac:dyDescent="0.4">
      <c r="A155" s="65" t="s">
        <v>11</v>
      </c>
      <c r="B155" s="50">
        <v>-4.2889999999999997</v>
      </c>
      <c r="C155" s="64"/>
      <c r="D155" s="65" t="s">
        <v>11</v>
      </c>
      <c r="E155" s="50">
        <v>-4.2771999999999997</v>
      </c>
      <c r="F155" s="64"/>
      <c r="G155" s="65" t="s">
        <v>11</v>
      </c>
      <c r="H155" s="50">
        <v>-4.2916999999999996</v>
      </c>
      <c r="I155" s="65" t="s">
        <v>2</v>
      </c>
      <c r="J155" s="67">
        <v>2.9910000000000001</v>
      </c>
    </row>
    <row r="156" spans="1:15" x14ac:dyDescent="0.4">
      <c r="A156" s="65" t="s">
        <v>20</v>
      </c>
      <c r="B156" s="69">
        <v>19.652999999999999</v>
      </c>
      <c r="C156" s="64"/>
      <c r="D156" s="65" t="s">
        <v>20</v>
      </c>
      <c r="E156" s="67">
        <v>19.513999999999999</v>
      </c>
      <c r="F156" s="64"/>
      <c r="G156" s="65" t="s">
        <v>20</v>
      </c>
      <c r="H156" s="1">
        <v>19.383500000000002</v>
      </c>
      <c r="I156" s="65" t="s">
        <v>249</v>
      </c>
      <c r="J156" s="67">
        <v>5.0030000000000001</v>
      </c>
    </row>
    <row r="157" spans="1:15" x14ac:dyDescent="0.4">
      <c r="A157" s="65" t="s">
        <v>0</v>
      </c>
      <c r="B157" s="67">
        <v>0.35299999999999998</v>
      </c>
      <c r="C157" s="64"/>
      <c r="D157" s="65" t="s">
        <v>0</v>
      </c>
      <c r="E157" s="67">
        <v>0.35299999999999998</v>
      </c>
      <c r="F157" s="64"/>
      <c r="G157" s="65" t="s">
        <v>0</v>
      </c>
      <c r="H157" s="67">
        <v>0.35299999999999998</v>
      </c>
      <c r="I157" s="64"/>
      <c r="J157" s="64"/>
      <c r="O157" t="s">
        <v>366</v>
      </c>
    </row>
    <row r="158" spans="1:15" x14ac:dyDescent="0.4">
      <c r="A158" s="68" t="s">
        <v>1</v>
      </c>
      <c r="B158" s="67">
        <v>3.5870000000000002</v>
      </c>
      <c r="C158" s="64"/>
      <c r="D158" s="68" t="s">
        <v>1</v>
      </c>
      <c r="E158" s="67">
        <v>3.5870000000000002</v>
      </c>
      <c r="F158" s="64"/>
      <c r="G158" s="68" t="s">
        <v>1</v>
      </c>
      <c r="H158" s="67">
        <v>3.5870000000000002</v>
      </c>
      <c r="J158" s="64"/>
    </row>
    <row r="160" spans="1:15" x14ac:dyDescent="0.4">
      <c r="A160" s="65" t="s">
        <v>45</v>
      </c>
      <c r="B160" s="66" t="s">
        <v>229</v>
      </c>
      <c r="C160" s="64"/>
      <c r="D160" s="65" t="s">
        <v>170</v>
      </c>
      <c r="E160" s="66" t="s">
        <v>303</v>
      </c>
      <c r="F160" s="64"/>
      <c r="G160" s="65" t="s">
        <v>168</v>
      </c>
      <c r="H160" s="66" t="s">
        <v>303</v>
      </c>
      <c r="I160" s="64"/>
      <c r="J160" s="64"/>
    </row>
    <row r="161" spans="1:15" x14ac:dyDescent="0.4">
      <c r="A161" s="65" t="s">
        <v>11</v>
      </c>
      <c r="B161" s="50">
        <v>-4.1005000000000003</v>
      </c>
      <c r="C161" s="64"/>
      <c r="D161" s="65" t="s">
        <v>11</v>
      </c>
      <c r="E161" s="50">
        <v>-4.2373000000000003</v>
      </c>
      <c r="F161" s="64"/>
      <c r="G161" s="65" t="s">
        <v>11</v>
      </c>
      <c r="H161" s="50">
        <v>-4.1764000000000001</v>
      </c>
      <c r="I161" s="65" t="s">
        <v>2</v>
      </c>
      <c r="J161" s="1">
        <v>2.96</v>
      </c>
    </row>
    <row r="162" spans="1:15" x14ac:dyDescent="0.4">
      <c r="A162" s="65" t="s">
        <v>20</v>
      </c>
      <c r="B162" s="69">
        <v>19.417999999999999</v>
      </c>
      <c r="C162" s="64"/>
      <c r="D162" s="65" t="s">
        <v>20</v>
      </c>
      <c r="E162" s="67">
        <v>19.102326015999996</v>
      </c>
      <c r="F162" s="64"/>
      <c r="G162" s="65" t="s">
        <v>20</v>
      </c>
      <c r="H162" s="1">
        <v>19.562480405271014</v>
      </c>
      <c r="I162" s="65" t="s">
        <v>249</v>
      </c>
      <c r="J162" s="67">
        <v>5.15632</v>
      </c>
    </row>
    <row r="163" spans="1:15" x14ac:dyDescent="0.4">
      <c r="A163" s="65" t="s">
        <v>0</v>
      </c>
      <c r="B163" s="67">
        <v>0.41</v>
      </c>
      <c r="C163" s="64"/>
      <c r="D163" s="65" t="s">
        <v>0</v>
      </c>
      <c r="E163" s="67">
        <v>0.35299999999999998</v>
      </c>
      <c r="F163" s="64"/>
      <c r="G163" s="65" t="s">
        <v>0</v>
      </c>
      <c r="H163" s="67">
        <v>0.35299999999999998</v>
      </c>
      <c r="I163" s="66" t="s">
        <v>245</v>
      </c>
      <c r="J163" s="1">
        <v>1.742</v>
      </c>
    </row>
    <row r="164" spans="1:15" x14ac:dyDescent="0.4">
      <c r="A164" s="68" t="s">
        <v>1</v>
      </c>
      <c r="B164" s="67">
        <v>3.085</v>
      </c>
      <c r="C164" s="64"/>
      <c r="D164" s="68" t="s">
        <v>1</v>
      </c>
      <c r="E164" s="67">
        <v>3.5870000000000002</v>
      </c>
      <c r="F164" s="64"/>
      <c r="G164" s="68" t="s">
        <v>1</v>
      </c>
      <c r="H164" s="67">
        <v>3.5870000000000002</v>
      </c>
      <c r="J164" s="64"/>
    </row>
    <row r="166" spans="1:15" x14ac:dyDescent="0.4">
      <c r="A166" s="65" t="s">
        <v>45</v>
      </c>
      <c r="B166" s="66" t="s">
        <v>304</v>
      </c>
      <c r="C166" s="64"/>
      <c r="D166" s="65" t="s">
        <v>170</v>
      </c>
      <c r="E166" s="66" t="s">
        <v>230</v>
      </c>
      <c r="F166" s="64"/>
      <c r="G166" s="65" t="s">
        <v>168</v>
      </c>
      <c r="H166" s="66" t="s">
        <v>304</v>
      </c>
      <c r="I166" s="64"/>
      <c r="J166" s="64"/>
    </row>
    <row r="167" spans="1:15" x14ac:dyDescent="0.4">
      <c r="A167" s="65" t="s">
        <v>11</v>
      </c>
      <c r="B167" s="50">
        <v>-2.7928999999999999</v>
      </c>
      <c r="C167" s="64"/>
      <c r="D167" s="65" t="s">
        <v>11</v>
      </c>
      <c r="E167" s="50">
        <v>-2.8936000000000002</v>
      </c>
      <c r="F167" s="64"/>
      <c r="G167" s="65" t="s">
        <v>11</v>
      </c>
      <c r="H167" s="50">
        <v>-3.1648000000000001</v>
      </c>
      <c r="I167" s="65" t="s">
        <v>2</v>
      </c>
      <c r="J167" s="67">
        <v>3.6659999999999999</v>
      </c>
    </row>
    <row r="168" spans="1:15" x14ac:dyDescent="0.4">
      <c r="A168" s="65" t="s">
        <v>20</v>
      </c>
      <c r="B168" s="69">
        <v>20.47903540175</v>
      </c>
      <c r="C168" s="64"/>
      <c r="D168" s="65" t="s">
        <v>20</v>
      </c>
      <c r="E168" s="67">
        <v>20.492000000000001</v>
      </c>
      <c r="F168" s="64"/>
      <c r="G168" s="65" t="s">
        <v>20</v>
      </c>
      <c r="H168" s="1">
        <v>22.379661124540391</v>
      </c>
      <c r="I168" s="65" t="s">
        <v>249</v>
      </c>
      <c r="J168" s="67">
        <v>3.8456339999999996</v>
      </c>
    </row>
    <row r="169" spans="1:15" x14ac:dyDescent="0.4">
      <c r="A169" s="65" t="s">
        <v>0</v>
      </c>
      <c r="B169" s="67">
        <v>0.28399999999999997</v>
      </c>
      <c r="C169" s="64"/>
      <c r="D169" s="65" t="s">
        <v>0</v>
      </c>
      <c r="E169" s="67">
        <v>0.28399999999999997</v>
      </c>
      <c r="F169" s="64"/>
      <c r="G169" s="65" t="s">
        <v>0</v>
      </c>
      <c r="H169" s="67">
        <v>0.28399999999999997</v>
      </c>
      <c r="I169" s="66" t="s">
        <v>245</v>
      </c>
      <c r="J169" s="1">
        <v>1.0489999999999999</v>
      </c>
      <c r="O169" t="s">
        <v>367</v>
      </c>
    </row>
    <row r="170" spans="1:15" x14ac:dyDescent="0.4">
      <c r="A170" s="68" t="s">
        <v>1</v>
      </c>
      <c r="B170" s="67">
        <v>3.3039999999999998</v>
      </c>
      <c r="C170" s="64"/>
      <c r="D170" s="68" t="s">
        <v>1</v>
      </c>
      <c r="E170" s="67">
        <v>3.3039999999999998</v>
      </c>
      <c r="F170" s="64"/>
      <c r="G170" s="68" t="s">
        <v>1</v>
      </c>
      <c r="H170" s="67">
        <v>3.3039999999999998</v>
      </c>
      <c r="J170" s="64"/>
    </row>
    <row r="172" spans="1:15" x14ac:dyDescent="0.4">
      <c r="A172" s="65" t="s">
        <v>45</v>
      </c>
      <c r="B172" s="66" t="s">
        <v>232</v>
      </c>
      <c r="C172" s="64"/>
      <c r="D172" s="65" t="s">
        <v>170</v>
      </c>
      <c r="E172" s="66" t="s">
        <v>232</v>
      </c>
      <c r="F172" s="64"/>
      <c r="G172" s="65" t="s">
        <v>168</v>
      </c>
      <c r="H172" s="66" t="s">
        <v>305</v>
      </c>
      <c r="I172" s="64"/>
      <c r="J172" s="64"/>
    </row>
    <row r="173" spans="1:15" x14ac:dyDescent="0.4">
      <c r="A173" s="65" t="s">
        <v>11</v>
      </c>
      <c r="B173" s="50">
        <v>-0.97070000000000001</v>
      </c>
      <c r="C173" s="64"/>
      <c r="D173" s="65" t="s">
        <v>11</v>
      </c>
      <c r="E173" s="50">
        <v>-1.0074000000000001</v>
      </c>
      <c r="F173" s="64"/>
      <c r="G173" s="65" t="s">
        <v>11</v>
      </c>
      <c r="H173" s="50">
        <v>-0.97629999999999995</v>
      </c>
      <c r="I173" s="65" t="s">
        <v>2</v>
      </c>
      <c r="J173" s="1">
        <v>3.3490000000000002</v>
      </c>
    </row>
    <row r="174" spans="1:15" x14ac:dyDescent="0.4">
      <c r="A174" s="65" t="s">
        <v>20</v>
      </c>
      <c r="B174" s="69">
        <v>26.373999999999999</v>
      </c>
      <c r="C174" s="64"/>
      <c r="D174" s="65" t="s">
        <v>20</v>
      </c>
      <c r="E174" s="67">
        <v>26.596</v>
      </c>
      <c r="F174" s="64"/>
      <c r="G174" s="65" t="s">
        <v>20</v>
      </c>
      <c r="H174" s="1">
        <v>26.543991711483166</v>
      </c>
      <c r="I174" s="65" t="s">
        <v>249</v>
      </c>
      <c r="J174" s="67">
        <v>5.4655680000000002</v>
      </c>
    </row>
    <row r="175" spans="1:15" x14ac:dyDescent="0.4">
      <c r="A175" s="65" t="s">
        <v>0</v>
      </c>
      <c r="B175" s="67">
        <v>0.13500000000000001</v>
      </c>
      <c r="C175" s="64"/>
      <c r="D175" s="65" t="s">
        <v>0</v>
      </c>
      <c r="E175" s="67">
        <v>0.13500000000000001</v>
      </c>
      <c r="F175" s="64"/>
      <c r="G175" s="65" t="s">
        <v>0</v>
      </c>
      <c r="H175" s="67">
        <v>0.13500000000000001</v>
      </c>
      <c r="I175" s="66" t="s">
        <v>245</v>
      </c>
      <c r="J175" s="66">
        <v>1.6319999999999999</v>
      </c>
      <c r="O175" t="s">
        <v>368</v>
      </c>
    </row>
    <row r="176" spans="1:15" x14ac:dyDescent="0.4">
      <c r="A176" s="68" t="s">
        <v>1</v>
      </c>
      <c r="B176" s="67">
        <v>3.6619999999999999</v>
      </c>
      <c r="C176" s="64"/>
      <c r="D176" s="68" t="s">
        <v>1</v>
      </c>
      <c r="E176" s="67">
        <v>3.6619999999999999</v>
      </c>
      <c r="F176" s="64"/>
      <c r="G176" s="68" t="s">
        <v>1</v>
      </c>
      <c r="H176" s="67">
        <v>3.6619999999999999</v>
      </c>
      <c r="J176" s="64"/>
    </row>
    <row r="178" spans="1:15" x14ac:dyDescent="0.4">
      <c r="A178" s="65" t="s">
        <v>45</v>
      </c>
      <c r="B178" s="66" t="s">
        <v>131</v>
      </c>
      <c r="C178" s="64"/>
      <c r="D178" s="65" t="s">
        <v>170</v>
      </c>
      <c r="E178" s="66" t="s">
        <v>131</v>
      </c>
      <c r="F178" s="64"/>
      <c r="G178" s="65" t="s">
        <v>168</v>
      </c>
      <c r="H178" s="66" t="s">
        <v>131</v>
      </c>
      <c r="I178" s="64"/>
      <c r="J178" s="64"/>
    </row>
    <row r="179" spans="1:15" x14ac:dyDescent="0.4">
      <c r="A179" s="65" t="s">
        <v>11</v>
      </c>
      <c r="B179" s="50">
        <v>-0.96519999999999995</v>
      </c>
      <c r="C179" s="64"/>
      <c r="D179" s="65" t="s">
        <v>11</v>
      </c>
      <c r="E179" s="50">
        <v>-0.97130000000000005</v>
      </c>
      <c r="F179" s="64"/>
      <c r="G179" s="65" t="s">
        <v>11</v>
      </c>
      <c r="H179" s="50">
        <v>-0.97050000000000003</v>
      </c>
      <c r="I179" s="65" t="s">
        <v>2</v>
      </c>
      <c r="J179" s="67">
        <v>5.0510000000000002</v>
      </c>
    </row>
    <row r="180" spans="1:15" x14ac:dyDescent="0.4">
      <c r="A180" s="65" t="s">
        <v>20</v>
      </c>
      <c r="B180" s="69">
        <v>90.891999999999996</v>
      </c>
      <c r="C180" s="64"/>
      <c r="D180" s="65" t="s">
        <v>20</v>
      </c>
      <c r="E180" s="67">
        <v>89.902000000000001</v>
      </c>
      <c r="F180" s="64"/>
      <c r="G180" s="65" t="s">
        <v>20</v>
      </c>
      <c r="H180" s="1">
        <v>90.495000000000005</v>
      </c>
      <c r="I180" s="65" t="s">
        <v>249</v>
      </c>
      <c r="J180" s="67">
        <v>8.1929999999999996</v>
      </c>
    </row>
    <row r="181" spans="1:15" x14ac:dyDescent="0.4">
      <c r="A181" s="65" t="s">
        <v>0</v>
      </c>
      <c r="B181" s="67">
        <v>1.7000000000000001E-2</v>
      </c>
      <c r="C181" s="64"/>
      <c r="D181" s="65" t="s">
        <v>0</v>
      </c>
      <c r="E181" s="67">
        <v>1.7000000000000001E-2</v>
      </c>
      <c r="F181" s="64"/>
      <c r="G181" s="65" t="s">
        <v>0</v>
      </c>
      <c r="H181" s="67">
        <v>1.7000000000000001E-2</v>
      </c>
      <c r="I181" s="64"/>
      <c r="J181" s="64"/>
      <c r="O181" t="s">
        <v>369</v>
      </c>
    </row>
    <row r="182" spans="1:15" x14ac:dyDescent="0.4">
      <c r="A182" s="68" t="s">
        <v>1</v>
      </c>
      <c r="B182" s="67">
        <v>2.661</v>
      </c>
      <c r="C182" s="64"/>
      <c r="D182" s="68" t="s">
        <v>1</v>
      </c>
      <c r="E182" s="67">
        <v>2.661</v>
      </c>
      <c r="F182" s="64"/>
      <c r="G182" s="68" t="s">
        <v>1</v>
      </c>
      <c r="H182" s="67">
        <v>2.661</v>
      </c>
      <c r="J182" s="64"/>
    </row>
    <row r="184" spans="1:15" x14ac:dyDescent="0.4">
      <c r="A184" s="65" t="s">
        <v>45</v>
      </c>
      <c r="B184" s="66" t="s">
        <v>198</v>
      </c>
      <c r="C184" s="64"/>
      <c r="D184" s="65" t="s">
        <v>170</v>
      </c>
      <c r="E184" s="66" t="s">
        <v>198</v>
      </c>
      <c r="F184" s="64"/>
      <c r="G184" s="65" t="s">
        <v>168</v>
      </c>
      <c r="H184" s="66" t="s">
        <v>198</v>
      </c>
      <c r="I184" s="64"/>
      <c r="J184" s="64"/>
    </row>
    <row r="185" spans="1:15" x14ac:dyDescent="0.4">
      <c r="A185" s="65" t="s">
        <v>11</v>
      </c>
      <c r="B185" s="50">
        <v>-1.6831</v>
      </c>
      <c r="C185" s="64"/>
      <c r="D185" s="65" t="s">
        <v>11</v>
      </c>
      <c r="E185" s="50">
        <v>-1.6763999999999999</v>
      </c>
      <c r="F185" s="64"/>
      <c r="G185" s="65" t="s">
        <v>11</v>
      </c>
      <c r="H185" s="50">
        <v>-1.6839</v>
      </c>
      <c r="I185" s="65" t="s">
        <v>2</v>
      </c>
      <c r="J185" s="67">
        <v>4.2510000000000003</v>
      </c>
    </row>
    <row r="186" spans="1:15" x14ac:dyDescent="0.4">
      <c r="A186" s="65" t="s">
        <v>20</v>
      </c>
      <c r="B186" s="69">
        <v>54.610999999999997</v>
      </c>
      <c r="C186" s="64"/>
      <c r="D186" s="65" t="s">
        <v>20</v>
      </c>
      <c r="E186" s="67">
        <v>53.706000000000003</v>
      </c>
      <c r="F186" s="64"/>
      <c r="G186" s="65" t="s">
        <v>20</v>
      </c>
      <c r="H186" s="1">
        <v>55.220500000000001</v>
      </c>
      <c r="I186" s="65" t="s">
        <v>249</v>
      </c>
      <c r="J186" s="67">
        <v>7.056</v>
      </c>
    </row>
    <row r="187" spans="1:15" x14ac:dyDescent="0.4">
      <c r="A187" s="65" t="s">
        <v>0</v>
      </c>
      <c r="B187" s="67">
        <v>1.7000000000000001E-2</v>
      </c>
      <c r="C187" s="64"/>
      <c r="D187" s="65" t="s">
        <v>0</v>
      </c>
      <c r="E187" s="67">
        <v>1.7000000000000001E-2</v>
      </c>
      <c r="F187" s="64"/>
      <c r="G187" s="65" t="s">
        <v>0</v>
      </c>
      <c r="H187" s="67">
        <v>4.4999999999999998E-2</v>
      </c>
      <c r="I187" s="64"/>
      <c r="J187" s="64"/>
      <c r="O187" t="s">
        <v>370</v>
      </c>
    </row>
    <row r="188" spans="1:15" x14ac:dyDescent="0.4">
      <c r="A188" s="68" t="s">
        <v>1</v>
      </c>
      <c r="B188" s="67">
        <v>2.661</v>
      </c>
      <c r="C188" s="64"/>
      <c r="D188" s="68" t="s">
        <v>1</v>
      </c>
      <c r="E188" s="67">
        <v>2.661</v>
      </c>
      <c r="F188" s="64"/>
      <c r="G188" s="68" t="s">
        <v>1</v>
      </c>
      <c r="H188" s="67">
        <v>5.3410000000000002</v>
      </c>
      <c r="J188" s="64"/>
    </row>
    <row r="190" spans="1:15" x14ac:dyDescent="0.4">
      <c r="A190" s="65" t="s">
        <v>45</v>
      </c>
      <c r="B190" s="66" t="s">
        <v>132</v>
      </c>
      <c r="C190" s="64"/>
      <c r="D190" s="65" t="s">
        <v>170</v>
      </c>
      <c r="E190" s="66" t="s">
        <v>306</v>
      </c>
      <c r="F190" s="64"/>
      <c r="G190" s="65" t="s">
        <v>168</v>
      </c>
      <c r="H190" s="66" t="s">
        <v>132</v>
      </c>
      <c r="I190" s="64"/>
      <c r="J190" s="64"/>
    </row>
    <row r="191" spans="1:15" x14ac:dyDescent="0.4">
      <c r="A191" s="65" t="s">
        <v>11</v>
      </c>
      <c r="B191" s="50">
        <v>-6.4424999999999999</v>
      </c>
      <c r="C191" s="64"/>
      <c r="D191" s="65" t="s">
        <v>11</v>
      </c>
      <c r="E191" s="50">
        <v>-6.2576999999999998</v>
      </c>
      <c r="F191" s="64"/>
      <c r="G191" s="65" t="s">
        <v>11</v>
      </c>
      <c r="H191" s="50">
        <v>-6.4629000000000003</v>
      </c>
      <c r="I191" s="65" t="s">
        <v>2</v>
      </c>
      <c r="J191" s="67">
        <v>3.6589999999999998</v>
      </c>
    </row>
    <row r="192" spans="1:15" x14ac:dyDescent="0.4">
      <c r="A192" s="65" t="s">
        <v>20</v>
      </c>
      <c r="B192" s="69">
        <v>32.439</v>
      </c>
      <c r="C192" s="64"/>
      <c r="D192" s="65" t="s">
        <v>20</v>
      </c>
      <c r="E192" s="67">
        <v>32.7010581945</v>
      </c>
      <c r="F192" s="64"/>
      <c r="G192" s="65" t="s">
        <v>20</v>
      </c>
      <c r="H192" s="1">
        <v>32.847000000000001</v>
      </c>
      <c r="I192" s="65" t="s">
        <v>249</v>
      </c>
      <c r="J192" s="67">
        <v>5.6660000000000004</v>
      </c>
    </row>
    <row r="193" spans="1:15" x14ac:dyDescent="0.4">
      <c r="A193" s="65" t="s">
        <v>0</v>
      </c>
      <c r="B193" s="67">
        <v>0.245</v>
      </c>
      <c r="C193" s="64"/>
      <c r="D193" s="65" t="s">
        <v>0</v>
      </c>
      <c r="E193" s="67">
        <v>0.245</v>
      </c>
      <c r="F193" s="64"/>
      <c r="G193" s="65" t="s">
        <v>0</v>
      </c>
      <c r="H193" s="67">
        <v>0.245</v>
      </c>
      <c r="I193" s="64"/>
      <c r="J193" s="64"/>
      <c r="O193" t="s">
        <v>371</v>
      </c>
    </row>
    <row r="194" spans="1:15" x14ac:dyDescent="0.4">
      <c r="A194" s="68" t="s">
        <v>1</v>
      </c>
      <c r="B194" s="67">
        <v>2.0310000000000001</v>
      </c>
      <c r="C194" s="64"/>
      <c r="D194" s="68" t="s">
        <v>1</v>
      </c>
      <c r="E194" s="67">
        <v>2.0310000000000001</v>
      </c>
      <c r="F194" s="64"/>
      <c r="G194" s="68" t="s">
        <v>1</v>
      </c>
      <c r="H194" s="67">
        <v>2.0310000000000001</v>
      </c>
      <c r="J194" s="64"/>
    </row>
    <row r="196" spans="1:15" x14ac:dyDescent="0.4">
      <c r="A196" s="65" t="s">
        <v>45</v>
      </c>
      <c r="B196" s="66" t="s">
        <v>133</v>
      </c>
      <c r="C196" s="64"/>
      <c r="D196" s="65" t="s">
        <v>170</v>
      </c>
      <c r="E196" s="66" t="s">
        <v>133</v>
      </c>
      <c r="F196" s="64"/>
      <c r="G196" s="65" t="s">
        <v>168</v>
      </c>
      <c r="H196" s="66" t="s">
        <v>133</v>
      </c>
      <c r="I196" s="64"/>
      <c r="J196" s="64"/>
    </row>
    <row r="197" spans="1:15" x14ac:dyDescent="0.4">
      <c r="A197" s="65" t="s">
        <v>11</v>
      </c>
      <c r="B197" s="50">
        <v>-8.5068999999999999</v>
      </c>
      <c r="C197" s="64"/>
      <c r="D197" s="65" t="s">
        <v>11</v>
      </c>
      <c r="E197" s="50">
        <v>-8.4731000000000005</v>
      </c>
      <c r="F197" s="64"/>
      <c r="G197" s="65" t="s">
        <v>11</v>
      </c>
      <c r="H197" s="70">
        <v>-8.5477000000000007</v>
      </c>
      <c r="I197" s="65" t="s">
        <v>2</v>
      </c>
      <c r="J197" s="67">
        <v>3.2389999999999999</v>
      </c>
    </row>
    <row r="198" spans="1:15" x14ac:dyDescent="0.4">
      <c r="A198" s="65" t="s">
        <v>20</v>
      </c>
      <c r="B198" s="69">
        <v>23.344999999999999</v>
      </c>
      <c r="C198" s="64"/>
      <c r="D198" s="65" t="s">
        <v>20</v>
      </c>
      <c r="E198" s="67">
        <v>23.004000000000001</v>
      </c>
      <c r="F198" s="64"/>
      <c r="G198" s="65" t="s">
        <v>20</v>
      </c>
      <c r="H198" s="1">
        <v>23.499500000000001</v>
      </c>
      <c r="I198" s="65" t="s">
        <v>249</v>
      </c>
      <c r="J198" s="67">
        <v>5.1719999999999997</v>
      </c>
    </row>
    <row r="199" spans="1:15" x14ac:dyDescent="0.4">
      <c r="A199" s="65" t="s">
        <v>0</v>
      </c>
      <c r="B199" s="67">
        <v>0.56999999999999995</v>
      </c>
      <c r="C199" s="64"/>
      <c r="D199" s="65" t="s">
        <v>0</v>
      </c>
      <c r="E199" s="67">
        <v>0.56999999999999995</v>
      </c>
      <c r="F199" s="64"/>
      <c r="G199" s="65" t="s">
        <v>0</v>
      </c>
      <c r="H199" s="67">
        <v>0.56999999999999995</v>
      </c>
      <c r="I199" s="64"/>
      <c r="J199" s="64"/>
      <c r="O199" t="s">
        <v>372</v>
      </c>
    </row>
    <row r="200" spans="1:15" x14ac:dyDescent="0.4">
      <c r="A200" s="68" t="s">
        <v>1</v>
      </c>
      <c r="B200" s="67">
        <v>2.2959999999999998</v>
      </c>
      <c r="C200" s="64"/>
      <c r="D200" s="68" t="s">
        <v>1</v>
      </c>
      <c r="E200" s="67">
        <v>2.2959999999999998</v>
      </c>
      <c r="F200" s="64"/>
      <c r="G200" s="68" t="s">
        <v>1</v>
      </c>
      <c r="H200" s="67">
        <v>2.2959999999999998</v>
      </c>
      <c r="J200" s="64"/>
    </row>
    <row r="202" spans="1:15" x14ac:dyDescent="0.4">
      <c r="A202" s="65" t="s">
        <v>45</v>
      </c>
      <c r="B202" s="66" t="s">
        <v>134</v>
      </c>
      <c r="C202" s="64"/>
      <c r="D202" s="65" t="s">
        <v>170</v>
      </c>
      <c r="E202" s="66" t="s">
        <v>134</v>
      </c>
      <c r="F202" s="64"/>
      <c r="G202" s="65" t="s">
        <v>168</v>
      </c>
      <c r="H202" s="66" t="s">
        <v>307</v>
      </c>
      <c r="I202" s="64"/>
      <c r="J202" s="64"/>
    </row>
    <row r="203" spans="1:15" x14ac:dyDescent="0.4">
      <c r="A203" s="65" t="s">
        <v>11</v>
      </c>
      <c r="B203" s="50">
        <v>-9.7811000000000003</v>
      </c>
      <c r="C203" s="64"/>
      <c r="D203" s="65" t="s">
        <v>11</v>
      </c>
      <c r="E203" s="50">
        <v>-10.1013</v>
      </c>
      <c r="F203" s="64"/>
      <c r="G203" s="65" t="s">
        <v>11</v>
      </c>
      <c r="H203" s="70">
        <v>-9.7551000000000005</v>
      </c>
      <c r="I203" s="65" t="s">
        <v>2</v>
      </c>
      <c r="J203" s="67">
        <v>2.88</v>
      </c>
    </row>
    <row r="204" spans="1:15" x14ac:dyDescent="0.4">
      <c r="A204" s="65" t="s">
        <v>20</v>
      </c>
      <c r="B204" s="69">
        <v>18.936</v>
      </c>
      <c r="C204" s="64"/>
      <c r="D204" s="65" t="s">
        <v>20</v>
      </c>
      <c r="E204" s="67">
        <v>18.306000000000001</v>
      </c>
      <c r="F204" s="64"/>
      <c r="G204" s="65" t="s">
        <v>20</v>
      </c>
      <c r="H204" s="1">
        <v>18.835972386856568</v>
      </c>
      <c r="I204" s="65" t="s">
        <v>249</v>
      </c>
      <c r="J204" s="67">
        <v>5.2444799999999994</v>
      </c>
    </row>
    <row r="205" spans="1:15" x14ac:dyDescent="0.4">
      <c r="A205" s="65" t="s">
        <v>0</v>
      </c>
      <c r="B205" s="67">
        <v>1.0469999999999999</v>
      </c>
      <c r="C205" s="64"/>
      <c r="D205" s="65" t="s">
        <v>0</v>
      </c>
      <c r="E205" s="67">
        <v>1.0469999999999999</v>
      </c>
      <c r="F205" s="64"/>
      <c r="G205" s="65" t="s">
        <v>0</v>
      </c>
      <c r="H205" s="67">
        <v>1.0469999999999999</v>
      </c>
      <c r="I205" s="66" t="s">
        <v>245</v>
      </c>
      <c r="J205" s="1">
        <v>1.821</v>
      </c>
      <c r="O205" t="s">
        <v>373</v>
      </c>
    </row>
    <row r="206" spans="1:15" x14ac:dyDescent="0.4">
      <c r="A206" s="68" t="s">
        <v>1</v>
      </c>
      <c r="B206" s="67">
        <v>2.7519999999999998</v>
      </c>
      <c r="C206" s="64"/>
      <c r="D206" s="68" t="s">
        <v>1</v>
      </c>
      <c r="E206" s="67">
        <v>2.7519999999999998</v>
      </c>
      <c r="F206" s="64"/>
      <c r="G206" s="68" t="s">
        <v>1</v>
      </c>
      <c r="H206" s="67">
        <v>2.7519999999999998</v>
      </c>
      <c r="J206" s="64"/>
    </row>
    <row r="208" spans="1:15" x14ac:dyDescent="0.4">
      <c r="A208" s="65" t="s">
        <v>45</v>
      </c>
      <c r="B208" s="66" t="s">
        <v>135</v>
      </c>
      <c r="C208" s="64"/>
      <c r="D208" s="65" t="s">
        <v>170</v>
      </c>
      <c r="E208" s="66" t="s">
        <v>135</v>
      </c>
      <c r="F208" s="64"/>
      <c r="G208" s="65" t="s">
        <v>168</v>
      </c>
      <c r="H208" s="66" t="s">
        <v>308</v>
      </c>
      <c r="I208" s="64"/>
      <c r="J208" s="64"/>
    </row>
    <row r="209" spans="1:15" x14ac:dyDescent="0.4">
      <c r="A209" s="65" t="s">
        <v>11</v>
      </c>
      <c r="B209" s="50">
        <v>-10.4193</v>
      </c>
      <c r="C209" s="64"/>
      <c r="D209" s="65" t="s">
        <v>11</v>
      </c>
      <c r="E209" s="50">
        <v>-10.845599999999999</v>
      </c>
      <c r="F209" s="64"/>
      <c r="G209" s="65" t="s">
        <v>11</v>
      </c>
      <c r="H209" s="70">
        <v>-10.3666</v>
      </c>
      <c r="I209" s="65" t="s">
        <v>2</v>
      </c>
      <c r="J209" s="67">
        <v>2.7669999999999999</v>
      </c>
    </row>
    <row r="210" spans="1:15" x14ac:dyDescent="0.4">
      <c r="A210" s="65" t="s">
        <v>20</v>
      </c>
      <c r="B210" s="69">
        <v>16.143999999999998</v>
      </c>
      <c r="C210" s="64"/>
      <c r="D210" s="65" t="s">
        <v>20</v>
      </c>
      <c r="E210" s="67">
        <v>15.891999999999999</v>
      </c>
      <c r="F210" s="64"/>
      <c r="G210" s="65" t="s">
        <v>20</v>
      </c>
      <c r="H210" s="1">
        <v>16.218488385203393</v>
      </c>
      <c r="I210" s="65" t="s">
        <v>249</v>
      </c>
      <c r="J210" s="67">
        <v>4.8920560000000002</v>
      </c>
    </row>
    <row r="211" spans="1:15" x14ac:dyDescent="0.4">
      <c r="A211" s="65" t="s">
        <v>0</v>
      </c>
      <c r="B211" s="67">
        <v>1.5780000000000001</v>
      </c>
      <c r="C211" s="64"/>
      <c r="D211" s="65" t="s">
        <v>0</v>
      </c>
      <c r="E211" s="67">
        <v>1.5780000000000001</v>
      </c>
      <c r="F211" s="64"/>
      <c r="G211" s="65" t="s">
        <v>0</v>
      </c>
      <c r="H211" s="67">
        <v>1.5780000000000001</v>
      </c>
      <c r="I211" s="66" t="s">
        <v>245</v>
      </c>
      <c r="J211" s="66">
        <v>1.768</v>
      </c>
      <c r="O211" t="s">
        <v>374</v>
      </c>
    </row>
    <row r="212" spans="1:15" x14ac:dyDescent="0.4">
      <c r="A212" s="68" t="s">
        <v>1</v>
      </c>
      <c r="B212" s="67">
        <v>3.2</v>
      </c>
      <c r="C212" s="64"/>
      <c r="D212" s="68" t="s">
        <v>1</v>
      </c>
      <c r="E212" s="67">
        <v>3.2</v>
      </c>
      <c r="F212" s="64"/>
      <c r="G212" s="68" t="s">
        <v>1</v>
      </c>
      <c r="H212" s="67">
        <v>3.2</v>
      </c>
      <c r="J212" s="64"/>
    </row>
    <row r="214" spans="1:15" x14ac:dyDescent="0.4">
      <c r="A214" s="65" t="s">
        <v>45</v>
      </c>
      <c r="B214" s="66" t="s">
        <v>200</v>
      </c>
      <c r="C214" s="64"/>
      <c r="D214" s="65" t="s">
        <v>170</v>
      </c>
      <c r="E214" s="66" t="s">
        <v>309</v>
      </c>
      <c r="F214" s="64"/>
      <c r="G214" s="65" t="s">
        <v>168</v>
      </c>
      <c r="H214" s="66" t="s">
        <v>200</v>
      </c>
      <c r="I214" s="64"/>
      <c r="J214" s="64"/>
    </row>
    <row r="215" spans="1:15" x14ac:dyDescent="0.4">
      <c r="A215" s="65" t="s">
        <v>11</v>
      </c>
      <c r="B215" s="50">
        <v>-10.293799999999999</v>
      </c>
      <c r="C215" s="64"/>
      <c r="D215" s="65" t="s">
        <v>11</v>
      </c>
      <c r="E215" s="50">
        <v>-10.7799</v>
      </c>
      <c r="F215" s="64"/>
      <c r="G215" s="65" t="s">
        <v>11</v>
      </c>
      <c r="H215" s="70">
        <v>-10.3606</v>
      </c>
      <c r="I215" s="65" t="s">
        <v>2</v>
      </c>
      <c r="J215" s="67">
        <v>2.7610000000000001</v>
      </c>
    </row>
    <row r="216" spans="1:15" x14ac:dyDescent="0.4">
      <c r="A216" s="65" t="s">
        <v>20</v>
      </c>
      <c r="B216" s="69">
        <v>14.66</v>
      </c>
      <c r="C216" s="64"/>
      <c r="D216" s="65" t="s">
        <v>20</v>
      </c>
      <c r="E216" s="67">
        <v>16.048397875999999</v>
      </c>
      <c r="F216" s="64"/>
      <c r="G216" s="65" t="s">
        <v>20</v>
      </c>
      <c r="H216" s="1">
        <v>14.5915</v>
      </c>
      <c r="I216" s="65" t="s">
        <v>249</v>
      </c>
      <c r="J216" s="67">
        <v>4.4210000000000003</v>
      </c>
    </row>
    <row r="217" spans="1:15" x14ac:dyDescent="0.4">
      <c r="A217" s="65" t="s">
        <v>0</v>
      </c>
      <c r="B217" s="67">
        <v>1.784</v>
      </c>
      <c r="C217" s="64"/>
      <c r="D217" s="65" t="s">
        <v>0</v>
      </c>
      <c r="E217" s="67">
        <v>1.784</v>
      </c>
      <c r="F217" s="64"/>
      <c r="G217" s="65" t="s">
        <v>0</v>
      </c>
      <c r="H217" s="67">
        <v>1.784</v>
      </c>
      <c r="I217" s="64"/>
      <c r="J217" s="64"/>
      <c r="O217" t="s">
        <v>375</v>
      </c>
    </row>
    <row r="218" spans="1:15" x14ac:dyDescent="0.4">
      <c r="A218" s="68" t="s">
        <v>1</v>
      </c>
      <c r="B218" s="67">
        <v>3.39</v>
      </c>
      <c r="C218" s="64"/>
      <c r="D218" s="68" t="s">
        <v>1</v>
      </c>
      <c r="E218" s="67">
        <v>3.39</v>
      </c>
      <c r="F218" s="64"/>
      <c r="G218" s="68" t="s">
        <v>1</v>
      </c>
      <c r="H218" s="67">
        <v>3.39</v>
      </c>
      <c r="J218" s="64"/>
    </row>
    <row r="220" spans="1:15" x14ac:dyDescent="0.4">
      <c r="A220" s="65" t="s">
        <v>45</v>
      </c>
      <c r="B220" s="66" t="s">
        <v>136</v>
      </c>
      <c r="C220" s="64"/>
      <c r="D220" s="65" t="s">
        <v>170</v>
      </c>
      <c r="E220" s="66" t="s">
        <v>310</v>
      </c>
      <c r="F220" s="64"/>
      <c r="G220" s="65" t="s">
        <v>168</v>
      </c>
      <c r="H220" s="66" t="s">
        <v>136</v>
      </c>
      <c r="I220" s="64"/>
      <c r="J220" s="64"/>
    </row>
    <row r="221" spans="1:15" x14ac:dyDescent="0.4">
      <c r="A221" s="65" t="s">
        <v>11</v>
      </c>
      <c r="B221" s="50">
        <v>-9.1651000000000007</v>
      </c>
      <c r="C221" s="64"/>
      <c r="D221" s="65" t="s">
        <v>11</v>
      </c>
      <c r="E221" s="50">
        <v>-8.4677000000000007</v>
      </c>
      <c r="F221" s="64"/>
      <c r="G221" s="65" t="s">
        <v>11</v>
      </c>
      <c r="H221" s="70">
        <v>-9.2744</v>
      </c>
      <c r="I221" s="65" t="s">
        <v>2</v>
      </c>
      <c r="J221" s="67">
        <v>2.7330000000000001</v>
      </c>
    </row>
    <row r="222" spans="1:15" x14ac:dyDescent="0.4">
      <c r="A222" s="65" t="s">
        <v>20</v>
      </c>
      <c r="B222" s="69">
        <v>13.996</v>
      </c>
      <c r="C222" s="64"/>
      <c r="D222" s="65" t="s">
        <v>20</v>
      </c>
      <c r="E222" s="67">
        <v>14.438965216000001</v>
      </c>
      <c r="F222" s="64"/>
      <c r="G222" s="65" t="s">
        <v>20</v>
      </c>
      <c r="H222" s="1">
        <v>13.952</v>
      </c>
      <c r="I222" s="65" t="s">
        <v>249</v>
      </c>
      <c r="J222" s="67">
        <v>4.3140000000000001</v>
      </c>
    </row>
    <row r="223" spans="1:15" x14ac:dyDescent="0.4">
      <c r="A223" s="65" t="s">
        <v>0</v>
      </c>
      <c r="B223" s="67">
        <v>1.843</v>
      </c>
      <c r="C223" s="64"/>
      <c r="D223" s="65" t="s">
        <v>0</v>
      </c>
      <c r="E223" s="67">
        <v>1.843</v>
      </c>
      <c r="F223" s="64"/>
      <c r="G223" s="65" t="s">
        <v>0</v>
      </c>
      <c r="H223" s="67">
        <v>1.843</v>
      </c>
      <c r="I223" s="64"/>
      <c r="J223" s="64"/>
      <c r="O223" t="s">
        <v>376</v>
      </c>
    </row>
    <row r="224" spans="1:15" x14ac:dyDescent="0.4">
      <c r="A224" s="68" t="s">
        <v>1</v>
      </c>
      <c r="B224" s="67">
        <v>3.7130000000000001</v>
      </c>
      <c r="C224" s="64"/>
      <c r="D224" s="68" t="s">
        <v>1</v>
      </c>
      <c r="E224" s="67">
        <v>3.7130000000000001</v>
      </c>
      <c r="F224" s="64"/>
      <c r="G224" s="68" t="s">
        <v>1</v>
      </c>
      <c r="H224" s="67">
        <v>3.7130000000000001</v>
      </c>
      <c r="J224" s="64"/>
    </row>
    <row r="226" spans="1:15" x14ac:dyDescent="0.4">
      <c r="A226" s="65" t="s">
        <v>45</v>
      </c>
      <c r="B226" s="66" t="s">
        <v>159</v>
      </c>
      <c r="C226" s="64"/>
      <c r="D226" s="65" t="s">
        <v>170</v>
      </c>
      <c r="E226" s="66" t="s">
        <v>311</v>
      </c>
      <c r="F226" s="64"/>
      <c r="G226" s="65" t="s">
        <v>168</v>
      </c>
      <c r="H226" s="66" t="s">
        <v>311</v>
      </c>
      <c r="I226" s="64"/>
      <c r="J226" s="64"/>
    </row>
    <row r="227" spans="1:15" x14ac:dyDescent="0.4">
      <c r="A227" s="65" t="s">
        <v>11</v>
      </c>
      <c r="B227" s="50">
        <v>-7.3384999999999998</v>
      </c>
      <c r="C227" s="64"/>
      <c r="D227" s="65" t="s">
        <v>11</v>
      </c>
      <c r="E227" s="50">
        <v>-8.4677000000000007</v>
      </c>
      <c r="F227" s="64"/>
      <c r="G227" s="65" t="s">
        <v>11</v>
      </c>
      <c r="H227" s="50">
        <v>-7.1052</v>
      </c>
      <c r="I227" s="65" t="s">
        <v>2</v>
      </c>
      <c r="J227" s="67">
        <v>2.7410000000000001</v>
      </c>
    </row>
    <row r="228" spans="1:15" x14ac:dyDescent="0.4">
      <c r="A228" s="65" t="s">
        <v>20</v>
      </c>
      <c r="B228" s="69">
        <v>14.199</v>
      </c>
      <c r="C228" s="64"/>
      <c r="D228" s="65" t="s">
        <v>20</v>
      </c>
      <c r="E228" s="67">
        <v>14.637533683999997</v>
      </c>
      <c r="F228" s="64"/>
      <c r="G228" s="65" t="s">
        <v>20</v>
      </c>
      <c r="H228" s="1">
        <v>14.374501089454286</v>
      </c>
      <c r="I228" s="65" t="s">
        <v>249</v>
      </c>
      <c r="J228" s="67">
        <v>4.4184920000000005</v>
      </c>
    </row>
    <row r="229" spans="1:15" x14ac:dyDescent="0.4">
      <c r="A229" s="65" t="s">
        <v>0</v>
      </c>
      <c r="B229" s="67">
        <v>1.496</v>
      </c>
      <c r="C229" s="64"/>
      <c r="D229" s="65" t="s">
        <v>0</v>
      </c>
      <c r="E229" s="67">
        <v>1.496</v>
      </c>
      <c r="F229" s="64"/>
      <c r="G229" s="65" t="s">
        <v>0</v>
      </c>
      <c r="H229" s="67">
        <v>1.496</v>
      </c>
      <c r="I229" s="66" t="s">
        <v>245</v>
      </c>
      <c r="J229" s="1">
        <v>1.6120000000000001</v>
      </c>
      <c r="O229" t="s">
        <v>377</v>
      </c>
    </row>
    <row r="230" spans="1:15" x14ac:dyDescent="0.4">
      <c r="A230" s="68" t="s">
        <v>1</v>
      </c>
      <c r="B230" s="67">
        <v>3.9740000000000002</v>
      </c>
      <c r="C230" s="64"/>
      <c r="D230" s="68" t="s">
        <v>1</v>
      </c>
      <c r="E230" s="67">
        <v>3.9740000000000002</v>
      </c>
      <c r="F230" s="64"/>
      <c r="G230" s="68" t="s">
        <v>1</v>
      </c>
      <c r="H230" s="67">
        <v>3.9740000000000002</v>
      </c>
      <c r="J230" s="64"/>
    </row>
    <row r="232" spans="1:15" x14ac:dyDescent="0.4">
      <c r="A232" s="65" t="s">
        <v>45</v>
      </c>
      <c r="B232" s="66" t="s">
        <v>137</v>
      </c>
      <c r="C232" s="64"/>
      <c r="D232" s="65" t="s">
        <v>170</v>
      </c>
      <c r="E232" s="66" t="s">
        <v>312</v>
      </c>
      <c r="F232" s="64"/>
      <c r="G232" s="65" t="s">
        <v>168</v>
      </c>
      <c r="H232" s="66" t="s">
        <v>312</v>
      </c>
      <c r="I232" s="64"/>
      <c r="J232" s="64"/>
    </row>
    <row r="233" spans="1:15" x14ac:dyDescent="0.4">
      <c r="A233" s="65" t="s">
        <v>11</v>
      </c>
      <c r="B233" s="50">
        <v>-5.1764999999999999</v>
      </c>
      <c r="C233" s="64"/>
      <c r="D233" s="65" t="s">
        <v>11</v>
      </c>
      <c r="E233" s="50">
        <v>-5.1001000000000003</v>
      </c>
      <c r="F233" s="64"/>
      <c r="G233" s="65" t="s">
        <v>11</v>
      </c>
      <c r="H233" s="50">
        <v>-5.1130000000000004</v>
      </c>
      <c r="I233" s="65" t="s">
        <v>2</v>
      </c>
      <c r="J233" s="67">
        <v>2.7850000000000001</v>
      </c>
    </row>
    <row r="234" spans="1:15" x14ac:dyDescent="0.4">
      <c r="A234" s="65" t="s">
        <v>20</v>
      </c>
      <c r="B234" s="69">
        <v>15.49</v>
      </c>
      <c r="C234" s="64"/>
      <c r="D234" s="65" t="s">
        <v>20</v>
      </c>
      <c r="E234" s="67">
        <v>15.553636812500001</v>
      </c>
      <c r="F234" s="64"/>
      <c r="G234" s="65" t="s">
        <v>20</v>
      </c>
      <c r="H234" s="1">
        <v>15.629773499992849</v>
      </c>
      <c r="I234" s="65" t="s">
        <v>249</v>
      </c>
      <c r="J234" s="67">
        <v>4.6537350000000002</v>
      </c>
    </row>
    <row r="235" spans="1:15" x14ac:dyDescent="0.4">
      <c r="A235" s="65" t="s">
        <v>0</v>
      </c>
      <c r="B235" s="67">
        <v>0.97399999999999998</v>
      </c>
      <c r="C235" s="64"/>
      <c r="D235" s="65" t="s">
        <v>0</v>
      </c>
      <c r="E235" s="67">
        <v>0.97399999999999998</v>
      </c>
      <c r="F235" s="64"/>
      <c r="G235" s="65" t="s">
        <v>0</v>
      </c>
      <c r="H235" s="67">
        <v>0.97399999999999998</v>
      </c>
      <c r="I235" s="66" t="s">
        <v>245</v>
      </c>
      <c r="J235" s="66">
        <v>1.671</v>
      </c>
      <c r="O235" t="s">
        <v>378</v>
      </c>
    </row>
    <row r="236" spans="1:15" x14ac:dyDescent="0.4">
      <c r="A236" s="68" t="s">
        <v>1</v>
      </c>
      <c r="B236" s="67">
        <v>4.2569999999999997</v>
      </c>
      <c r="C236" s="64"/>
      <c r="D236" s="68" t="s">
        <v>1</v>
      </c>
      <c r="E236" s="67">
        <v>4.2569999999999997</v>
      </c>
      <c r="F236" s="64"/>
      <c r="G236" s="68" t="s">
        <v>1</v>
      </c>
      <c r="H236" s="67">
        <v>4.2569999999999997</v>
      </c>
      <c r="J236" s="64"/>
    </row>
    <row r="238" spans="1:15" x14ac:dyDescent="0.4">
      <c r="A238" s="65" t="s">
        <v>45</v>
      </c>
      <c r="B238" s="66" t="s">
        <v>112</v>
      </c>
      <c r="C238" s="64"/>
      <c r="D238" s="65" t="s">
        <v>170</v>
      </c>
      <c r="E238" s="66" t="s">
        <v>313</v>
      </c>
      <c r="F238" s="64"/>
      <c r="G238" s="65" t="s">
        <v>168</v>
      </c>
      <c r="H238" s="66" t="s">
        <v>112</v>
      </c>
      <c r="I238" s="64"/>
      <c r="J238" s="64"/>
    </row>
    <row r="239" spans="1:15" x14ac:dyDescent="0.4">
      <c r="A239" s="65" t="s">
        <v>11</v>
      </c>
      <c r="B239" s="50">
        <v>-2.8289</v>
      </c>
      <c r="C239" s="64"/>
      <c r="D239" s="65" t="s">
        <v>11</v>
      </c>
      <c r="E239" s="50">
        <v>-2.7031999999999998</v>
      </c>
      <c r="F239" s="64"/>
      <c r="G239" s="65" t="s">
        <v>11</v>
      </c>
      <c r="H239" s="70">
        <v>-2.8250000000000002</v>
      </c>
      <c r="I239" s="65" t="s">
        <v>2</v>
      </c>
      <c r="J239" s="67">
        <v>2.9529999999999998</v>
      </c>
    </row>
    <row r="240" spans="1:15" x14ac:dyDescent="0.4">
      <c r="A240" s="65" t="s">
        <v>20</v>
      </c>
      <c r="B240" s="69">
        <v>18.004999999999999</v>
      </c>
      <c r="C240" s="64"/>
      <c r="D240" s="65" t="s">
        <v>20</v>
      </c>
      <c r="E240" s="67">
        <v>18.066688308</v>
      </c>
      <c r="F240" s="64"/>
      <c r="G240" s="65" t="s">
        <v>20</v>
      </c>
      <c r="H240" s="1">
        <v>18.114000000000001</v>
      </c>
      <c r="I240" s="65" t="s">
        <v>249</v>
      </c>
      <c r="J240" s="67">
        <v>4.798</v>
      </c>
    </row>
    <row r="241" spans="1:15" x14ac:dyDescent="0.4">
      <c r="A241" s="65" t="s">
        <v>0</v>
      </c>
      <c r="B241" s="67">
        <v>0.52400000000000002</v>
      </c>
      <c r="C241" s="64"/>
      <c r="D241" s="65" t="s">
        <v>0</v>
      </c>
      <c r="E241" s="67">
        <v>0.52400000000000002</v>
      </c>
      <c r="F241" s="64"/>
      <c r="G241" s="65" t="s">
        <v>0</v>
      </c>
      <c r="H241" s="67">
        <v>0.52400000000000002</v>
      </c>
      <c r="I241" s="64"/>
      <c r="J241" s="64"/>
      <c r="O241" t="s">
        <v>379</v>
      </c>
    </row>
    <row r="242" spans="1:15" x14ac:dyDescent="0.4">
      <c r="A242" s="68" t="s">
        <v>1</v>
      </c>
      <c r="B242" s="67">
        <v>4.4649999999999999</v>
      </c>
      <c r="C242" s="64"/>
      <c r="D242" s="68" t="s">
        <v>1</v>
      </c>
      <c r="E242" s="67">
        <v>4.4649999999999999</v>
      </c>
      <c r="F242" s="64"/>
      <c r="G242" s="68" t="s">
        <v>1</v>
      </c>
      <c r="H242" s="67">
        <v>4.4649999999999999</v>
      </c>
      <c r="J242" s="64"/>
    </row>
    <row r="244" spans="1:15" x14ac:dyDescent="0.4">
      <c r="A244" s="65" t="s">
        <v>45</v>
      </c>
      <c r="B244" s="66" t="s">
        <v>138</v>
      </c>
      <c r="C244" s="64"/>
      <c r="D244" s="65" t="s">
        <v>170</v>
      </c>
      <c r="E244" s="66" t="s">
        <v>314</v>
      </c>
      <c r="F244" s="64"/>
      <c r="G244" s="65" t="s">
        <v>168</v>
      </c>
      <c r="H244" s="66" t="s">
        <v>138</v>
      </c>
      <c r="I244" s="64"/>
      <c r="J244" s="64"/>
    </row>
    <row r="245" spans="1:15" x14ac:dyDescent="0.4">
      <c r="A245" s="65" t="s">
        <v>11</v>
      </c>
      <c r="B245" s="50">
        <v>-0.90480000000000005</v>
      </c>
      <c r="C245" s="64"/>
      <c r="D245" s="65" t="s">
        <v>11</v>
      </c>
      <c r="E245" s="50">
        <v>-0.70599999999999996</v>
      </c>
      <c r="F245" s="64"/>
      <c r="G245" s="65" t="s">
        <v>11</v>
      </c>
      <c r="H245" s="70">
        <v>-0.90620000000000001</v>
      </c>
      <c r="I245" s="65" t="s">
        <v>2</v>
      </c>
      <c r="J245" s="67">
        <v>3.008</v>
      </c>
    </row>
    <row r="246" spans="1:15" x14ac:dyDescent="0.4">
      <c r="A246" s="65" t="s">
        <v>20</v>
      </c>
      <c r="B246" s="69">
        <v>23.254999999999999</v>
      </c>
      <c r="C246" s="64"/>
      <c r="D246" s="65" t="s">
        <v>20</v>
      </c>
      <c r="E246" s="67">
        <v>23.777982683500007</v>
      </c>
      <c r="F246" s="64"/>
      <c r="G246" s="65" t="s">
        <v>20</v>
      </c>
      <c r="H246" s="1">
        <v>23.277999999999999</v>
      </c>
      <c r="I246" s="65" t="s">
        <v>249</v>
      </c>
      <c r="J246" s="67">
        <v>5.9420000000000002</v>
      </c>
    </row>
    <row r="247" spans="1:15" x14ac:dyDescent="0.4">
      <c r="A247" s="65" t="s">
        <v>0</v>
      </c>
      <c r="B247" s="67">
        <v>0.248</v>
      </c>
      <c r="C247" s="64"/>
      <c r="D247" s="65" t="s">
        <v>0</v>
      </c>
      <c r="E247" s="67">
        <v>0.248</v>
      </c>
      <c r="F247" s="64"/>
      <c r="G247" s="65" t="s">
        <v>0</v>
      </c>
      <c r="H247" s="67">
        <v>0.248</v>
      </c>
      <c r="I247" s="64"/>
      <c r="J247" s="64"/>
      <c r="O247" t="s">
        <v>380</v>
      </c>
    </row>
    <row r="248" spans="1:15" x14ac:dyDescent="0.4">
      <c r="A248" s="68" t="s">
        <v>1</v>
      </c>
      <c r="B248" s="67">
        <v>4.83</v>
      </c>
      <c r="C248" s="64"/>
      <c r="D248" s="68" t="s">
        <v>1</v>
      </c>
      <c r="E248" s="67">
        <v>4.83</v>
      </c>
      <c r="F248" s="64"/>
      <c r="G248" s="68" t="s">
        <v>1</v>
      </c>
      <c r="H248" s="67">
        <v>4.83</v>
      </c>
      <c r="J248" s="64"/>
    </row>
    <row r="250" spans="1:15" x14ac:dyDescent="0.4">
      <c r="A250" s="65" t="s">
        <v>45</v>
      </c>
      <c r="B250" s="66" t="s">
        <v>139</v>
      </c>
      <c r="C250" s="64"/>
      <c r="D250" s="65" t="s">
        <v>170</v>
      </c>
      <c r="E250" s="66" t="s">
        <v>139</v>
      </c>
      <c r="F250" s="64"/>
      <c r="G250" s="65" t="s">
        <v>168</v>
      </c>
      <c r="H250" s="66" t="s">
        <v>139</v>
      </c>
      <c r="I250" s="64"/>
      <c r="J250" s="64"/>
    </row>
    <row r="251" spans="1:15" x14ac:dyDescent="0.4">
      <c r="A251" s="65" t="s">
        <v>11</v>
      </c>
      <c r="B251" s="50">
        <v>-2.7149000000000001</v>
      </c>
      <c r="C251" s="64"/>
      <c r="D251" s="65" t="s">
        <v>11</v>
      </c>
      <c r="E251" s="50">
        <v>-2.7168000000000001</v>
      </c>
      <c r="F251" s="64"/>
      <c r="G251" s="65" t="s">
        <v>11</v>
      </c>
      <c r="H251" s="70">
        <v>-2.7040000000000002</v>
      </c>
      <c r="I251" s="65" t="s">
        <v>2</v>
      </c>
      <c r="J251" s="67">
        <v>3.423</v>
      </c>
    </row>
    <row r="252" spans="1:15" x14ac:dyDescent="0.4">
      <c r="A252" s="65" t="s">
        <v>20</v>
      </c>
      <c r="B252" s="69">
        <v>27.58</v>
      </c>
      <c r="C252" s="64"/>
      <c r="D252" s="65" t="s">
        <v>20</v>
      </c>
      <c r="E252" s="67">
        <v>28.093</v>
      </c>
      <c r="F252" s="64"/>
      <c r="G252" s="65" t="s">
        <v>20</v>
      </c>
      <c r="H252" s="1">
        <v>28.282499999999999</v>
      </c>
      <c r="I252" s="65" t="s">
        <v>249</v>
      </c>
      <c r="J252" s="67">
        <v>5.5759999999999996</v>
      </c>
    </row>
    <row r="253" spans="1:15" x14ac:dyDescent="0.4">
      <c r="A253" s="65" t="s">
        <v>0</v>
      </c>
      <c r="B253" s="67">
        <v>0.21299999999999999</v>
      </c>
      <c r="C253" s="64"/>
      <c r="D253" s="65" t="s">
        <v>0</v>
      </c>
      <c r="E253" s="67">
        <v>0.21299999999999999</v>
      </c>
      <c r="F253" s="64"/>
      <c r="G253" s="65" t="s">
        <v>0</v>
      </c>
      <c r="H253" s="67">
        <v>0.21299999999999999</v>
      </c>
      <c r="I253" s="64"/>
      <c r="J253" s="64"/>
      <c r="O253" t="s">
        <v>381</v>
      </c>
    </row>
    <row r="254" spans="1:15" x14ac:dyDescent="0.4">
      <c r="A254" s="68" t="s">
        <v>1</v>
      </c>
      <c r="B254" s="67">
        <v>3.8929999999999998</v>
      </c>
      <c r="C254" s="64"/>
      <c r="D254" s="68" t="s">
        <v>1</v>
      </c>
      <c r="E254" s="67">
        <v>3.8929999999999998</v>
      </c>
      <c r="F254" s="64"/>
      <c r="G254" s="68" t="s">
        <v>1</v>
      </c>
      <c r="H254" s="67">
        <v>3.8929999999999998</v>
      </c>
      <c r="J254" s="64"/>
    </row>
    <row r="256" spans="1:15" x14ac:dyDescent="0.4">
      <c r="A256" s="65" t="s">
        <v>45</v>
      </c>
      <c r="B256" s="66" t="s">
        <v>201</v>
      </c>
      <c r="C256" s="64"/>
      <c r="D256" s="65" t="s">
        <v>170</v>
      </c>
      <c r="E256" s="66" t="s">
        <v>201</v>
      </c>
      <c r="F256" s="64"/>
      <c r="G256" s="65" t="s">
        <v>168</v>
      </c>
      <c r="H256" s="66" t="s">
        <v>315</v>
      </c>
      <c r="I256" s="64"/>
      <c r="J256" s="64"/>
    </row>
    <row r="257" spans="1:15" x14ac:dyDescent="0.4">
      <c r="A257" s="65" t="s">
        <v>11</v>
      </c>
      <c r="B257" s="50">
        <v>-3.9552999999999998</v>
      </c>
      <c r="C257" s="64"/>
      <c r="D257" s="65" t="s">
        <v>11</v>
      </c>
      <c r="E257" s="50">
        <v>-3.9352999999999998</v>
      </c>
      <c r="F257" s="64"/>
      <c r="G257" s="65" t="s">
        <v>11</v>
      </c>
      <c r="H257" s="70">
        <v>-3.7564000000000002</v>
      </c>
      <c r="I257" s="65" t="s">
        <v>2</v>
      </c>
      <c r="J257" s="1">
        <v>3.4</v>
      </c>
    </row>
    <row r="258" spans="1:15" x14ac:dyDescent="0.4">
      <c r="A258" s="65" t="s">
        <v>20</v>
      </c>
      <c r="B258" s="69">
        <v>27.879000000000001</v>
      </c>
      <c r="C258" s="64"/>
      <c r="D258" s="65" t="s">
        <v>20</v>
      </c>
      <c r="E258" s="67">
        <v>27.64</v>
      </c>
      <c r="F258" s="64"/>
      <c r="G258" s="65" t="s">
        <v>20</v>
      </c>
      <c r="H258" s="1">
        <v>27.809260438270694</v>
      </c>
      <c r="I258" s="65" t="s">
        <v>249</v>
      </c>
      <c r="J258" s="67">
        <v>5.5555999999999992</v>
      </c>
    </row>
    <row r="259" spans="1:15" x14ac:dyDescent="0.4">
      <c r="A259" s="65" t="s">
        <v>0</v>
      </c>
      <c r="B259" s="67">
        <v>0.28299999999999997</v>
      </c>
      <c r="C259" s="64"/>
      <c r="D259" s="65" t="s">
        <v>0</v>
      </c>
      <c r="E259" s="67">
        <v>0.28299999999999997</v>
      </c>
      <c r="F259" s="64"/>
      <c r="G259" s="65" t="s">
        <v>0</v>
      </c>
      <c r="H259" s="67">
        <v>0.28299999999999997</v>
      </c>
      <c r="I259" s="66" t="s">
        <v>245</v>
      </c>
      <c r="J259" s="1">
        <v>1.6339999999999999</v>
      </c>
      <c r="O259" t="s">
        <v>382</v>
      </c>
    </row>
    <row r="260" spans="1:15" x14ac:dyDescent="0.4">
      <c r="A260" s="68" t="s">
        <v>1</v>
      </c>
      <c r="B260" s="67">
        <v>3.54</v>
      </c>
      <c r="C260" s="64"/>
      <c r="D260" s="68" t="s">
        <v>1</v>
      </c>
      <c r="E260" s="67">
        <v>3.54</v>
      </c>
      <c r="F260" s="64"/>
      <c r="G260" s="68" t="s">
        <v>1</v>
      </c>
      <c r="H260" s="67">
        <v>3.54</v>
      </c>
      <c r="J260" s="64"/>
    </row>
    <row r="262" spans="1:15" x14ac:dyDescent="0.4">
      <c r="A262" s="65" t="s">
        <v>45</v>
      </c>
      <c r="B262" s="66" t="s">
        <v>203</v>
      </c>
      <c r="C262" s="64"/>
      <c r="D262" s="65" t="s">
        <v>170</v>
      </c>
      <c r="E262" s="66" t="s">
        <v>203</v>
      </c>
      <c r="F262" s="64"/>
      <c r="G262" s="65" t="s">
        <v>168</v>
      </c>
      <c r="H262" s="66" t="s">
        <v>203</v>
      </c>
      <c r="I262" s="64"/>
      <c r="J262" s="64"/>
    </row>
    <row r="263" spans="1:15" x14ac:dyDescent="0.4">
      <c r="A263" s="65" t="s">
        <v>11</v>
      </c>
      <c r="B263" s="50">
        <v>-3.8006000000000002</v>
      </c>
      <c r="C263" s="64"/>
      <c r="D263" s="65" t="s">
        <v>11</v>
      </c>
      <c r="E263" s="50">
        <v>-3.8904999999999998</v>
      </c>
      <c r="F263" s="64"/>
      <c r="G263" s="65" t="s">
        <v>11</v>
      </c>
      <c r="H263" s="70">
        <v>-3.8386999999999998</v>
      </c>
      <c r="I263" s="65" t="s">
        <v>2</v>
      </c>
      <c r="J263" s="67">
        <v>3.3940000000000001</v>
      </c>
    </row>
    <row r="264" spans="1:15" x14ac:dyDescent="0.4">
      <c r="A264" s="65" t="s">
        <v>20</v>
      </c>
      <c r="B264" s="69">
        <v>27.491</v>
      </c>
      <c r="C264" s="64"/>
      <c r="D264" s="65" t="s">
        <v>20</v>
      </c>
      <c r="E264" s="67">
        <v>27.119</v>
      </c>
      <c r="F264" s="64"/>
      <c r="G264" s="65" t="s">
        <v>20</v>
      </c>
      <c r="H264" s="1">
        <v>27.408999999999999</v>
      </c>
      <c r="I264" s="65" t="s">
        <v>249</v>
      </c>
      <c r="J264" s="67">
        <v>5.4950000000000001</v>
      </c>
    </row>
    <row r="265" spans="1:15" x14ac:dyDescent="0.4">
      <c r="A265" s="65" t="s">
        <v>0</v>
      </c>
      <c r="B265" s="67">
        <v>0.30599999999999999</v>
      </c>
      <c r="C265" s="64"/>
      <c r="D265" s="65" t="s">
        <v>0</v>
      </c>
      <c r="E265" s="67">
        <v>0.30599999999999999</v>
      </c>
      <c r="F265" s="64"/>
      <c r="G265" s="65" t="s">
        <v>0</v>
      </c>
      <c r="H265" s="67">
        <v>0.30599999999999999</v>
      </c>
      <c r="I265" s="64"/>
      <c r="J265" s="64"/>
      <c r="O265" t="s">
        <v>383</v>
      </c>
    </row>
    <row r="266" spans="1:15" x14ac:dyDescent="0.4">
      <c r="A266" s="68" t="s">
        <v>1</v>
      </c>
      <c r="B266" s="67">
        <v>3.3769999999999998</v>
      </c>
      <c r="C266" s="64"/>
      <c r="D266" s="68" t="s">
        <v>1</v>
      </c>
      <c r="E266" s="67">
        <v>3.3769999999999998</v>
      </c>
      <c r="F266" s="64"/>
      <c r="G266" s="68" t="s">
        <v>1</v>
      </c>
      <c r="H266" s="67">
        <v>3.3769999999999998</v>
      </c>
      <c r="J266" s="64"/>
    </row>
    <row r="267" spans="1:15" x14ac:dyDescent="0.4">
      <c r="A267" s="64"/>
      <c r="B267" s="71"/>
      <c r="C267" s="64"/>
      <c r="D267" s="64"/>
      <c r="E267" s="71"/>
      <c r="F267" s="64"/>
      <c r="G267" s="72"/>
      <c r="H267" s="71"/>
      <c r="J267" s="64"/>
    </row>
    <row r="268" spans="1:15" x14ac:dyDescent="0.4">
      <c r="A268" s="65" t="s">
        <v>45</v>
      </c>
      <c r="B268" s="66" t="s">
        <v>316</v>
      </c>
      <c r="C268" s="64"/>
      <c r="D268" s="65" t="s">
        <v>170</v>
      </c>
      <c r="E268" s="66" t="s">
        <v>316</v>
      </c>
      <c r="F268" s="64"/>
      <c r="G268" s="65" t="s">
        <v>168</v>
      </c>
      <c r="H268" s="66" t="s">
        <v>316</v>
      </c>
      <c r="I268" s="64"/>
      <c r="J268" s="64"/>
      <c r="L268" t="s">
        <v>336</v>
      </c>
    </row>
    <row r="269" spans="1:15" x14ac:dyDescent="0.4">
      <c r="A269" s="65" t="s">
        <v>11</v>
      </c>
      <c r="B269" s="50">
        <v>-2.7421000000000002</v>
      </c>
      <c r="C269" s="64"/>
      <c r="D269" s="65" t="s">
        <v>11</v>
      </c>
      <c r="E269" s="50">
        <v>-2.8580999999999999</v>
      </c>
      <c r="F269" s="64"/>
      <c r="G269" s="65" t="s">
        <v>11</v>
      </c>
      <c r="H269" s="70">
        <v>-2.9830000000000001</v>
      </c>
      <c r="I269" s="65" t="s">
        <v>2</v>
      </c>
      <c r="J269" s="1">
        <v>4.0880000000000001</v>
      </c>
      <c r="L269" t="s">
        <v>337</v>
      </c>
    </row>
    <row r="270" spans="1:15" x14ac:dyDescent="0.4">
      <c r="A270" s="65" t="s">
        <v>20</v>
      </c>
      <c r="B270" s="69">
        <v>28.380128921999994</v>
      </c>
      <c r="C270" s="64"/>
      <c r="D270" s="65" t="s">
        <v>20</v>
      </c>
      <c r="E270" s="67">
        <v>28.577803103999994</v>
      </c>
      <c r="F270" s="64"/>
      <c r="G270" s="65" t="s">
        <v>20</v>
      </c>
      <c r="H270" s="1">
        <v>31.564412972795498</v>
      </c>
      <c r="I270" s="65" t="s">
        <v>249</v>
      </c>
      <c r="J270" s="67">
        <v>4.3618959999999998</v>
      </c>
    </row>
    <row r="271" spans="1:15" x14ac:dyDescent="0.4">
      <c r="A271" s="65" t="s">
        <v>0</v>
      </c>
      <c r="B271" s="1">
        <v>0.39945658924240934</v>
      </c>
      <c r="C271" s="64"/>
      <c r="D271" s="65" t="s">
        <v>0</v>
      </c>
      <c r="E271" s="1">
        <v>0.39945658924240934</v>
      </c>
      <c r="F271" s="64"/>
      <c r="G271" s="65" t="s">
        <v>0</v>
      </c>
      <c r="H271">
        <v>0.39945658924240934</v>
      </c>
      <c r="I271" s="66" t="s">
        <v>245</v>
      </c>
      <c r="J271" s="1">
        <v>1.0669999999999999</v>
      </c>
    </row>
    <row r="272" spans="1:15" x14ac:dyDescent="0.4">
      <c r="A272" s="68" t="s">
        <v>1</v>
      </c>
      <c r="B272" s="67"/>
      <c r="C272" s="64"/>
      <c r="D272" s="68" t="s">
        <v>1</v>
      </c>
      <c r="E272" s="67"/>
      <c r="F272" s="64"/>
      <c r="G272" s="68" t="s">
        <v>1</v>
      </c>
      <c r="H272" s="67"/>
      <c r="J272" s="64"/>
    </row>
    <row r="274" spans="1:15" x14ac:dyDescent="0.4">
      <c r="A274" s="65" t="s">
        <v>45</v>
      </c>
      <c r="B274" s="66" t="s">
        <v>317</v>
      </c>
      <c r="C274" s="64"/>
      <c r="D274" s="65" t="s">
        <v>170</v>
      </c>
      <c r="E274" s="66" t="s">
        <v>234</v>
      </c>
      <c r="F274" s="64"/>
      <c r="G274" s="65" t="s">
        <v>168</v>
      </c>
      <c r="H274" s="66" t="s">
        <v>317</v>
      </c>
      <c r="I274" s="64"/>
      <c r="J274" s="64"/>
    </row>
    <row r="275" spans="1:15" x14ac:dyDescent="0.4">
      <c r="A275" s="65" t="s">
        <v>11</v>
      </c>
      <c r="B275" s="50">
        <v>-1.0702</v>
      </c>
      <c r="C275" s="64"/>
      <c r="D275" s="65" t="s">
        <v>11</v>
      </c>
      <c r="E275" s="50">
        <v>-1.0550999999999999</v>
      </c>
      <c r="F275" s="64"/>
      <c r="G275" s="65" t="s">
        <v>11</v>
      </c>
      <c r="H275" s="70">
        <v>-1.0599000000000001</v>
      </c>
      <c r="I275" s="65" t="s">
        <v>2</v>
      </c>
      <c r="J275" s="1">
        <v>3.3359999999999999</v>
      </c>
    </row>
    <row r="276" spans="1:15" x14ac:dyDescent="0.4">
      <c r="A276" s="65" t="s">
        <v>20</v>
      </c>
      <c r="B276" s="69">
        <v>35.050697468750009</v>
      </c>
      <c r="C276" s="64"/>
      <c r="D276" s="65" t="s">
        <v>20</v>
      </c>
      <c r="E276" s="67">
        <v>35.594999999999999</v>
      </c>
      <c r="F276" s="64"/>
      <c r="G276" s="65" t="s">
        <v>20</v>
      </c>
      <c r="H276" s="1">
        <v>31.380407233130537</v>
      </c>
      <c r="I276" s="65" t="s">
        <v>249</v>
      </c>
      <c r="J276" s="67">
        <v>6.5118719999999994</v>
      </c>
    </row>
    <row r="277" spans="1:15" x14ac:dyDescent="0.4">
      <c r="A277" s="65" t="s">
        <v>0</v>
      </c>
      <c r="B277" s="67">
        <v>0.113</v>
      </c>
      <c r="C277" s="64"/>
      <c r="D277" s="65" t="s">
        <v>0</v>
      </c>
      <c r="E277" s="67">
        <v>0.113</v>
      </c>
      <c r="F277" s="64"/>
      <c r="G277" s="65" t="s">
        <v>0</v>
      </c>
      <c r="H277" s="67">
        <v>0.113</v>
      </c>
      <c r="I277" s="66" t="s">
        <v>245</v>
      </c>
      <c r="J277" s="1">
        <v>1.952</v>
      </c>
      <c r="O277" t="s">
        <v>384</v>
      </c>
    </row>
    <row r="278" spans="1:15" x14ac:dyDescent="0.4">
      <c r="A278" s="68" t="s">
        <v>1</v>
      </c>
      <c r="B278" s="67">
        <v>3.835</v>
      </c>
      <c r="C278" s="64"/>
      <c r="D278" s="68" t="s">
        <v>1</v>
      </c>
      <c r="E278" s="67">
        <v>3.835</v>
      </c>
      <c r="F278" s="64"/>
      <c r="G278" s="68" t="s">
        <v>1</v>
      </c>
      <c r="H278" s="67">
        <v>3.835</v>
      </c>
      <c r="J278" s="64"/>
    </row>
    <row r="280" spans="1:15" x14ac:dyDescent="0.4">
      <c r="A280" s="65" t="s">
        <v>45</v>
      </c>
      <c r="B280" s="66" t="s">
        <v>140</v>
      </c>
      <c r="C280" s="64"/>
      <c r="D280" s="65" t="s">
        <v>170</v>
      </c>
      <c r="E280" s="66" t="s">
        <v>140</v>
      </c>
      <c r="F280" s="64"/>
      <c r="G280" s="65" t="s">
        <v>168</v>
      </c>
      <c r="H280" s="66" t="s">
        <v>140</v>
      </c>
      <c r="I280" s="64"/>
      <c r="J280" s="64"/>
    </row>
    <row r="281" spans="1:15" x14ac:dyDescent="0.4">
      <c r="A281" s="65" t="s">
        <v>11</v>
      </c>
      <c r="B281" s="50">
        <v>-0.85399999999999998</v>
      </c>
      <c r="C281" s="64"/>
      <c r="D281" s="65" t="s">
        <v>11</v>
      </c>
      <c r="E281" s="50">
        <v>-0.85660000000000003</v>
      </c>
      <c r="F281" s="64"/>
      <c r="G281" s="65" t="s">
        <v>11</v>
      </c>
      <c r="H281" s="70">
        <v>-0.86029999999999995</v>
      </c>
      <c r="I281" s="65" t="s">
        <v>2</v>
      </c>
      <c r="J281" s="67">
        <v>5.5119999999999996</v>
      </c>
    </row>
    <row r="282" spans="1:15" x14ac:dyDescent="0.4">
      <c r="A282" s="65" t="s">
        <v>20</v>
      </c>
      <c r="B282" s="69">
        <v>114.992</v>
      </c>
      <c r="C282" s="64"/>
      <c r="D282" s="65" t="s">
        <v>20</v>
      </c>
      <c r="E282" s="67">
        <v>114.05200000000001</v>
      </c>
      <c r="F282" s="64"/>
      <c r="G282" s="65" t="s">
        <v>20</v>
      </c>
      <c r="H282" s="1">
        <v>117.0235</v>
      </c>
      <c r="I282" s="65" t="s">
        <v>249</v>
      </c>
      <c r="J282" s="67">
        <v>8.8940000000000001</v>
      </c>
    </row>
    <row r="283" spans="1:15" x14ac:dyDescent="0.4">
      <c r="A283" s="65" t="s">
        <v>0</v>
      </c>
      <c r="B283" s="67">
        <v>1.2E-2</v>
      </c>
      <c r="C283" s="64"/>
      <c r="D283" s="65" t="s">
        <v>0</v>
      </c>
      <c r="E283" s="67">
        <v>1.2E-2</v>
      </c>
      <c r="F283" s="64"/>
      <c r="G283" s="65" t="s">
        <v>0</v>
      </c>
      <c r="H283" s="67">
        <v>1.2E-2</v>
      </c>
      <c r="I283" s="64"/>
      <c r="J283" s="64"/>
      <c r="O283" t="s">
        <v>385</v>
      </c>
    </row>
    <row r="284" spans="1:15" x14ac:dyDescent="0.4">
      <c r="A284" s="68" t="s">
        <v>1</v>
      </c>
      <c r="B284" s="67">
        <v>2.29</v>
      </c>
      <c r="C284" s="64"/>
      <c r="D284" s="68" t="s">
        <v>1</v>
      </c>
      <c r="E284" s="67">
        <v>2.29</v>
      </c>
      <c r="F284" s="64"/>
      <c r="G284" s="68" t="s">
        <v>1</v>
      </c>
      <c r="H284" s="67">
        <v>2.29</v>
      </c>
      <c r="J284" s="64"/>
    </row>
    <row r="286" spans="1:15" x14ac:dyDescent="0.4">
      <c r="A286" s="65" t="s">
        <v>45</v>
      </c>
      <c r="B286" s="66" t="s">
        <v>141</v>
      </c>
      <c r="C286" s="64"/>
      <c r="D286" s="65" t="s">
        <v>170</v>
      </c>
      <c r="E286" s="66" t="s">
        <v>141</v>
      </c>
      <c r="F286" s="64"/>
      <c r="G286" s="65" t="s">
        <v>168</v>
      </c>
      <c r="H286" s="66" t="s">
        <v>141</v>
      </c>
      <c r="I286" s="64"/>
      <c r="J286" s="64"/>
    </row>
    <row r="287" spans="1:15" x14ac:dyDescent="0.4">
      <c r="A287" s="65" t="s">
        <v>11</v>
      </c>
      <c r="B287" s="50">
        <v>-1.9059999999999999</v>
      </c>
      <c r="C287" s="64"/>
      <c r="D287" s="65" t="s">
        <v>11</v>
      </c>
      <c r="E287" s="50">
        <v>-1.919</v>
      </c>
      <c r="F287" s="64"/>
      <c r="G287" s="65" t="s">
        <v>11</v>
      </c>
      <c r="H287" s="70">
        <v>-1.903</v>
      </c>
      <c r="I287" s="65" t="s">
        <v>2</v>
      </c>
      <c r="J287" s="67">
        <v>4.4790000000000001</v>
      </c>
    </row>
    <row r="288" spans="1:15" x14ac:dyDescent="0.4">
      <c r="A288" s="65" t="s">
        <v>20</v>
      </c>
      <c r="B288" s="69">
        <v>64.069999999999993</v>
      </c>
      <c r="C288" s="64"/>
      <c r="D288" s="65" t="s">
        <v>20</v>
      </c>
      <c r="E288" s="67">
        <v>63.643000000000001</v>
      </c>
      <c r="F288" s="64"/>
      <c r="G288" s="65" t="s">
        <v>20</v>
      </c>
      <c r="H288" s="1">
        <v>63.853499999999997</v>
      </c>
      <c r="I288" s="65" t="s">
        <v>249</v>
      </c>
      <c r="J288" s="67">
        <v>7.3520000000000003</v>
      </c>
    </row>
    <row r="289" spans="1:15" x14ac:dyDescent="0.4">
      <c r="A289" s="65" t="s">
        <v>0</v>
      </c>
      <c r="B289" s="67">
        <v>5.3999999999999999E-2</v>
      </c>
      <c r="C289" s="64"/>
      <c r="D289" s="65" t="s">
        <v>0</v>
      </c>
      <c r="E289" s="67">
        <v>5.3999999999999999E-2</v>
      </c>
      <c r="F289" s="64"/>
      <c r="G289" s="65" t="s">
        <v>0</v>
      </c>
      <c r="H289" s="67">
        <v>5.3999999999999999E-2</v>
      </c>
      <c r="I289" s="64"/>
      <c r="J289" s="64"/>
      <c r="O289" t="s">
        <v>386</v>
      </c>
    </row>
    <row r="290" spans="1:15" x14ac:dyDescent="0.4">
      <c r="A290" s="68" t="s">
        <v>1</v>
      </c>
      <c r="B290" s="67">
        <v>1.897</v>
      </c>
      <c r="C290" s="64"/>
      <c r="D290" s="68" t="s">
        <v>1</v>
      </c>
      <c r="E290" s="67">
        <v>1.897</v>
      </c>
      <c r="F290" s="64"/>
      <c r="G290" s="68" t="s">
        <v>1</v>
      </c>
      <c r="H290" s="67">
        <v>1.897</v>
      </c>
      <c r="J290" s="64"/>
    </row>
    <row r="292" spans="1:15" x14ac:dyDescent="0.4">
      <c r="A292" s="65" t="s">
        <v>45</v>
      </c>
      <c r="B292" s="66" t="s">
        <v>204</v>
      </c>
      <c r="C292" s="64"/>
      <c r="D292" s="65" t="s">
        <v>170</v>
      </c>
      <c r="E292" s="66" t="s">
        <v>204</v>
      </c>
      <c r="F292" s="64"/>
      <c r="G292" s="65" t="s">
        <v>168</v>
      </c>
      <c r="H292" s="66" t="s">
        <v>318</v>
      </c>
      <c r="I292" s="64"/>
      <c r="J292" s="64"/>
    </row>
    <row r="293" spans="1:15" x14ac:dyDescent="0.4">
      <c r="A293" s="65" t="s">
        <v>11</v>
      </c>
      <c r="B293" s="50">
        <v>-4.9352999999999998</v>
      </c>
      <c r="C293" s="64"/>
      <c r="D293" s="65" t="s">
        <v>11</v>
      </c>
      <c r="E293" s="50">
        <v>-4.8025000000000002</v>
      </c>
      <c r="F293" s="64"/>
      <c r="G293" s="65" t="s">
        <v>11</v>
      </c>
      <c r="H293" s="70">
        <v>-4.8817000000000004</v>
      </c>
      <c r="I293" s="65" t="s">
        <v>2</v>
      </c>
      <c r="J293" s="67">
        <v>3.7530000000000001</v>
      </c>
    </row>
    <row r="294" spans="1:15" x14ac:dyDescent="0.4">
      <c r="A294" s="65" t="s">
        <v>20</v>
      </c>
      <c r="B294" s="69">
        <v>37.030999999999999</v>
      </c>
      <c r="C294" s="64"/>
      <c r="D294" s="65" t="s">
        <v>20</v>
      </c>
      <c r="E294" s="67">
        <v>37.673000000000002</v>
      </c>
      <c r="F294" s="64"/>
      <c r="G294" s="65" t="s">
        <v>20</v>
      </c>
      <c r="H294" s="1">
        <v>37.241218494145805</v>
      </c>
      <c r="I294" s="65" t="s">
        <v>249</v>
      </c>
      <c r="J294" s="67">
        <v>6.1061310000000004</v>
      </c>
    </row>
    <row r="295" spans="1:15" x14ac:dyDescent="0.4">
      <c r="A295" s="65" t="s">
        <v>0</v>
      </c>
      <c r="B295" s="67">
        <v>0.155</v>
      </c>
      <c r="C295" s="64"/>
      <c r="D295" s="65" t="s">
        <v>0</v>
      </c>
      <c r="E295" s="67">
        <v>0.155</v>
      </c>
      <c r="F295" s="64"/>
      <c r="G295" s="65" t="s">
        <v>0</v>
      </c>
      <c r="H295" s="67">
        <v>0.155</v>
      </c>
      <c r="I295" s="66" t="s">
        <v>245</v>
      </c>
      <c r="J295" s="1">
        <v>1.627</v>
      </c>
      <c r="O295" t="s">
        <v>387</v>
      </c>
    </row>
    <row r="296" spans="1:15" x14ac:dyDescent="0.4">
      <c r="A296" s="68" t="s">
        <v>1</v>
      </c>
      <c r="B296" s="67">
        <v>1.5609999999999999</v>
      </c>
      <c r="C296" s="64"/>
      <c r="D296" s="68" t="s">
        <v>1</v>
      </c>
      <c r="E296" s="67">
        <v>1.5609999999999999</v>
      </c>
      <c r="F296" s="64"/>
      <c r="G296" s="68" t="s">
        <v>1</v>
      </c>
      <c r="H296" s="67">
        <v>1.5609999999999999</v>
      </c>
      <c r="J296" s="64"/>
    </row>
    <row r="298" spans="1:15" x14ac:dyDescent="0.4">
      <c r="A298" s="65" t="s">
        <v>45</v>
      </c>
      <c r="B298" s="66" t="s">
        <v>142</v>
      </c>
      <c r="C298" s="64"/>
      <c r="D298" s="65" t="s">
        <v>170</v>
      </c>
      <c r="E298" s="66" t="s">
        <v>142</v>
      </c>
      <c r="F298" s="64"/>
      <c r="G298" s="65" t="s">
        <v>168</v>
      </c>
      <c r="H298" s="66" t="s">
        <v>142</v>
      </c>
      <c r="I298" s="64"/>
      <c r="J298" s="64"/>
    </row>
    <row r="299" spans="1:15" x14ac:dyDescent="0.4">
      <c r="A299" s="65" t="s">
        <v>11</v>
      </c>
      <c r="B299" s="50">
        <v>-5.9314999999999998</v>
      </c>
      <c r="C299" s="64"/>
      <c r="D299" s="65" t="s">
        <v>11</v>
      </c>
      <c r="E299" s="50">
        <v>-4.8025000000000002</v>
      </c>
      <c r="F299" s="64"/>
      <c r="G299" s="65" t="s">
        <v>11</v>
      </c>
      <c r="H299" s="70">
        <v>-5.8357999999999999</v>
      </c>
      <c r="I299" s="65" t="s">
        <v>2</v>
      </c>
      <c r="J299" s="67">
        <v>3.2610000000000001</v>
      </c>
    </row>
    <row r="300" spans="1:15" x14ac:dyDescent="0.4">
      <c r="A300" s="65" t="s">
        <v>20</v>
      </c>
      <c r="B300" s="69">
        <v>26.295999999999999</v>
      </c>
      <c r="C300" s="64"/>
      <c r="D300" s="65" t="s">
        <v>20</v>
      </c>
      <c r="E300" s="67">
        <v>37.673000000000002</v>
      </c>
      <c r="F300" s="64"/>
      <c r="G300" s="65" t="s">
        <v>20</v>
      </c>
      <c r="H300" s="1">
        <v>26.506499999999999</v>
      </c>
      <c r="I300" s="65" t="s">
        <v>249</v>
      </c>
      <c r="J300" s="67">
        <v>5.7560000000000002</v>
      </c>
    </row>
    <row r="301" spans="1:15" x14ac:dyDescent="0.4">
      <c r="A301" s="65" t="s">
        <v>0</v>
      </c>
      <c r="B301" s="67">
        <v>0.24399999999999999</v>
      </c>
      <c r="C301" s="64"/>
      <c r="D301" s="65" t="s">
        <v>0</v>
      </c>
      <c r="E301" s="67">
        <v>0.24399999999999999</v>
      </c>
      <c r="F301" s="64"/>
      <c r="G301" s="65" t="s">
        <v>0</v>
      </c>
      <c r="H301" s="67">
        <v>0.24399999999999999</v>
      </c>
      <c r="I301" s="64"/>
      <c r="J301" s="64"/>
      <c r="O301" t="s">
        <v>388</v>
      </c>
    </row>
    <row r="302" spans="1:15" x14ac:dyDescent="0.4">
      <c r="A302" s="68" t="s">
        <v>1</v>
      </c>
      <c r="B302" s="67">
        <v>3.3029999999999999</v>
      </c>
      <c r="C302" s="64"/>
      <c r="D302" s="68" t="s">
        <v>1</v>
      </c>
      <c r="E302" s="67">
        <v>3.3029999999999999</v>
      </c>
      <c r="F302" s="64"/>
      <c r="G302" s="68" t="s">
        <v>1</v>
      </c>
      <c r="H302" s="67">
        <v>3.3029999999999999</v>
      </c>
      <c r="J302" s="64"/>
    </row>
    <row r="304" spans="1:15" x14ac:dyDescent="0.4">
      <c r="A304" s="65" t="s">
        <v>45</v>
      </c>
      <c r="B304" s="66" t="s">
        <v>205</v>
      </c>
      <c r="C304" s="64"/>
      <c r="D304" s="65" t="s">
        <v>170</v>
      </c>
      <c r="E304" s="66" t="s">
        <v>205</v>
      </c>
      <c r="F304" s="64"/>
      <c r="G304" s="65" t="s">
        <v>168</v>
      </c>
      <c r="H304" s="66" t="s">
        <v>205</v>
      </c>
      <c r="I304" s="64"/>
      <c r="J304" s="64"/>
    </row>
    <row r="305" spans="1:15" x14ac:dyDescent="0.4">
      <c r="A305" s="65" t="s">
        <v>11</v>
      </c>
      <c r="B305" s="50">
        <v>-4.7728999999999999</v>
      </c>
      <c r="C305" s="64"/>
      <c r="D305" s="65" t="s">
        <v>11</v>
      </c>
      <c r="E305" s="50">
        <v>-4.6452999999999998</v>
      </c>
      <c r="F305" s="64"/>
      <c r="G305" s="65" t="s">
        <v>11</v>
      </c>
      <c r="H305" s="70">
        <v>-4.7519999999999998</v>
      </c>
      <c r="I305" s="65" t="s">
        <v>2</v>
      </c>
      <c r="J305" s="67">
        <v>3.766</v>
      </c>
    </row>
    <row r="306" spans="1:15" x14ac:dyDescent="0.4">
      <c r="A306" s="65" t="s">
        <v>20</v>
      </c>
      <c r="B306" s="69">
        <v>36.56</v>
      </c>
      <c r="C306" s="64"/>
      <c r="D306" s="65" t="s">
        <v>20</v>
      </c>
      <c r="E306" s="67">
        <v>36.375</v>
      </c>
      <c r="F306" s="64"/>
      <c r="G306" s="65" t="s">
        <v>20</v>
      </c>
      <c r="H306" s="1">
        <v>36.521500000000003</v>
      </c>
      <c r="I306" s="65" t="s">
        <v>249</v>
      </c>
      <c r="J306" s="67">
        <v>5.9480000000000004</v>
      </c>
    </row>
    <row r="307" spans="1:15" x14ac:dyDescent="0.4">
      <c r="A307" s="65" t="s">
        <v>0</v>
      </c>
      <c r="B307" s="67">
        <v>0.19600000000000001</v>
      </c>
      <c r="C307" s="64"/>
      <c r="D307" s="65" t="s">
        <v>0</v>
      </c>
      <c r="E307" s="67">
        <v>0.19600000000000001</v>
      </c>
      <c r="F307" s="64"/>
      <c r="G307" s="65" t="s">
        <v>0</v>
      </c>
      <c r="H307" s="67">
        <v>0.19600000000000001</v>
      </c>
      <c r="I307" s="64"/>
      <c r="J307" s="64"/>
      <c r="O307" t="s">
        <v>389</v>
      </c>
    </row>
    <row r="308" spans="1:15" x14ac:dyDescent="0.4">
      <c r="A308" s="68" t="s">
        <v>1</v>
      </c>
      <c r="B308" s="67">
        <v>1.9350000000000001</v>
      </c>
      <c r="C308" s="64"/>
      <c r="D308" s="68" t="s">
        <v>1</v>
      </c>
      <c r="E308" s="67">
        <v>1.9350000000000001</v>
      </c>
      <c r="F308" s="64"/>
      <c r="G308" s="68" t="s">
        <v>1</v>
      </c>
      <c r="H308" s="67">
        <v>1.9350000000000001</v>
      </c>
      <c r="J308" s="64"/>
    </row>
    <row r="310" spans="1:15" x14ac:dyDescent="0.4">
      <c r="A310" s="65" t="s">
        <v>45</v>
      </c>
      <c r="B310" s="66" t="s">
        <v>160</v>
      </c>
      <c r="C310" s="64"/>
      <c r="D310" s="65" t="s">
        <v>170</v>
      </c>
      <c r="E310" s="66" t="s">
        <v>160</v>
      </c>
      <c r="F310" s="64"/>
      <c r="G310" s="65" t="s">
        <v>168</v>
      </c>
      <c r="H310" s="66" t="s">
        <v>319</v>
      </c>
      <c r="I310" s="64"/>
      <c r="J310" s="64"/>
    </row>
    <row r="311" spans="1:15" x14ac:dyDescent="0.4">
      <c r="A311" s="65" t="s">
        <v>11</v>
      </c>
      <c r="B311" s="50">
        <v>-4.7591000000000001</v>
      </c>
      <c r="C311" s="64"/>
      <c r="D311" s="65" t="s">
        <v>11</v>
      </c>
      <c r="E311" s="50">
        <v>-4.6281999999999996</v>
      </c>
      <c r="F311" s="64"/>
      <c r="G311" s="65" t="s">
        <v>11</v>
      </c>
      <c r="H311" s="70">
        <v>-4.6833999999999998</v>
      </c>
      <c r="I311" s="65" t="s">
        <v>2</v>
      </c>
      <c r="J311" s="1">
        <v>3.6840000000000002</v>
      </c>
    </row>
    <row r="312" spans="1:15" x14ac:dyDescent="0.4">
      <c r="A312" s="65" t="s">
        <v>20</v>
      </c>
      <c r="B312" s="69">
        <v>35.473999999999997</v>
      </c>
      <c r="C312" s="64"/>
      <c r="D312" s="65" t="s">
        <v>20</v>
      </c>
      <c r="E312" s="67">
        <v>35.308</v>
      </c>
      <c r="F312" s="64"/>
      <c r="G312" s="65" t="s">
        <v>20</v>
      </c>
      <c r="H312" s="1">
        <v>35.008178967962941</v>
      </c>
      <c r="I312" s="65" t="s">
        <v>249</v>
      </c>
      <c r="J312" s="67">
        <v>5.9570280000000002</v>
      </c>
    </row>
    <row r="313" spans="1:15" x14ac:dyDescent="0.4">
      <c r="A313" s="65" t="s">
        <v>0</v>
      </c>
      <c r="B313" s="67">
        <v>0.20599999999999999</v>
      </c>
      <c r="C313" s="64"/>
      <c r="D313" s="65" t="s">
        <v>0</v>
      </c>
      <c r="E313" s="67">
        <v>0.20599999999999999</v>
      </c>
      <c r="F313" s="64"/>
      <c r="G313" s="65" t="s">
        <v>0</v>
      </c>
      <c r="H313" s="67">
        <v>0.20599999999999999</v>
      </c>
      <c r="I313" s="66" t="s">
        <v>245</v>
      </c>
      <c r="J313" s="1">
        <v>1.617</v>
      </c>
      <c r="O313" t="s">
        <v>390</v>
      </c>
    </row>
    <row r="314" spans="1:15" x14ac:dyDescent="0.4">
      <c r="A314" s="68" t="s">
        <v>1</v>
      </c>
      <c r="B314" s="67">
        <v>1.94</v>
      </c>
      <c r="C314" s="64"/>
      <c r="D314" s="68" t="s">
        <v>1</v>
      </c>
      <c r="E314" s="67">
        <v>1.94</v>
      </c>
      <c r="F314" s="64"/>
      <c r="G314" s="68" t="s">
        <v>1</v>
      </c>
      <c r="H314" s="67">
        <v>1.94</v>
      </c>
      <c r="J314" s="64"/>
    </row>
    <row r="316" spans="1:15" x14ac:dyDescent="0.4">
      <c r="A316" s="65" t="s">
        <v>45</v>
      </c>
      <c r="B316" s="66" t="s">
        <v>206</v>
      </c>
      <c r="C316" s="64"/>
      <c r="D316" s="65" t="s">
        <v>170</v>
      </c>
      <c r="E316" s="66" t="s">
        <v>320</v>
      </c>
      <c r="F316" s="64"/>
      <c r="G316" s="65" t="s">
        <v>168</v>
      </c>
      <c r="H316" s="66" t="s">
        <v>320</v>
      </c>
      <c r="I316" s="64"/>
      <c r="J316" s="64"/>
    </row>
    <row r="317" spans="1:15" x14ac:dyDescent="0.4">
      <c r="A317" s="65" t="s">
        <v>11</v>
      </c>
      <c r="B317" s="50">
        <v>-4.7409999999999997</v>
      </c>
      <c r="C317" s="64"/>
      <c r="D317" s="65" t="s">
        <v>11</v>
      </c>
      <c r="E317" s="50">
        <v>-4.5435999999999996</v>
      </c>
      <c r="F317" s="64"/>
      <c r="G317" s="65" t="s">
        <v>11</v>
      </c>
      <c r="H317" s="70">
        <v>-4.6551999999999998</v>
      </c>
      <c r="I317" s="65" t="s">
        <v>2</v>
      </c>
      <c r="J317" s="1">
        <v>3.6739999999999999</v>
      </c>
    </row>
    <row r="318" spans="1:15" x14ac:dyDescent="0.4">
      <c r="A318" s="65" t="s">
        <v>20</v>
      </c>
      <c r="B318" s="69">
        <v>34.51</v>
      </c>
      <c r="C318" s="64"/>
      <c r="D318" s="65" t="s">
        <v>20</v>
      </c>
      <c r="E318" s="67">
        <v>34.359738368000002</v>
      </c>
      <c r="F318" s="64"/>
      <c r="G318" s="65" t="s">
        <v>20</v>
      </c>
      <c r="H318" s="1">
        <v>34.487652420399669</v>
      </c>
      <c r="I318" s="65" t="s">
        <v>249</v>
      </c>
      <c r="J318" s="1">
        <v>5.9004440000000002</v>
      </c>
    </row>
    <row r="319" spans="1:15" x14ac:dyDescent="0.4">
      <c r="A319" s="65" t="s">
        <v>0</v>
      </c>
      <c r="B319" s="67">
        <v>0.215</v>
      </c>
      <c r="C319" s="64"/>
      <c r="D319" s="65" t="s">
        <v>0</v>
      </c>
      <c r="E319" s="67">
        <v>0.215</v>
      </c>
      <c r="F319" s="64"/>
      <c r="G319" s="65" t="s">
        <v>0</v>
      </c>
      <c r="H319" s="67">
        <v>0.215</v>
      </c>
      <c r="I319" s="66" t="s">
        <v>245</v>
      </c>
      <c r="J319" s="1">
        <v>1.6060000000000001</v>
      </c>
    </row>
    <row r="320" spans="1:15" x14ac:dyDescent="0.4">
      <c r="A320" s="68" t="s">
        <v>1</v>
      </c>
      <c r="B320" s="67">
        <v>1.968</v>
      </c>
      <c r="C320" s="64"/>
      <c r="D320" s="68" t="s">
        <v>1</v>
      </c>
      <c r="E320" s="67">
        <v>1.968</v>
      </c>
      <c r="F320" s="64"/>
      <c r="G320" s="68" t="s">
        <v>1</v>
      </c>
      <c r="H320" s="67">
        <v>1.968</v>
      </c>
      <c r="J320" s="64"/>
    </row>
    <row r="322" spans="1:15" x14ac:dyDescent="0.4">
      <c r="A322" s="65" t="s">
        <v>45</v>
      </c>
      <c r="B322" s="66" t="s">
        <v>207</v>
      </c>
      <c r="C322" s="64"/>
      <c r="D322" s="65" t="s">
        <v>170</v>
      </c>
      <c r="E322" s="66" t="s">
        <v>321</v>
      </c>
      <c r="F322" s="64"/>
      <c r="G322" s="65" t="s">
        <v>168</v>
      </c>
      <c r="H322" s="66" t="s">
        <v>207</v>
      </c>
      <c r="I322" s="64"/>
      <c r="J322" s="64"/>
    </row>
    <row r="323" spans="1:15" x14ac:dyDescent="0.4">
      <c r="A323" s="65" t="s">
        <v>11</v>
      </c>
      <c r="B323" s="50">
        <v>-4.7081</v>
      </c>
      <c r="C323" s="64"/>
      <c r="D323" s="65" t="s">
        <v>11</v>
      </c>
      <c r="E323" s="50">
        <v>-4.4984000000000002</v>
      </c>
      <c r="F323" s="64"/>
      <c r="G323" s="65" t="s">
        <v>11</v>
      </c>
      <c r="H323" s="70">
        <v>-4.6965000000000003</v>
      </c>
      <c r="I323" s="65" t="s">
        <v>2</v>
      </c>
      <c r="J323" s="67">
        <v>3.6819999999999999</v>
      </c>
    </row>
    <row r="324" spans="1:15" x14ac:dyDescent="0.4">
      <c r="A324" s="65" t="s">
        <v>20</v>
      </c>
      <c r="B324" s="69">
        <v>34.261000000000003</v>
      </c>
      <c r="C324" s="64"/>
      <c r="D324" s="65" t="s">
        <v>20</v>
      </c>
      <c r="E324" s="67">
        <v>33.610279748000004</v>
      </c>
      <c r="F324" s="64"/>
      <c r="G324" s="65" t="s">
        <v>20</v>
      </c>
      <c r="H324" s="1">
        <v>34.336500000000001</v>
      </c>
      <c r="I324" s="65" t="s">
        <v>249</v>
      </c>
      <c r="J324" s="67">
        <v>5.85</v>
      </c>
    </row>
    <row r="325" spans="1:15" x14ac:dyDescent="0.4">
      <c r="A325" s="65" t="s">
        <v>0</v>
      </c>
      <c r="B325" s="67">
        <v>0.222</v>
      </c>
      <c r="C325" s="64"/>
      <c r="D325" s="65" t="s">
        <v>0</v>
      </c>
      <c r="E325" s="67">
        <v>0.222</v>
      </c>
      <c r="F325" s="64"/>
      <c r="G325" s="65" t="s">
        <v>0</v>
      </c>
      <c r="H325" s="67">
        <v>0.222</v>
      </c>
      <c r="I325" s="64"/>
      <c r="J325" s="64"/>
      <c r="O325" t="s">
        <v>391</v>
      </c>
    </row>
    <row r="326" spans="1:15" x14ac:dyDescent="0.4">
      <c r="A326" s="68" t="s">
        <v>1</v>
      </c>
      <c r="B326" s="67">
        <v>2.0339999999999998</v>
      </c>
      <c r="C326" s="64"/>
      <c r="D326" s="68" t="s">
        <v>1</v>
      </c>
      <c r="E326" s="67">
        <v>2.0339999999999998</v>
      </c>
      <c r="F326" s="64"/>
      <c r="G326" s="68" t="s">
        <v>1</v>
      </c>
      <c r="H326" s="67">
        <v>2.0339999999999998</v>
      </c>
      <c r="J326" s="64"/>
    </row>
    <row r="328" spans="1:15" x14ac:dyDescent="0.4">
      <c r="A328" s="65" t="s">
        <v>45</v>
      </c>
      <c r="B328" s="66" t="s">
        <v>143</v>
      </c>
      <c r="C328" s="64"/>
      <c r="D328" s="65" t="s">
        <v>170</v>
      </c>
      <c r="E328" s="66" t="s">
        <v>143</v>
      </c>
      <c r="F328" s="64"/>
      <c r="G328" s="65" t="s">
        <v>168</v>
      </c>
      <c r="H328" s="66" t="s">
        <v>143</v>
      </c>
      <c r="I328" s="64"/>
      <c r="J328" s="64"/>
    </row>
    <row r="329" spans="1:15" x14ac:dyDescent="0.4">
      <c r="A329" s="65" t="s">
        <v>11</v>
      </c>
      <c r="B329" s="50">
        <v>-10.2569</v>
      </c>
      <c r="C329" s="64"/>
      <c r="D329" s="65" t="s">
        <v>11</v>
      </c>
      <c r="E329" s="50">
        <v>-10.207000000000001</v>
      </c>
      <c r="F329" s="64"/>
      <c r="G329" s="65" t="s">
        <v>11</v>
      </c>
      <c r="H329" s="50">
        <v>-10.246499999999999</v>
      </c>
      <c r="I329" s="65" t="s">
        <v>2</v>
      </c>
      <c r="J329" s="67">
        <v>4.0510000000000002</v>
      </c>
    </row>
    <row r="330" spans="1:15" x14ac:dyDescent="0.4">
      <c r="A330" s="65" t="s">
        <v>20</v>
      </c>
      <c r="B330" s="69">
        <v>41.97</v>
      </c>
      <c r="C330" s="64"/>
      <c r="D330" s="65" t="s">
        <v>20</v>
      </c>
      <c r="E330" s="67">
        <v>49.917000000000002</v>
      </c>
      <c r="F330" s="64"/>
      <c r="G330" s="65" t="s">
        <v>20</v>
      </c>
      <c r="H330" s="1">
        <f>92.558/2</f>
        <v>46.279000000000003</v>
      </c>
      <c r="I330" s="65" t="s">
        <v>249</v>
      </c>
      <c r="J330" s="67">
        <v>6.5140000000000002</v>
      </c>
    </row>
    <row r="331" spans="1:15" x14ac:dyDescent="0.4">
      <c r="A331" s="65" t="s">
        <v>0</v>
      </c>
      <c r="B331" s="67">
        <v>8.5999999999999993E-2</v>
      </c>
      <c r="C331" s="64"/>
      <c r="D331" s="65" t="s">
        <v>0</v>
      </c>
      <c r="E331" s="67">
        <v>0.222</v>
      </c>
      <c r="F331" s="64"/>
      <c r="G331" s="65" t="s">
        <v>0</v>
      </c>
      <c r="H331" s="67">
        <v>0.222</v>
      </c>
      <c r="I331" s="64"/>
      <c r="J331" s="64"/>
      <c r="O331" t="s">
        <v>392</v>
      </c>
    </row>
    <row r="332" spans="1:15" x14ac:dyDescent="0.4">
      <c r="A332" s="68" t="s">
        <v>1</v>
      </c>
      <c r="B332" s="67">
        <v>2.0790000000000002</v>
      </c>
      <c r="C332" s="64"/>
      <c r="D332" s="68" t="s">
        <v>1</v>
      </c>
      <c r="E332" s="67">
        <v>2.0339999999999998</v>
      </c>
      <c r="F332" s="64"/>
      <c r="G332" s="68" t="s">
        <v>1</v>
      </c>
      <c r="H332" s="67">
        <v>2.0339999999999998</v>
      </c>
      <c r="J332" s="64"/>
    </row>
    <row r="334" spans="1:15" x14ac:dyDescent="0.4">
      <c r="A334" s="65" t="s">
        <v>45</v>
      </c>
      <c r="B334" s="66" t="s">
        <v>144</v>
      </c>
      <c r="C334" s="64"/>
      <c r="D334" s="65" t="s">
        <v>170</v>
      </c>
      <c r="E334" s="66" t="s">
        <v>144</v>
      </c>
      <c r="F334" s="64"/>
      <c r="G334" s="65" t="s">
        <v>168</v>
      </c>
      <c r="H334" s="66" t="s">
        <v>144</v>
      </c>
      <c r="I334" s="64"/>
      <c r="J334" s="64"/>
    </row>
    <row r="335" spans="1:15" x14ac:dyDescent="0.4">
      <c r="A335" s="65" t="s">
        <v>11</v>
      </c>
      <c r="B335" s="50">
        <v>-14.027699999999999</v>
      </c>
      <c r="C335" s="64"/>
      <c r="D335" s="65" t="s">
        <v>11</v>
      </c>
      <c r="E335" s="50">
        <v>-13.9885</v>
      </c>
      <c r="F335" s="64"/>
      <c r="G335" s="65" t="s">
        <v>11</v>
      </c>
      <c r="H335" s="50">
        <v>-14.0761</v>
      </c>
      <c r="I335" s="65" t="s">
        <v>2</v>
      </c>
      <c r="J335" s="67">
        <v>3.6139999999999999</v>
      </c>
    </row>
    <row r="336" spans="1:15" x14ac:dyDescent="0.4">
      <c r="A336" s="65" t="s">
        <v>20</v>
      </c>
      <c r="B336" s="69">
        <v>32.067</v>
      </c>
      <c r="C336" s="64"/>
      <c r="D336" s="65" t="s">
        <v>20</v>
      </c>
      <c r="E336" s="67">
        <v>32.893000000000001</v>
      </c>
      <c r="F336" s="64"/>
      <c r="G336" s="65" t="s">
        <v>20</v>
      </c>
      <c r="H336" s="1">
        <v>32.631999999999998</v>
      </c>
      <c r="I336" s="65" t="s">
        <v>249</v>
      </c>
      <c r="J336" s="67">
        <v>5.77</v>
      </c>
    </row>
    <row r="337" spans="1:15" x14ac:dyDescent="0.4">
      <c r="A337" s="65" t="s">
        <v>0</v>
      </c>
      <c r="B337" s="67">
        <v>0.20499999999999999</v>
      </c>
      <c r="C337" s="64"/>
      <c r="D337" s="65" t="s">
        <v>0</v>
      </c>
      <c r="E337" s="67">
        <v>0.20499999999999999</v>
      </c>
      <c r="F337" s="64"/>
      <c r="G337" s="65" t="s">
        <v>0</v>
      </c>
      <c r="H337" s="67">
        <v>0.20499999999999999</v>
      </c>
      <c r="I337" s="64"/>
      <c r="J337" s="64"/>
      <c r="O337" t="s">
        <v>393</v>
      </c>
    </row>
    <row r="338" spans="1:15" x14ac:dyDescent="0.4">
      <c r="A338" s="68" t="s">
        <v>1</v>
      </c>
      <c r="B338" s="67">
        <v>1.9410000000000001</v>
      </c>
      <c r="C338" s="64"/>
      <c r="D338" s="68" t="s">
        <v>1</v>
      </c>
      <c r="E338" s="67">
        <v>1.9410000000000001</v>
      </c>
      <c r="F338" s="64"/>
      <c r="G338" s="68" t="s">
        <v>1</v>
      </c>
      <c r="H338" s="67">
        <v>1.9410000000000001</v>
      </c>
      <c r="J338" s="64"/>
    </row>
    <row r="340" spans="1:15" x14ac:dyDescent="0.4">
      <c r="A340" s="65" t="s">
        <v>45</v>
      </c>
      <c r="B340" s="66" t="s">
        <v>208</v>
      </c>
      <c r="C340" s="64"/>
      <c r="D340" s="65" t="s">
        <v>170</v>
      </c>
      <c r="E340" s="66" t="s">
        <v>208</v>
      </c>
      <c r="F340" s="64"/>
      <c r="G340" s="65" t="s">
        <v>168</v>
      </c>
      <c r="H340" s="66" t="s">
        <v>208</v>
      </c>
      <c r="I340" s="64"/>
      <c r="J340" s="64"/>
    </row>
    <row r="341" spans="1:15" x14ac:dyDescent="0.4">
      <c r="A341" s="65" t="s">
        <v>11</v>
      </c>
      <c r="B341" s="50">
        <v>-4.6154999999999999</v>
      </c>
      <c r="C341" s="64"/>
      <c r="D341" s="65" t="s">
        <v>11</v>
      </c>
      <c r="E341" s="50">
        <v>-4.4863</v>
      </c>
      <c r="F341" s="64"/>
      <c r="G341" s="65" t="s">
        <v>11</v>
      </c>
      <c r="H341" s="50">
        <v>-4.6154999999999999</v>
      </c>
      <c r="I341" s="65" t="s">
        <v>2</v>
      </c>
      <c r="J341" s="67">
        <v>3.64</v>
      </c>
    </row>
    <row r="342" spans="1:15" x14ac:dyDescent="0.4">
      <c r="A342" s="65" t="s">
        <v>20</v>
      </c>
      <c r="B342" s="69">
        <v>31.927</v>
      </c>
      <c r="C342" s="64"/>
      <c r="D342" s="65" t="s">
        <v>20</v>
      </c>
      <c r="E342" s="67">
        <v>32.481999999999999</v>
      </c>
      <c r="F342" s="64"/>
      <c r="G342" s="65" t="s">
        <v>20</v>
      </c>
      <c r="H342" s="1">
        <v>32.5</v>
      </c>
      <c r="I342" s="65" t="s">
        <v>249</v>
      </c>
      <c r="J342" s="67">
        <v>5.6639999999999997</v>
      </c>
    </row>
    <row r="343" spans="1:15" x14ac:dyDescent="0.4">
      <c r="A343" s="65" t="s">
        <v>0</v>
      </c>
      <c r="B343" s="67">
        <v>0.245</v>
      </c>
      <c r="C343" s="64"/>
      <c r="D343" s="65" t="s">
        <v>0</v>
      </c>
      <c r="E343" s="67">
        <v>0.245</v>
      </c>
      <c r="F343" s="64"/>
      <c r="G343" s="65" t="s">
        <v>0</v>
      </c>
      <c r="H343" s="67">
        <v>0.245</v>
      </c>
      <c r="I343" s="64"/>
      <c r="J343" s="64"/>
      <c r="O343" t="s">
        <v>394</v>
      </c>
    </row>
    <row r="344" spans="1:15" x14ac:dyDescent="0.4">
      <c r="A344" s="68" t="s">
        <v>1</v>
      </c>
      <c r="B344" s="67">
        <v>2.1549999999999998</v>
      </c>
      <c r="C344" s="64"/>
      <c r="D344" s="68" t="s">
        <v>1</v>
      </c>
      <c r="E344" s="67">
        <v>2.1549999999999998</v>
      </c>
      <c r="F344" s="64"/>
      <c r="G344" s="68" t="s">
        <v>1</v>
      </c>
      <c r="H344" s="67">
        <v>2.1549999999999998</v>
      </c>
      <c r="J344" s="64"/>
    </row>
    <row r="346" spans="1:15" x14ac:dyDescent="0.4">
      <c r="A346" s="65" t="s">
        <v>45</v>
      </c>
      <c r="B346" s="66" t="s">
        <v>145</v>
      </c>
      <c r="C346" s="64"/>
      <c r="D346" s="65" t="s">
        <v>170</v>
      </c>
      <c r="E346" s="66" t="s">
        <v>145</v>
      </c>
      <c r="F346" s="64"/>
      <c r="G346" s="65" t="s">
        <v>168</v>
      </c>
      <c r="H346" s="66" t="s">
        <v>145</v>
      </c>
      <c r="I346" s="64"/>
      <c r="J346" s="64"/>
    </row>
    <row r="347" spans="1:15" x14ac:dyDescent="0.4">
      <c r="A347" s="65" t="s">
        <v>11</v>
      </c>
      <c r="B347" s="50">
        <v>-4.5854999999999997</v>
      </c>
      <c r="C347" s="64"/>
      <c r="D347" s="65" t="s">
        <v>11</v>
      </c>
      <c r="E347" s="50">
        <v>-4.4598000000000004</v>
      </c>
      <c r="F347" s="64"/>
      <c r="G347" s="65" t="s">
        <v>11</v>
      </c>
      <c r="H347" s="50">
        <v>-4.5872999999999999</v>
      </c>
      <c r="I347" s="65" t="s">
        <v>2</v>
      </c>
      <c r="J347" s="67">
        <v>3.6269999999999998</v>
      </c>
    </row>
    <row r="348" spans="1:15" x14ac:dyDescent="0.4">
      <c r="A348" s="65" t="s">
        <v>20</v>
      </c>
      <c r="B348" s="69">
        <v>31.471</v>
      </c>
      <c r="C348" s="64"/>
      <c r="D348" s="65" t="s">
        <v>20</v>
      </c>
      <c r="E348" s="67">
        <v>32.030999999999999</v>
      </c>
      <c r="F348" s="64"/>
      <c r="G348" s="65" t="s">
        <v>20</v>
      </c>
      <c r="H348" s="1">
        <v>31.987500000000001</v>
      </c>
      <c r="I348" s="65" t="s">
        <v>249</v>
      </c>
      <c r="J348" s="67">
        <v>5.6159999999999997</v>
      </c>
    </row>
    <row r="349" spans="1:15" x14ac:dyDescent="0.4">
      <c r="A349" s="65" t="s">
        <v>0</v>
      </c>
      <c r="B349" s="67">
        <v>0.252</v>
      </c>
      <c r="C349" s="64"/>
      <c r="D349" s="65" t="s">
        <v>0</v>
      </c>
      <c r="E349" s="67">
        <v>0.252</v>
      </c>
      <c r="F349" s="64"/>
      <c r="G349" s="65" t="s">
        <v>0</v>
      </c>
      <c r="H349" s="67">
        <v>0.252</v>
      </c>
      <c r="I349" s="64"/>
      <c r="J349" s="64"/>
      <c r="O349" t="s">
        <v>394</v>
      </c>
    </row>
    <row r="350" spans="1:15" x14ac:dyDescent="0.4">
      <c r="A350" s="68" t="s">
        <v>1</v>
      </c>
      <c r="B350" s="67">
        <v>2.173</v>
      </c>
      <c r="C350" s="64"/>
      <c r="D350" s="68" t="s">
        <v>1</v>
      </c>
      <c r="E350" s="67">
        <v>2.173</v>
      </c>
      <c r="F350" s="64"/>
      <c r="G350" s="68" t="s">
        <v>1</v>
      </c>
      <c r="H350" s="67">
        <v>2.173</v>
      </c>
      <c r="J350" s="64"/>
    </row>
    <row r="352" spans="1:15" x14ac:dyDescent="0.4">
      <c r="A352" s="65" t="s">
        <v>45</v>
      </c>
      <c r="B352" s="66" t="s">
        <v>209</v>
      </c>
      <c r="C352" s="64"/>
      <c r="D352" s="65" t="s">
        <v>170</v>
      </c>
      <c r="E352" s="66" t="s">
        <v>209</v>
      </c>
      <c r="F352" s="64"/>
      <c r="G352" s="65" t="s">
        <v>168</v>
      </c>
      <c r="H352" s="66" t="s">
        <v>209</v>
      </c>
      <c r="I352" s="64"/>
      <c r="J352" s="64"/>
    </row>
    <row r="353" spans="1:15" x14ac:dyDescent="0.4">
      <c r="A353" s="65" t="s">
        <v>11</v>
      </c>
      <c r="B353" s="50">
        <v>-4.5587</v>
      </c>
      <c r="C353" s="64"/>
      <c r="D353" s="65" t="s">
        <v>11</v>
      </c>
      <c r="E353" s="50">
        <v>-4.4374000000000002</v>
      </c>
      <c r="F353" s="64"/>
      <c r="G353" s="65" t="s">
        <v>11</v>
      </c>
      <c r="H353" s="50">
        <v>-4.5682999999999998</v>
      </c>
      <c r="I353" s="65" t="s">
        <v>2</v>
      </c>
      <c r="J353" s="67">
        <v>3.609</v>
      </c>
    </row>
    <row r="354" spans="1:15" x14ac:dyDescent="0.4">
      <c r="A354" s="65" t="s">
        <v>20</v>
      </c>
      <c r="B354" s="69">
        <v>30.943999999999999</v>
      </c>
      <c r="C354" s="64"/>
      <c r="D354" s="65" t="s">
        <v>20</v>
      </c>
      <c r="E354" s="67">
        <v>31.593</v>
      </c>
      <c r="F354" s="64"/>
      <c r="G354" s="65" t="s">
        <v>20</v>
      </c>
      <c r="H354" s="1">
        <v>31.452500000000001</v>
      </c>
      <c r="I354" s="65" t="s">
        <v>249</v>
      </c>
      <c r="J354" s="67">
        <v>5.5780000000000003</v>
      </c>
    </row>
    <row r="355" spans="1:15" x14ac:dyDescent="0.4">
      <c r="A355" s="65" t="s">
        <v>0</v>
      </c>
      <c r="B355" s="67">
        <v>0.252</v>
      </c>
      <c r="C355" s="64"/>
      <c r="D355" s="65" t="s">
        <v>0</v>
      </c>
      <c r="E355" s="67">
        <v>0.252</v>
      </c>
      <c r="F355" s="64"/>
      <c r="G355" s="65" t="s">
        <v>0</v>
      </c>
      <c r="H355" s="67">
        <v>0.25800000000000001</v>
      </c>
      <c r="I355" s="64"/>
      <c r="J355" s="64"/>
      <c r="O355" t="s">
        <v>395</v>
      </c>
    </row>
    <row r="356" spans="1:15" x14ac:dyDescent="0.4">
      <c r="A356" s="68" t="s">
        <v>1</v>
      </c>
      <c r="B356" s="67">
        <v>2.173</v>
      </c>
      <c r="C356" s="64"/>
      <c r="D356" s="68" t="s">
        <v>1</v>
      </c>
      <c r="E356" s="67">
        <v>2.173</v>
      </c>
      <c r="F356" s="64"/>
      <c r="G356" s="68" t="s">
        <v>1</v>
      </c>
      <c r="H356" s="67">
        <v>1.9790000000000001</v>
      </c>
      <c r="J356" s="64"/>
    </row>
    <row r="358" spans="1:15" x14ac:dyDescent="0.4">
      <c r="A358" s="65" t="s">
        <v>45</v>
      </c>
      <c r="B358" s="66" t="s">
        <v>146</v>
      </c>
      <c r="C358" s="64"/>
      <c r="D358" s="65" t="s">
        <v>170</v>
      </c>
      <c r="E358" s="66" t="s">
        <v>146</v>
      </c>
      <c r="F358" s="64"/>
      <c r="G358" s="65" t="s">
        <v>168</v>
      </c>
      <c r="H358" s="66" t="s">
        <v>146</v>
      </c>
      <c r="I358" s="64"/>
      <c r="J358" s="64"/>
    </row>
    <row r="359" spans="1:15" x14ac:dyDescent="0.4">
      <c r="A359" s="65" t="s">
        <v>11</v>
      </c>
      <c r="B359" s="50">
        <v>-4.5407999999999999</v>
      </c>
      <c r="C359" s="64"/>
      <c r="D359" s="65" t="s">
        <v>11</v>
      </c>
      <c r="E359" s="50">
        <v>-4.4248000000000003</v>
      </c>
      <c r="F359" s="64"/>
      <c r="G359" s="65" t="s">
        <v>11</v>
      </c>
      <c r="H359" s="50">
        <v>-4.5574000000000003</v>
      </c>
      <c r="I359" s="65" t="s">
        <v>2</v>
      </c>
      <c r="J359" s="67">
        <v>3.5870000000000002</v>
      </c>
    </row>
    <row r="360" spans="1:15" x14ac:dyDescent="0.4">
      <c r="A360" s="65" t="s">
        <v>20</v>
      </c>
      <c r="B360" s="69">
        <v>30.492000000000001</v>
      </c>
      <c r="C360" s="64"/>
      <c r="D360" s="65" t="s">
        <v>20</v>
      </c>
      <c r="E360" s="67">
        <v>31.103999999999999</v>
      </c>
      <c r="F360" s="64"/>
      <c r="G360" s="65" t="s">
        <v>20</v>
      </c>
      <c r="H360" s="1">
        <v>30.9025</v>
      </c>
      <c r="I360" s="65" t="s">
        <v>249</v>
      </c>
      <c r="J360" s="67">
        <v>5.5460000000000003</v>
      </c>
    </row>
    <row r="361" spans="1:15" x14ac:dyDescent="0.4">
      <c r="A361" s="65" t="s">
        <v>0</v>
      </c>
      <c r="B361" s="67">
        <v>0.26500000000000001</v>
      </c>
      <c r="C361" s="64"/>
      <c r="D361" s="65" t="s">
        <v>0</v>
      </c>
      <c r="E361" s="67">
        <v>0.26500000000000001</v>
      </c>
      <c r="F361" s="64"/>
      <c r="G361" s="65" t="s">
        <v>0</v>
      </c>
      <c r="H361" s="67">
        <v>0.26500000000000001</v>
      </c>
      <c r="I361" s="64"/>
      <c r="J361" s="64"/>
      <c r="O361" t="s">
        <v>396</v>
      </c>
    </row>
    <row r="362" spans="1:15" x14ac:dyDescent="0.4">
      <c r="A362" s="68" t="s">
        <v>1</v>
      </c>
      <c r="B362" s="67">
        <v>2.036</v>
      </c>
      <c r="C362" s="64"/>
      <c r="D362" s="68" t="s">
        <v>1</v>
      </c>
      <c r="E362" s="67">
        <v>2.036</v>
      </c>
      <c r="F362" s="64"/>
      <c r="G362" s="68" t="s">
        <v>1</v>
      </c>
      <c r="H362" s="67">
        <v>2.036</v>
      </c>
      <c r="J362" s="64"/>
    </row>
    <row r="364" spans="1:15" x14ac:dyDescent="0.4">
      <c r="A364" s="65" t="s">
        <v>45</v>
      </c>
      <c r="B364" s="66" t="s">
        <v>237</v>
      </c>
      <c r="C364" s="64"/>
      <c r="D364" s="65" t="s">
        <v>170</v>
      </c>
      <c r="E364" s="66" t="s">
        <v>237</v>
      </c>
      <c r="F364" s="64"/>
      <c r="G364" s="65" t="s">
        <v>168</v>
      </c>
      <c r="H364" s="66" t="s">
        <v>237</v>
      </c>
      <c r="I364" s="64"/>
      <c r="J364" s="64"/>
      <c r="L364" t="s">
        <v>335</v>
      </c>
    </row>
    <row r="365" spans="1:15" x14ac:dyDescent="0.4">
      <c r="A365" s="65" t="s">
        <v>11</v>
      </c>
      <c r="B365" s="50">
        <v>-4.4443999999999999</v>
      </c>
      <c r="C365" s="64"/>
      <c r="D365" s="65" t="s">
        <v>11</v>
      </c>
      <c r="E365" s="50">
        <v>-4.3350999999999997</v>
      </c>
      <c r="F365" s="64"/>
      <c r="G365" s="65" t="s">
        <v>11</v>
      </c>
      <c r="H365" s="50">
        <v>-4.4722</v>
      </c>
      <c r="I365" s="65" t="s">
        <v>2</v>
      </c>
      <c r="J365" s="67">
        <v>3.5630000000000002</v>
      </c>
      <c r="L365" t="s">
        <v>334</v>
      </c>
    </row>
    <row r="366" spans="1:15" x14ac:dyDescent="0.4">
      <c r="A366" s="65" t="s">
        <v>20</v>
      </c>
      <c r="B366" s="69">
        <v>30.01</v>
      </c>
      <c r="C366" s="64"/>
      <c r="D366" s="65" t="s">
        <v>20</v>
      </c>
      <c r="E366" s="67">
        <v>30.603999999999999</v>
      </c>
      <c r="F366" s="64"/>
      <c r="G366" s="65" t="s">
        <v>20</v>
      </c>
      <c r="H366" s="1">
        <v>30.3</v>
      </c>
      <c r="I366" s="65" t="s">
        <v>249</v>
      </c>
      <c r="J366" s="67">
        <v>5.5129999999999999</v>
      </c>
    </row>
    <row r="367" spans="1:15" x14ac:dyDescent="0.4">
      <c r="A367" s="65" t="s">
        <v>0</v>
      </c>
      <c r="B367" s="67">
        <v>0.28086791431106911</v>
      </c>
      <c r="C367" s="64"/>
      <c r="D367" s="65" t="s">
        <v>0</v>
      </c>
      <c r="E367" s="67">
        <v>0.28086791431106911</v>
      </c>
      <c r="F367" s="64"/>
      <c r="G367" s="65" t="s">
        <v>0</v>
      </c>
      <c r="H367" s="67">
        <v>0.28086791431106911</v>
      </c>
      <c r="I367" s="64"/>
      <c r="J367" s="64"/>
      <c r="O367" t="s">
        <v>397</v>
      </c>
    </row>
    <row r="368" spans="1:15" x14ac:dyDescent="0.4">
      <c r="A368" s="68" t="s">
        <v>1</v>
      </c>
      <c r="B368" s="67"/>
      <c r="C368" s="64"/>
      <c r="D368" s="68" t="s">
        <v>1</v>
      </c>
      <c r="E368" s="67"/>
      <c r="F368" s="64"/>
      <c r="G368" s="68" t="s">
        <v>1</v>
      </c>
      <c r="H368" s="67"/>
      <c r="J368" s="64"/>
    </row>
    <row r="370" spans="1:15" x14ac:dyDescent="0.4">
      <c r="A370" s="65" t="s">
        <v>45</v>
      </c>
      <c r="B370" s="66" t="s">
        <v>147</v>
      </c>
      <c r="C370" s="64"/>
      <c r="D370" s="65" t="s">
        <v>170</v>
      </c>
      <c r="E370" s="66" t="s">
        <v>147</v>
      </c>
      <c r="F370" s="64"/>
      <c r="G370" s="65" t="s">
        <v>168</v>
      </c>
      <c r="H370" s="66" t="s">
        <v>147</v>
      </c>
      <c r="I370" s="64"/>
      <c r="J370" s="64"/>
      <c r="L370" t="s">
        <v>339</v>
      </c>
    </row>
    <row r="371" spans="1:15" x14ac:dyDescent="0.4">
      <c r="A371" s="65" t="s">
        <v>11</v>
      </c>
      <c r="B371" s="50">
        <v>-1.5367999999999999</v>
      </c>
      <c r="C371" s="64"/>
      <c r="D371" s="65" t="s">
        <v>11</v>
      </c>
      <c r="E371" s="50">
        <v>-1.5224</v>
      </c>
      <c r="F371" s="64"/>
      <c r="G371" s="65" t="s">
        <v>11</v>
      </c>
      <c r="H371" s="50">
        <v>-1.5259</v>
      </c>
      <c r="I371" s="65" t="s">
        <v>2</v>
      </c>
      <c r="J371" s="67">
        <v>3.8530000000000002</v>
      </c>
      <c r="L371" t="s">
        <v>338</v>
      </c>
    </row>
    <row r="372" spans="1:15" x14ac:dyDescent="0.4">
      <c r="A372" s="65" t="s">
        <v>20</v>
      </c>
      <c r="B372" s="69">
        <v>40.453000000000003</v>
      </c>
      <c r="C372" s="64"/>
      <c r="D372" s="65" t="s">
        <v>20</v>
      </c>
      <c r="E372" s="67">
        <v>39.835999999999999</v>
      </c>
      <c r="F372" s="64"/>
      <c r="G372" s="65" t="s">
        <v>20</v>
      </c>
      <c r="H372" s="1">
        <v>40.991</v>
      </c>
      <c r="I372" s="65" t="s">
        <v>249</v>
      </c>
      <c r="J372" s="67">
        <v>6.3769999999999998</v>
      </c>
    </row>
    <row r="373" spans="1:15" x14ac:dyDescent="0.4">
      <c r="A373" s="65" t="s">
        <v>0</v>
      </c>
      <c r="B373" s="67">
        <v>0.19348678541429204</v>
      </c>
      <c r="C373" s="64"/>
      <c r="D373" s="65" t="s">
        <v>0</v>
      </c>
      <c r="E373" s="67">
        <v>0.19348678541429204</v>
      </c>
      <c r="F373" s="64"/>
      <c r="G373" s="65" t="s">
        <v>0</v>
      </c>
      <c r="H373" s="67">
        <v>0.19348678541429204</v>
      </c>
      <c r="I373" s="64"/>
      <c r="J373" s="64"/>
      <c r="O373" t="s">
        <v>398</v>
      </c>
    </row>
    <row r="374" spans="1:15" x14ac:dyDescent="0.4">
      <c r="A374" s="68" t="s">
        <v>1</v>
      </c>
      <c r="B374" s="67"/>
      <c r="C374" s="64"/>
      <c r="D374" s="68" t="s">
        <v>1</v>
      </c>
      <c r="E374" s="67"/>
      <c r="F374" s="64"/>
      <c r="G374" s="68" t="s">
        <v>1</v>
      </c>
      <c r="H374" s="67"/>
      <c r="J374" s="64"/>
    </row>
    <row r="376" spans="1:15" x14ac:dyDescent="0.4">
      <c r="A376" s="65" t="s">
        <v>45</v>
      </c>
      <c r="B376" s="66" t="s">
        <v>210</v>
      </c>
      <c r="C376" s="64"/>
      <c r="D376" s="65" t="s">
        <v>170</v>
      </c>
      <c r="E376" s="66" t="s">
        <v>210</v>
      </c>
      <c r="F376" s="64"/>
      <c r="G376" s="65" t="s">
        <v>168</v>
      </c>
      <c r="H376" s="66" t="s">
        <v>210</v>
      </c>
      <c r="I376" s="64"/>
      <c r="J376" s="64"/>
    </row>
    <row r="377" spans="1:15" x14ac:dyDescent="0.4">
      <c r="A377" s="65" t="s">
        <v>11</v>
      </c>
      <c r="B377" s="50">
        <v>-4.3838999999999997</v>
      </c>
      <c r="C377" s="64"/>
      <c r="D377" s="65" t="s">
        <v>11</v>
      </c>
      <c r="E377" s="50">
        <v>-4.3888999999999996</v>
      </c>
      <c r="F377" s="64"/>
      <c r="G377" s="65" t="s">
        <v>11</v>
      </c>
      <c r="H377" s="50">
        <v>-4.5209999999999999</v>
      </c>
      <c r="I377" s="65" t="s">
        <v>2</v>
      </c>
      <c r="J377" s="67">
        <v>3.5249999999999999</v>
      </c>
    </row>
    <row r="378" spans="1:15" x14ac:dyDescent="0.4">
      <c r="A378" s="65" t="s">
        <v>20</v>
      </c>
      <c r="B378" s="69">
        <v>28.928721654250005</v>
      </c>
      <c r="C378" s="64"/>
      <c r="D378" s="65" t="s">
        <v>20</v>
      </c>
      <c r="E378" s="67">
        <v>29.852</v>
      </c>
      <c r="F378" s="64"/>
      <c r="G378" s="65" t="s">
        <v>20</v>
      </c>
      <c r="H378" s="1">
        <v>29.4315</v>
      </c>
      <c r="I378" s="65" t="s">
        <v>249</v>
      </c>
      <c r="J378" s="67">
        <v>5.4710000000000001</v>
      </c>
    </row>
    <row r="379" spans="1:15" x14ac:dyDescent="0.4">
      <c r="A379" s="65" t="s">
        <v>0</v>
      </c>
      <c r="B379" s="67">
        <v>0.28299999999999997</v>
      </c>
      <c r="C379" s="64"/>
      <c r="D379" s="65" t="s">
        <v>0</v>
      </c>
      <c r="E379" s="67">
        <v>0.28299999999999997</v>
      </c>
      <c r="F379" s="64"/>
      <c r="G379" s="65" t="s">
        <v>0</v>
      </c>
      <c r="H379" s="67">
        <v>0.28299999999999997</v>
      </c>
      <c r="I379" s="64"/>
      <c r="J379" s="64"/>
    </row>
    <row r="380" spans="1:15" x14ac:dyDescent="0.4">
      <c r="A380" s="68" t="s">
        <v>1</v>
      </c>
      <c r="B380" s="1">
        <v>2.2629999999999999</v>
      </c>
      <c r="C380" s="64"/>
      <c r="D380" s="68" t="s">
        <v>1</v>
      </c>
      <c r="E380" s="1">
        <v>2.2629999999999999</v>
      </c>
      <c r="F380" s="64"/>
      <c r="G380" s="68" t="s">
        <v>1</v>
      </c>
      <c r="H380" s="1">
        <v>2.2629999999999999</v>
      </c>
      <c r="J380" s="64"/>
    </row>
    <row r="382" spans="1:15" x14ac:dyDescent="0.4">
      <c r="A382" s="65" t="s">
        <v>45</v>
      </c>
      <c r="B382" s="66" t="s">
        <v>148</v>
      </c>
      <c r="C382" s="64"/>
      <c r="D382" s="65" t="s">
        <v>170</v>
      </c>
      <c r="E382" s="66" t="s">
        <v>148</v>
      </c>
      <c r="F382" s="64"/>
      <c r="G382" s="65" t="s">
        <v>168</v>
      </c>
      <c r="H382" s="66" t="s">
        <v>148</v>
      </c>
      <c r="I382" s="64"/>
      <c r="J382" s="64"/>
    </row>
    <row r="383" spans="1:15" x14ac:dyDescent="0.4">
      <c r="A383" s="65" t="s">
        <v>11</v>
      </c>
      <c r="B383" s="50">
        <v>-9.8841000000000001</v>
      </c>
      <c r="C383" s="64"/>
      <c r="D383" s="65" t="s">
        <v>11</v>
      </c>
      <c r="E383" s="50">
        <v>-9.7779000000000007</v>
      </c>
      <c r="F383" s="64"/>
      <c r="G383" s="65" t="s">
        <v>11</v>
      </c>
      <c r="H383" s="50">
        <v>-9.9572000000000003</v>
      </c>
      <c r="I383" s="65" t="s">
        <v>2</v>
      </c>
      <c r="J383" s="67">
        <v>3.198</v>
      </c>
    </row>
    <row r="384" spans="1:15" x14ac:dyDescent="0.4">
      <c r="A384" s="65" t="s">
        <v>20</v>
      </c>
      <c r="B384" s="69">
        <v>22.501000000000001</v>
      </c>
      <c r="C384" s="64"/>
      <c r="D384" s="65" t="s">
        <v>20</v>
      </c>
      <c r="E384" s="67">
        <v>22.212</v>
      </c>
      <c r="F384" s="64"/>
      <c r="G384" s="65" t="s">
        <v>20</v>
      </c>
      <c r="H384" s="1">
        <v>22.482500000000002</v>
      </c>
      <c r="I384" s="65" t="s">
        <v>249</v>
      </c>
      <c r="J384" s="67">
        <v>5.0750000000000002</v>
      </c>
    </row>
    <row r="385" spans="1:15" x14ac:dyDescent="0.4">
      <c r="A385" s="65" t="s">
        <v>0</v>
      </c>
      <c r="B385" s="67">
        <v>0.65600000000000003</v>
      </c>
      <c r="C385" s="64"/>
      <c r="D385" s="65" t="s">
        <v>0</v>
      </c>
      <c r="E385" s="67">
        <v>0.65600000000000003</v>
      </c>
      <c r="F385" s="64"/>
      <c r="G385" s="65" t="s">
        <v>0</v>
      </c>
      <c r="H385" s="67">
        <v>0.65600000000000003</v>
      </c>
      <c r="I385" s="64"/>
      <c r="J385" s="64"/>
      <c r="O385" t="s">
        <v>399</v>
      </c>
    </row>
    <row r="386" spans="1:15" x14ac:dyDescent="0.4">
      <c r="A386" s="68" t="s">
        <v>1</v>
      </c>
      <c r="B386" s="1">
        <v>2.3410000000000002</v>
      </c>
      <c r="C386" s="64"/>
      <c r="D386" s="68" t="s">
        <v>1</v>
      </c>
      <c r="E386" s="1">
        <v>2.3410000000000002</v>
      </c>
      <c r="F386" s="64"/>
      <c r="G386" s="68" t="s">
        <v>1</v>
      </c>
      <c r="H386" s="1">
        <v>2.3410000000000002</v>
      </c>
      <c r="J386" s="64"/>
    </row>
    <row r="388" spans="1:15" x14ac:dyDescent="0.4">
      <c r="A388" s="65" t="s">
        <v>45</v>
      </c>
      <c r="B388" s="66" t="s">
        <v>149</v>
      </c>
      <c r="C388" s="64"/>
      <c r="D388" s="65" t="s">
        <v>170</v>
      </c>
      <c r="E388" s="66" t="s">
        <v>149</v>
      </c>
      <c r="F388" s="64"/>
      <c r="G388" s="65" t="s">
        <v>168</v>
      </c>
      <c r="H388" s="66" t="s">
        <v>149</v>
      </c>
      <c r="I388" s="64"/>
      <c r="J388" s="64"/>
    </row>
    <row r="389" spans="1:15" x14ac:dyDescent="0.4">
      <c r="A389" s="65" t="s">
        <v>11</v>
      </c>
      <c r="B389" s="50">
        <v>-11.6129</v>
      </c>
      <c r="C389" s="64"/>
      <c r="D389" s="65" t="s">
        <v>11</v>
      </c>
      <c r="E389" s="50">
        <v>-11.857799999999999</v>
      </c>
      <c r="F389" s="64"/>
      <c r="G389" s="65" t="s">
        <v>11</v>
      </c>
      <c r="H389" s="50">
        <v>-11.4579</v>
      </c>
      <c r="I389" s="65" t="s">
        <v>2</v>
      </c>
      <c r="J389" s="1">
        <v>2.8980000000000001</v>
      </c>
    </row>
    <row r="390" spans="1:15" x14ac:dyDescent="0.4">
      <c r="A390" s="65" t="s">
        <v>20</v>
      </c>
      <c r="B390" s="69">
        <v>18.88</v>
      </c>
      <c r="C390" s="64"/>
      <c r="D390" s="65" t="s">
        <v>20</v>
      </c>
      <c r="E390" s="69">
        <v>18.335000000000001</v>
      </c>
      <c r="F390" s="64"/>
      <c r="G390" s="65" t="s">
        <v>20</v>
      </c>
      <c r="H390" s="1">
        <v>18.75926341498381</v>
      </c>
      <c r="I390" s="65" t="s">
        <v>249</v>
      </c>
      <c r="J390" s="67">
        <v>5.1584400000000006</v>
      </c>
    </row>
    <row r="391" spans="1:15" x14ac:dyDescent="0.4">
      <c r="A391" s="65" t="s">
        <v>0</v>
      </c>
      <c r="B391" s="67">
        <v>1.181</v>
      </c>
      <c r="C391" s="64"/>
      <c r="D391" s="65" t="s">
        <v>0</v>
      </c>
      <c r="E391" s="67">
        <v>1.181</v>
      </c>
      <c r="F391" s="64"/>
      <c r="G391" s="65" t="s">
        <v>0</v>
      </c>
      <c r="H391" s="67">
        <v>1.181</v>
      </c>
      <c r="I391" s="66" t="s">
        <v>245</v>
      </c>
      <c r="J391" s="1">
        <v>1.78</v>
      </c>
      <c r="O391" t="s">
        <v>400</v>
      </c>
    </row>
    <row r="392" spans="1:15" x14ac:dyDescent="0.4">
      <c r="A392" s="68" t="s">
        <v>1</v>
      </c>
      <c r="B392" s="1">
        <v>2.6859999999999999</v>
      </c>
      <c r="C392" s="64"/>
      <c r="D392" s="68" t="s">
        <v>1</v>
      </c>
      <c r="E392" s="1">
        <v>2.6859999999999999</v>
      </c>
      <c r="F392" s="64"/>
      <c r="G392" s="68" t="s">
        <v>1</v>
      </c>
      <c r="H392" s="1">
        <v>2.6859999999999999</v>
      </c>
      <c r="J392" s="64"/>
    </row>
    <row r="394" spans="1:15" x14ac:dyDescent="0.4">
      <c r="A394" s="65" t="s">
        <v>45</v>
      </c>
      <c r="B394" s="66" t="s">
        <v>150</v>
      </c>
      <c r="C394" s="64"/>
      <c r="D394" s="65" t="s">
        <v>170</v>
      </c>
      <c r="E394" s="66" t="s">
        <v>150</v>
      </c>
      <c r="F394" s="64"/>
      <c r="G394" s="65" t="s">
        <v>168</v>
      </c>
      <c r="H394" s="66" t="s">
        <v>150</v>
      </c>
      <c r="I394" s="64"/>
      <c r="J394" s="64"/>
    </row>
    <row r="395" spans="1:15" x14ac:dyDescent="0.4">
      <c r="A395" s="65" t="s">
        <v>11</v>
      </c>
      <c r="B395" s="50">
        <v>-12.486700000000001</v>
      </c>
      <c r="C395" s="64"/>
      <c r="D395" s="65" t="s">
        <v>11</v>
      </c>
      <c r="E395" s="50">
        <v>-12.9581</v>
      </c>
      <c r="F395" s="64"/>
      <c r="G395" s="65" t="s">
        <v>11</v>
      </c>
      <c r="H395" s="50">
        <v>-12.2928</v>
      </c>
      <c r="I395" s="65" t="s">
        <v>2</v>
      </c>
      <c r="J395" s="1">
        <v>2.7810000000000001</v>
      </c>
    </row>
    <row r="396" spans="1:15" x14ac:dyDescent="0.4">
      <c r="A396" s="65" t="s">
        <v>20</v>
      </c>
      <c r="B396" s="69">
        <v>16.524999999999999</v>
      </c>
      <c r="C396" s="64"/>
      <c r="D396" s="65" t="s">
        <v>20</v>
      </c>
      <c r="E396" s="69">
        <v>16.190999999999999</v>
      </c>
      <c r="F396" s="64"/>
      <c r="G396" s="65" t="s">
        <v>20</v>
      </c>
      <c r="H396" s="1">
        <v>16.605614280491299</v>
      </c>
      <c r="I396" s="65" t="s">
        <v>249</v>
      </c>
      <c r="J396" s="67">
        <v>4.9585230000000005</v>
      </c>
    </row>
    <row r="397" spans="1:15" x14ac:dyDescent="0.4">
      <c r="A397" s="65" t="s">
        <v>0</v>
      </c>
      <c r="B397" s="67">
        <v>1.8280000000000001</v>
      </c>
      <c r="C397" s="64"/>
      <c r="D397" s="65" t="s">
        <v>0</v>
      </c>
      <c r="E397" s="67">
        <v>1.8280000000000001</v>
      </c>
      <c r="F397" s="64"/>
      <c r="G397" s="65" t="s">
        <v>0</v>
      </c>
      <c r="H397" s="67">
        <v>1.8280000000000001</v>
      </c>
      <c r="I397" s="66" t="s">
        <v>245</v>
      </c>
      <c r="J397" s="1">
        <v>1.7829999999999999</v>
      </c>
      <c r="O397" t="s">
        <v>401</v>
      </c>
    </row>
    <row r="398" spans="1:15" x14ac:dyDescent="0.4">
      <c r="A398" s="68" t="s">
        <v>1</v>
      </c>
      <c r="B398" s="1">
        <v>3.11</v>
      </c>
      <c r="C398" s="64"/>
      <c r="D398" s="68" t="s">
        <v>1</v>
      </c>
      <c r="E398" s="1">
        <v>3.11</v>
      </c>
      <c r="F398" s="64"/>
      <c r="G398" s="68" t="s">
        <v>1</v>
      </c>
      <c r="H398" s="1">
        <v>3.11</v>
      </c>
      <c r="J398" s="64"/>
    </row>
    <row r="400" spans="1:15" x14ac:dyDescent="0.4">
      <c r="A400" s="65" t="s">
        <v>45</v>
      </c>
      <c r="B400" s="66" t="s">
        <v>151</v>
      </c>
      <c r="C400" s="64"/>
      <c r="D400" s="65" t="s">
        <v>170</v>
      </c>
      <c r="E400" s="66" t="s">
        <v>322</v>
      </c>
      <c r="F400" s="64"/>
      <c r="G400" s="65" t="s">
        <v>168</v>
      </c>
      <c r="H400" s="66" t="s">
        <v>151</v>
      </c>
      <c r="I400" s="64"/>
      <c r="J400" s="64"/>
    </row>
    <row r="401" spans="1:15" x14ac:dyDescent="0.4">
      <c r="A401" s="65" t="s">
        <v>11</v>
      </c>
      <c r="B401" s="50">
        <v>-12.3818</v>
      </c>
      <c r="C401" s="64"/>
      <c r="D401" s="65" t="s">
        <v>11</v>
      </c>
      <c r="E401" s="50">
        <v>-11.9107</v>
      </c>
      <c r="F401" s="64"/>
      <c r="G401" s="65" t="s">
        <v>11</v>
      </c>
      <c r="H401" s="50">
        <v>-12.4445</v>
      </c>
      <c r="I401" s="65" t="s">
        <v>2</v>
      </c>
      <c r="J401" s="67">
        <v>2.7810000000000001</v>
      </c>
    </row>
    <row r="402" spans="1:15" x14ac:dyDescent="0.4">
      <c r="A402" s="65" t="s">
        <v>20</v>
      </c>
      <c r="B402" s="69">
        <v>15.116</v>
      </c>
      <c r="C402" s="64"/>
      <c r="D402" s="65" t="s">
        <v>20</v>
      </c>
      <c r="E402" s="69">
        <v>15.2587890625</v>
      </c>
      <c r="F402" s="64"/>
      <c r="G402" s="65" t="s">
        <v>20</v>
      </c>
      <c r="H402" s="1">
        <v>15.061</v>
      </c>
      <c r="I402" s="65" t="s">
        <v>249</v>
      </c>
      <c r="J402" s="67">
        <v>4.4969999999999999</v>
      </c>
    </row>
    <row r="403" spans="1:15" x14ac:dyDescent="0.4">
      <c r="A403" s="65" t="s">
        <v>0</v>
      </c>
      <c r="B403" s="67">
        <v>2.1779999999999999</v>
      </c>
      <c r="C403" s="64"/>
      <c r="D403" s="65" t="s">
        <v>0</v>
      </c>
      <c r="E403" s="67">
        <v>2.1779999999999999</v>
      </c>
      <c r="F403" s="64"/>
      <c r="G403" s="65" t="s">
        <v>0</v>
      </c>
      <c r="H403" s="67">
        <v>2.1779999999999999</v>
      </c>
      <c r="I403" s="64"/>
      <c r="J403" s="64"/>
      <c r="O403" t="s">
        <v>402</v>
      </c>
    </row>
    <row r="404" spans="1:15" x14ac:dyDescent="0.4">
      <c r="A404" s="68" t="s">
        <v>1</v>
      </c>
      <c r="B404" s="1">
        <v>3.359</v>
      </c>
      <c r="C404" s="64"/>
      <c r="D404" s="68" t="s">
        <v>1</v>
      </c>
      <c r="E404" s="1">
        <v>3.359</v>
      </c>
      <c r="F404" s="64"/>
      <c r="G404" s="68" t="s">
        <v>1</v>
      </c>
      <c r="H404" s="1">
        <v>3.359</v>
      </c>
      <c r="J404" s="64"/>
    </row>
    <row r="406" spans="1:15" x14ac:dyDescent="0.4">
      <c r="A406" s="65" t="s">
        <v>45</v>
      </c>
      <c r="B406" s="66" t="s">
        <v>211</v>
      </c>
      <c r="C406" s="64"/>
      <c r="D406" s="65" t="s">
        <v>170</v>
      </c>
      <c r="E406" s="66" t="s">
        <v>323</v>
      </c>
      <c r="F406" s="64"/>
      <c r="G406" s="65" t="s">
        <v>168</v>
      </c>
      <c r="H406" s="66" t="s">
        <v>211</v>
      </c>
      <c r="I406" s="64"/>
      <c r="J406" s="64"/>
    </row>
    <row r="407" spans="1:15" x14ac:dyDescent="0.4">
      <c r="A407" s="65" t="s">
        <v>11</v>
      </c>
      <c r="B407" s="50">
        <v>-11.093999999999999</v>
      </c>
      <c r="C407" s="64"/>
      <c r="D407" s="65" t="s">
        <v>11</v>
      </c>
      <c r="E407" s="50">
        <v>-10.244</v>
      </c>
      <c r="F407" s="64"/>
      <c r="G407" s="65" t="s">
        <v>11</v>
      </c>
      <c r="H407" s="50">
        <v>-11.2273</v>
      </c>
      <c r="I407" s="65" t="s">
        <v>2</v>
      </c>
      <c r="J407" s="67">
        <v>2.7589999999999999</v>
      </c>
    </row>
    <row r="408" spans="1:15" x14ac:dyDescent="0.4">
      <c r="A408" s="65" t="s">
        <v>20</v>
      </c>
      <c r="B408" s="69">
        <v>14.417</v>
      </c>
      <c r="C408" s="64"/>
      <c r="D408" s="65" t="s">
        <v>20</v>
      </c>
      <c r="E408" s="69">
        <v>14.881089649500002</v>
      </c>
      <c r="F408" s="64"/>
      <c r="G408" s="65" t="s">
        <v>20</v>
      </c>
      <c r="H408" s="1">
        <v>14.355499999999999</v>
      </c>
      <c r="I408" s="65" t="s">
        <v>249</v>
      </c>
      <c r="J408" s="67">
        <v>4.3570000000000002</v>
      </c>
    </row>
    <row r="409" spans="1:15" x14ac:dyDescent="0.4">
      <c r="A409" s="65" t="s">
        <v>0</v>
      </c>
      <c r="B409" s="67">
        <v>2.3889999999999998</v>
      </c>
      <c r="C409" s="64"/>
      <c r="D409" s="65" t="s">
        <v>0</v>
      </c>
      <c r="E409" s="67">
        <v>2.3889999999999998</v>
      </c>
      <c r="F409" s="64"/>
      <c r="G409" s="65" t="s">
        <v>0</v>
      </c>
      <c r="H409" s="67">
        <v>2.3889999999999998</v>
      </c>
      <c r="I409" s="64"/>
      <c r="J409" s="64"/>
      <c r="O409" t="s">
        <v>403</v>
      </c>
    </row>
    <row r="410" spans="1:15" x14ac:dyDescent="0.4">
      <c r="A410" s="68" t="s">
        <v>1</v>
      </c>
      <c r="B410" s="1">
        <v>3.6960000000000002</v>
      </c>
      <c r="C410" s="64"/>
      <c r="D410" s="68" t="s">
        <v>1</v>
      </c>
      <c r="E410" s="1">
        <v>3.6960000000000002</v>
      </c>
      <c r="F410" s="64"/>
      <c r="G410" s="68" t="s">
        <v>1</v>
      </c>
      <c r="H410" s="1">
        <v>3.6960000000000002</v>
      </c>
      <c r="J410" s="64"/>
    </row>
    <row r="412" spans="1:15" x14ac:dyDescent="0.4">
      <c r="A412" s="65" t="s">
        <v>45</v>
      </c>
      <c r="B412" s="66" t="s">
        <v>152</v>
      </c>
      <c r="C412" s="64"/>
      <c r="D412" s="65" t="s">
        <v>170</v>
      </c>
      <c r="E412" s="66" t="s">
        <v>324</v>
      </c>
      <c r="F412" s="64"/>
      <c r="G412" s="65" t="s">
        <v>168</v>
      </c>
      <c r="H412" s="66" t="s">
        <v>324</v>
      </c>
      <c r="I412" s="64"/>
      <c r="J412" s="64"/>
    </row>
    <row r="413" spans="1:15" x14ac:dyDescent="0.4">
      <c r="A413" s="65" t="s">
        <v>11</v>
      </c>
      <c r="B413" s="50">
        <v>-8.8384</v>
      </c>
      <c r="C413" s="64"/>
      <c r="D413" s="65" t="s">
        <v>11</v>
      </c>
      <c r="E413" s="50">
        <v>-8.1765000000000008</v>
      </c>
      <c r="F413" s="64"/>
      <c r="G413" s="65" t="s">
        <v>11</v>
      </c>
      <c r="H413" s="50">
        <v>-8.7241</v>
      </c>
      <c r="I413" s="65" t="s">
        <v>2</v>
      </c>
      <c r="J413" s="1">
        <v>2.7530000000000001</v>
      </c>
    </row>
    <row r="414" spans="1:15" x14ac:dyDescent="0.4">
      <c r="A414" s="65" t="s">
        <v>20</v>
      </c>
      <c r="B414" s="69">
        <v>14.555</v>
      </c>
      <c r="C414" s="64"/>
      <c r="D414" s="65" t="s">
        <v>20</v>
      </c>
      <c r="E414" s="69">
        <v>15.185664000000001</v>
      </c>
      <c r="F414" s="64"/>
      <c r="G414" s="65" t="s">
        <v>20</v>
      </c>
      <c r="H414" s="1">
        <v>14.654470132055399</v>
      </c>
      <c r="I414" s="65" t="s">
        <v>249</v>
      </c>
      <c r="J414" s="67">
        <v>4.4653660000000004</v>
      </c>
    </row>
    <row r="415" spans="1:15" x14ac:dyDescent="0.4">
      <c r="A415" s="65" t="s">
        <v>0</v>
      </c>
      <c r="B415" s="67">
        <v>2.0499999999999998</v>
      </c>
      <c r="C415" s="64"/>
      <c r="D415" s="65" t="s">
        <v>0</v>
      </c>
      <c r="E415" s="67">
        <v>2.0499999999999998</v>
      </c>
      <c r="F415" s="64"/>
      <c r="G415" s="65" t="s">
        <v>0</v>
      </c>
      <c r="H415" s="67">
        <v>2.0499999999999998</v>
      </c>
      <c r="I415" s="66" t="s">
        <v>245</v>
      </c>
      <c r="J415" s="1">
        <v>1.6220000000000001</v>
      </c>
      <c r="O415" t="s">
        <v>404</v>
      </c>
    </row>
    <row r="416" spans="1:15" x14ac:dyDescent="0.4">
      <c r="A416" s="68" t="s">
        <v>1</v>
      </c>
      <c r="B416" s="1">
        <v>3.883</v>
      </c>
      <c r="C416" s="64"/>
      <c r="D416" s="68" t="s">
        <v>1</v>
      </c>
      <c r="E416" s="1">
        <v>3.883</v>
      </c>
      <c r="F416" s="64"/>
      <c r="G416" s="68" t="s">
        <v>1</v>
      </c>
      <c r="H416" s="1">
        <v>3.883</v>
      </c>
      <c r="J416" s="64"/>
    </row>
    <row r="418" spans="1:15" x14ac:dyDescent="0.4">
      <c r="A418" s="65" t="s">
        <v>45</v>
      </c>
      <c r="B418" s="66" t="s">
        <v>153</v>
      </c>
      <c r="C418" s="64"/>
      <c r="D418" s="65" t="s">
        <v>170</v>
      </c>
      <c r="E418" s="66" t="s">
        <v>325</v>
      </c>
      <c r="F418" s="64"/>
      <c r="G418" s="65" t="s">
        <v>168</v>
      </c>
      <c r="H418" s="66" t="s">
        <v>325</v>
      </c>
      <c r="I418" s="64"/>
      <c r="J418" s="64"/>
    </row>
    <row r="419" spans="1:15" x14ac:dyDescent="0.4">
      <c r="A419" s="65" t="s">
        <v>11</v>
      </c>
      <c r="B419" s="50">
        <v>-6.0709</v>
      </c>
      <c r="C419" s="64"/>
      <c r="D419" s="65" t="s">
        <v>11</v>
      </c>
      <c r="E419" s="50">
        <v>-5.9637000000000002</v>
      </c>
      <c r="F419" s="64"/>
      <c r="G419" s="65" t="s">
        <v>11</v>
      </c>
      <c r="H419" s="50">
        <v>-5.9931000000000001</v>
      </c>
      <c r="I419" s="65" t="s">
        <v>2</v>
      </c>
      <c r="J419" s="1">
        <v>2.7690000000000001</v>
      </c>
    </row>
    <row r="420" spans="1:15" x14ac:dyDescent="0.4">
      <c r="A420" s="65" t="s">
        <v>20</v>
      </c>
      <c r="B420" s="69">
        <v>15.723000000000001</v>
      </c>
      <c r="C420" s="64"/>
      <c r="D420" s="65" t="s">
        <v>20</v>
      </c>
      <c r="E420" s="69">
        <v>16.002992187499999</v>
      </c>
      <c r="F420" s="64"/>
      <c r="G420" s="65" t="s">
        <v>20</v>
      </c>
      <c r="H420" s="1">
        <v>15.941111387927066</v>
      </c>
      <c r="I420" s="65" t="s">
        <v>249</v>
      </c>
      <c r="J420" s="67">
        <v>4.8014460000000003</v>
      </c>
    </row>
    <row r="421" spans="1:15" x14ac:dyDescent="0.4">
      <c r="A421" s="65" t="s">
        <v>0</v>
      </c>
      <c r="B421" s="67">
        <v>1.45</v>
      </c>
      <c r="C421" s="64"/>
      <c r="D421" s="65" t="s">
        <v>0</v>
      </c>
      <c r="E421" s="67">
        <v>1.45</v>
      </c>
      <c r="F421" s="64"/>
      <c r="G421" s="65" t="s">
        <v>0</v>
      </c>
      <c r="H421" s="67">
        <v>1.45</v>
      </c>
      <c r="I421" s="66" t="s">
        <v>245</v>
      </c>
      <c r="J421" s="1">
        <v>1.734</v>
      </c>
      <c r="O421" t="s">
        <v>405</v>
      </c>
    </row>
    <row r="422" spans="1:15" x14ac:dyDescent="0.4">
      <c r="A422" s="68" t="s">
        <v>1</v>
      </c>
      <c r="B422" s="1">
        <v>4.2439999999999998</v>
      </c>
      <c r="C422" s="64"/>
      <c r="D422" s="68" t="s">
        <v>1</v>
      </c>
      <c r="E422" s="1">
        <v>4.2439999999999998</v>
      </c>
      <c r="F422" s="64"/>
      <c r="G422" s="68" t="s">
        <v>1</v>
      </c>
      <c r="H422" s="1">
        <v>4.2439999999999998</v>
      </c>
      <c r="J422" s="64"/>
    </row>
    <row r="424" spans="1:15" x14ac:dyDescent="0.4">
      <c r="A424" s="65" t="s">
        <v>45</v>
      </c>
      <c r="B424" s="66" t="s">
        <v>154</v>
      </c>
      <c r="C424" s="64"/>
      <c r="D424" s="65" t="s">
        <v>170</v>
      </c>
      <c r="E424" s="66" t="s">
        <v>326</v>
      </c>
      <c r="F424" s="64"/>
      <c r="G424" s="65" t="s">
        <v>168</v>
      </c>
      <c r="H424" s="66" t="s">
        <v>154</v>
      </c>
      <c r="I424" s="64"/>
      <c r="J424" s="64"/>
      <c r="L424" t="s">
        <v>327</v>
      </c>
    </row>
    <row r="425" spans="1:15" x14ac:dyDescent="0.4">
      <c r="A425" s="65" t="s">
        <v>11</v>
      </c>
      <c r="B425" s="50">
        <v>-3.2738999999999998</v>
      </c>
      <c r="C425" s="64"/>
      <c r="D425" s="65" t="s">
        <v>11</v>
      </c>
      <c r="E425" s="50">
        <v>-3.1829000000000001</v>
      </c>
      <c r="F425" s="64"/>
      <c r="G425" s="65" t="s">
        <v>11</v>
      </c>
      <c r="H425">
        <v>-3.2044999999999999</v>
      </c>
      <c r="I425" s="65" t="s">
        <v>2</v>
      </c>
      <c r="J425" s="67">
        <v>2.952</v>
      </c>
    </row>
    <row r="426" spans="1:15" x14ac:dyDescent="0.4">
      <c r="A426" s="65" t="s">
        <v>20</v>
      </c>
      <c r="B426" s="69">
        <v>18.145</v>
      </c>
      <c r="C426" s="64"/>
      <c r="D426" s="65" t="s">
        <v>20</v>
      </c>
      <c r="E426" s="69">
        <v>18.280655379499997</v>
      </c>
      <c r="F426" s="64"/>
      <c r="G426" s="65" t="s">
        <v>20</v>
      </c>
      <c r="H426" s="1">
        <v>18.433080103933598</v>
      </c>
      <c r="I426" s="65" t="s">
        <v>249</v>
      </c>
      <c r="J426" s="67">
        <v>4.8849999999999998</v>
      </c>
    </row>
    <row r="427" spans="1:15" x14ac:dyDescent="0.4">
      <c r="A427" s="65" t="s">
        <v>0</v>
      </c>
      <c r="B427" s="67">
        <v>0.79600000000000004</v>
      </c>
      <c r="C427" s="64"/>
      <c r="D427" s="65" t="s">
        <v>0</v>
      </c>
      <c r="E427" s="67">
        <v>0.79600000000000004</v>
      </c>
      <c r="F427" s="64"/>
      <c r="G427" s="65" t="s">
        <v>0</v>
      </c>
      <c r="H427" s="67">
        <v>0.79600000000000004</v>
      </c>
      <c r="I427" s="66" t="s">
        <v>245</v>
      </c>
      <c r="J427" s="66">
        <f>J426/J425</f>
        <v>1.6548102981029811</v>
      </c>
      <c r="O427" t="s">
        <v>406</v>
      </c>
    </row>
    <row r="428" spans="1:15" x14ac:dyDescent="0.4">
      <c r="A428" s="68" t="s">
        <v>1</v>
      </c>
      <c r="B428" s="1">
        <v>4.6050000000000004</v>
      </c>
      <c r="C428" s="64"/>
      <c r="D428" s="68" t="s">
        <v>1</v>
      </c>
      <c r="E428" s="1">
        <v>4.6050000000000004</v>
      </c>
      <c r="F428" s="64"/>
      <c r="G428" s="68" t="s">
        <v>1</v>
      </c>
      <c r="H428" s="1">
        <v>4.6050000000000004</v>
      </c>
      <c r="J428" s="64"/>
    </row>
    <row r="430" spans="1:15" x14ac:dyDescent="0.4">
      <c r="A430" s="65" t="s">
        <v>45</v>
      </c>
      <c r="B430" s="66" t="s">
        <v>270</v>
      </c>
      <c r="C430" s="64"/>
      <c r="D430" s="65" t="s">
        <v>170</v>
      </c>
      <c r="E430" s="66" t="s">
        <v>270</v>
      </c>
      <c r="F430" s="64"/>
      <c r="G430" s="65" t="s">
        <v>168</v>
      </c>
      <c r="H430" s="66" t="s">
        <v>270</v>
      </c>
      <c r="I430" s="64"/>
      <c r="J430" s="64"/>
    </row>
    <row r="431" spans="1:15" x14ac:dyDescent="0.4">
      <c r="A431" s="65" t="s">
        <v>11</v>
      </c>
      <c r="B431" s="50">
        <v>-0.29120000000000001</v>
      </c>
      <c r="C431" s="64"/>
      <c r="D431" s="65" t="s">
        <v>11</v>
      </c>
      <c r="E431" s="50">
        <v>-0.30259999999999998</v>
      </c>
      <c r="F431" s="64"/>
      <c r="G431" s="65" t="s">
        <v>11</v>
      </c>
      <c r="H431" s="50">
        <v>-0.30359999999999998</v>
      </c>
      <c r="I431" s="65" t="s">
        <v>2</v>
      </c>
      <c r="J431" s="67">
        <v>3.58</v>
      </c>
    </row>
    <row r="432" spans="1:15" x14ac:dyDescent="0.4">
      <c r="A432" s="65" t="s">
        <v>20</v>
      </c>
      <c r="B432" s="69">
        <v>32.597000000000001</v>
      </c>
      <c r="C432" s="64"/>
      <c r="D432" s="65" t="s">
        <v>20</v>
      </c>
      <c r="E432" s="69">
        <v>30.373000000000001</v>
      </c>
      <c r="F432" s="64"/>
      <c r="G432" s="65" t="s">
        <v>20</v>
      </c>
      <c r="H432" s="1">
        <v>31.823</v>
      </c>
      <c r="I432" s="65" t="s">
        <v>249</v>
      </c>
      <c r="J432" s="67">
        <v>5.7350000000000003</v>
      </c>
    </row>
    <row r="433" spans="1:15" x14ac:dyDescent="0.4">
      <c r="A433" s="65" t="s">
        <v>0</v>
      </c>
      <c r="B433" s="67">
        <v>4.1000000000000002E-2</v>
      </c>
      <c r="C433" s="64"/>
      <c r="D433" s="65" t="s">
        <v>0</v>
      </c>
      <c r="E433" s="67">
        <v>4.1000000000000002E-2</v>
      </c>
      <c r="F433" s="64"/>
      <c r="G433" s="65" t="s">
        <v>0</v>
      </c>
      <c r="H433" s="67">
        <v>4.1000000000000002E-2</v>
      </c>
      <c r="I433" s="64"/>
      <c r="J433" s="64"/>
      <c r="O433" t="s">
        <v>407</v>
      </c>
    </row>
    <row r="434" spans="1:15" x14ac:dyDescent="0.4">
      <c r="A434" s="68" t="s">
        <v>1</v>
      </c>
      <c r="B434" s="1">
        <v>5.0860000000000003</v>
      </c>
      <c r="C434" s="64"/>
      <c r="D434" s="68" t="s">
        <v>1</v>
      </c>
      <c r="E434" s="1">
        <v>5.0860000000000003</v>
      </c>
      <c r="F434" s="64"/>
      <c r="G434" s="68" t="s">
        <v>1</v>
      </c>
      <c r="H434" s="1">
        <v>5.0860000000000003</v>
      </c>
      <c r="J434" s="64"/>
    </row>
    <row r="436" spans="1:15" x14ac:dyDescent="0.4">
      <c r="A436" s="65" t="s">
        <v>45</v>
      </c>
      <c r="B436" s="66" t="s">
        <v>155</v>
      </c>
      <c r="C436" s="64"/>
      <c r="D436" s="65" t="s">
        <v>170</v>
      </c>
      <c r="E436" s="66" t="s">
        <v>155</v>
      </c>
      <c r="F436" s="64"/>
      <c r="G436" s="65" t="s">
        <v>168</v>
      </c>
      <c r="H436" s="66" t="s">
        <v>155</v>
      </c>
      <c r="I436" s="64"/>
      <c r="J436" s="64"/>
    </row>
    <row r="437" spans="1:15" x14ac:dyDescent="0.4">
      <c r="A437" s="65" t="s">
        <v>11</v>
      </c>
      <c r="B437" s="50">
        <v>-2.3519999999999999</v>
      </c>
      <c r="C437" s="64"/>
      <c r="D437" s="65" t="s">
        <v>11</v>
      </c>
      <c r="E437" s="50">
        <v>-2.3616999999999999</v>
      </c>
      <c r="F437" s="64"/>
      <c r="G437" s="65" t="s">
        <v>11</v>
      </c>
      <c r="H437" s="50">
        <v>-2.3586999999999998</v>
      </c>
      <c r="I437" s="65" t="s">
        <v>2</v>
      </c>
      <c r="J437" s="67">
        <v>3.5489999999999999</v>
      </c>
    </row>
    <row r="438" spans="1:15" x14ac:dyDescent="0.4">
      <c r="A438" s="65" t="s">
        <v>20</v>
      </c>
      <c r="B438" s="69">
        <v>31.123000000000001</v>
      </c>
      <c r="C438" s="64"/>
      <c r="D438" s="65" t="s">
        <v>20</v>
      </c>
      <c r="E438" s="69">
        <v>31.132999999999999</v>
      </c>
      <c r="F438" s="64"/>
      <c r="G438" s="65" t="s">
        <v>20</v>
      </c>
      <c r="H438" s="1">
        <v>31.295999999999999</v>
      </c>
      <c r="I438" s="65" t="s">
        <v>249</v>
      </c>
      <c r="J438" s="67">
        <v>5.7380000000000004</v>
      </c>
    </row>
    <row r="439" spans="1:15" x14ac:dyDescent="0.4">
      <c r="A439" s="65" t="s">
        <v>0</v>
      </c>
      <c r="B439" s="67">
        <v>0.158</v>
      </c>
      <c r="C439" s="64"/>
      <c r="D439" s="65" t="s">
        <v>0</v>
      </c>
      <c r="E439" s="67">
        <v>0.158</v>
      </c>
      <c r="F439" s="64"/>
      <c r="G439" s="65" t="s">
        <v>0</v>
      </c>
      <c r="H439" s="67">
        <v>0.158</v>
      </c>
      <c r="I439" s="64"/>
      <c r="J439" s="64"/>
      <c r="O439" t="s">
        <v>408</v>
      </c>
    </row>
    <row r="440" spans="1:15" x14ac:dyDescent="0.4">
      <c r="A440" s="68" t="s">
        <v>1</v>
      </c>
      <c r="B440" s="1">
        <v>4.1470000000000002</v>
      </c>
      <c r="C440" s="64"/>
      <c r="D440" s="68" t="s">
        <v>1</v>
      </c>
      <c r="E440" s="1">
        <v>4.1470000000000002</v>
      </c>
      <c r="F440" s="64"/>
      <c r="G440" s="68" t="s">
        <v>1</v>
      </c>
      <c r="H440" s="1">
        <v>4.1470000000000002</v>
      </c>
      <c r="J440" s="64"/>
    </row>
    <row r="442" spans="1:15" x14ac:dyDescent="0.4">
      <c r="A442" s="65" t="s">
        <v>45</v>
      </c>
      <c r="B442" s="66" t="s">
        <v>156</v>
      </c>
      <c r="C442" s="64"/>
      <c r="D442" s="65" t="s">
        <v>170</v>
      </c>
      <c r="E442" s="66" t="s">
        <v>156</v>
      </c>
      <c r="F442" s="64"/>
      <c r="G442" s="65" t="s">
        <v>168</v>
      </c>
      <c r="H442" s="66" t="s">
        <v>156</v>
      </c>
      <c r="I442" s="64"/>
      <c r="J442" s="64"/>
    </row>
    <row r="443" spans="1:15" x14ac:dyDescent="0.4">
      <c r="A443" s="65" t="s">
        <v>11</v>
      </c>
      <c r="B443" s="50">
        <v>-3.7126000000000001</v>
      </c>
      <c r="C443" s="64"/>
      <c r="D443" s="65" t="s">
        <v>11</v>
      </c>
      <c r="E443" s="50">
        <v>-3.665</v>
      </c>
      <c r="F443" s="64"/>
      <c r="G443" s="65" t="s">
        <v>11</v>
      </c>
      <c r="H443" s="50">
        <v>-3.6983000000000001</v>
      </c>
      <c r="I443" s="65" t="s">
        <v>2</v>
      </c>
      <c r="J443" s="67">
        <v>3.548</v>
      </c>
    </row>
    <row r="444" spans="1:15" x14ac:dyDescent="0.4">
      <c r="A444" s="65" t="s">
        <v>20</v>
      </c>
      <c r="B444" s="69">
        <v>32.207000000000001</v>
      </c>
      <c r="C444" s="64"/>
      <c r="D444" s="65" t="s">
        <v>20</v>
      </c>
      <c r="E444" s="69">
        <v>32.106000000000002</v>
      </c>
      <c r="F444" s="64"/>
      <c r="G444" s="65" t="s">
        <v>20</v>
      </c>
      <c r="H444" s="1">
        <v>31.847000000000001</v>
      </c>
      <c r="I444" s="65" t="s">
        <v>249</v>
      </c>
      <c r="J444" s="67">
        <v>5.8410000000000002</v>
      </c>
    </row>
    <row r="445" spans="1:15" x14ac:dyDescent="0.4">
      <c r="A445" s="65" t="s">
        <v>0</v>
      </c>
      <c r="B445" s="67">
        <v>0.23899999999999999</v>
      </c>
      <c r="C445" s="64"/>
      <c r="D445" s="65" t="s">
        <v>0</v>
      </c>
      <c r="E445" s="67">
        <v>0.23899999999999999</v>
      </c>
      <c r="F445" s="64"/>
      <c r="G445" s="65" t="s">
        <v>0</v>
      </c>
      <c r="H445" s="67">
        <v>0.23899999999999999</v>
      </c>
      <c r="I445" s="64"/>
      <c r="J445" s="64"/>
      <c r="O445" t="s">
        <v>409</v>
      </c>
    </row>
    <row r="446" spans="1:15" x14ac:dyDescent="0.4">
      <c r="A446" s="68" t="s">
        <v>1</v>
      </c>
      <c r="B446" s="1">
        <v>3.62</v>
      </c>
      <c r="C446" s="64"/>
      <c r="D446" s="68" t="s">
        <v>1</v>
      </c>
      <c r="E446" s="1">
        <v>3.62</v>
      </c>
      <c r="F446" s="64"/>
      <c r="G446" s="68" t="s">
        <v>1</v>
      </c>
      <c r="H446" s="1">
        <v>3.62</v>
      </c>
      <c r="J446" s="64"/>
    </row>
    <row r="448" spans="1:15" x14ac:dyDescent="0.4">
      <c r="A448" s="65" t="s">
        <v>45</v>
      </c>
      <c r="B448" s="66" t="s">
        <v>161</v>
      </c>
      <c r="C448" s="64"/>
      <c r="D448" s="65" t="s">
        <v>170</v>
      </c>
      <c r="E448" s="66" t="s">
        <v>161</v>
      </c>
      <c r="F448" s="64"/>
      <c r="G448" s="65" t="s">
        <v>168</v>
      </c>
      <c r="H448" s="66" t="s">
        <v>328</v>
      </c>
      <c r="I448" s="64"/>
      <c r="J448" s="64"/>
    </row>
    <row r="449" spans="1:15" x14ac:dyDescent="0.4">
      <c r="A449" s="65" t="s">
        <v>11</v>
      </c>
      <c r="B449" s="50">
        <v>-3.6695000000000002</v>
      </c>
      <c r="C449" s="64"/>
      <c r="D449" s="65" t="s">
        <v>11</v>
      </c>
      <c r="E449" s="50">
        <v>-3.7507000000000001</v>
      </c>
      <c r="F449" s="64"/>
      <c r="G449" s="65" t="s">
        <v>11</v>
      </c>
      <c r="H449" s="50">
        <v>-3.7130000000000001</v>
      </c>
      <c r="I449" s="65" t="s">
        <v>2</v>
      </c>
      <c r="J449" s="1">
        <v>3.5369999999999999</v>
      </c>
    </row>
    <row r="450" spans="1:15" x14ac:dyDescent="0.4">
      <c r="A450" s="65" t="s">
        <v>20</v>
      </c>
      <c r="B450" s="69">
        <v>32.330980048250005</v>
      </c>
      <c r="C450" s="64"/>
      <c r="D450" s="65" t="s">
        <v>20</v>
      </c>
      <c r="E450" s="69">
        <v>31.706</v>
      </c>
      <c r="F450" s="64"/>
      <c r="G450" s="65" t="s">
        <v>20</v>
      </c>
      <c r="H450" s="1">
        <v>31.672231932347774</v>
      </c>
      <c r="I450" s="65" t="s">
        <v>249</v>
      </c>
      <c r="J450" s="1">
        <v>5.8466610000000001</v>
      </c>
    </row>
    <row r="451" spans="1:15" x14ac:dyDescent="0.4">
      <c r="A451" s="65" t="s">
        <v>0</v>
      </c>
      <c r="B451" s="67">
        <v>0.26</v>
      </c>
      <c r="C451" s="64"/>
      <c r="D451" s="65" t="s">
        <v>0</v>
      </c>
      <c r="E451" s="67">
        <v>0.26</v>
      </c>
      <c r="F451" s="64"/>
      <c r="G451" s="65" t="s">
        <v>0</v>
      </c>
      <c r="H451" s="67">
        <v>0.26</v>
      </c>
      <c r="I451" s="66" t="s">
        <v>245</v>
      </c>
      <c r="J451" s="1">
        <v>1.653</v>
      </c>
      <c r="O451" t="s">
        <v>410</v>
      </c>
    </row>
    <row r="452" spans="1:15" x14ac:dyDescent="0.4">
      <c r="A452" s="68" t="s">
        <v>1</v>
      </c>
      <c r="B452" s="1">
        <v>3.4940000000000002</v>
      </c>
      <c r="C452" s="64"/>
      <c r="D452" s="68" t="s">
        <v>1</v>
      </c>
      <c r="E452" s="1">
        <v>3.4940000000000002</v>
      </c>
      <c r="F452" s="64"/>
      <c r="G452" s="68" t="s">
        <v>1</v>
      </c>
      <c r="H452" s="1">
        <v>3.4940000000000002</v>
      </c>
      <c r="J452" s="64"/>
    </row>
    <row r="454" spans="1:15" x14ac:dyDescent="0.4">
      <c r="A454" s="65" t="s">
        <v>45</v>
      </c>
      <c r="B454" s="66" t="s">
        <v>212</v>
      </c>
      <c r="C454" s="64"/>
      <c r="D454" s="65" t="s">
        <v>170</v>
      </c>
      <c r="E454" s="66" t="s">
        <v>340</v>
      </c>
      <c r="F454" s="64"/>
      <c r="G454" s="65" t="s">
        <v>168</v>
      </c>
      <c r="H454" s="66" t="s">
        <v>340</v>
      </c>
      <c r="I454" s="64"/>
      <c r="J454" s="64"/>
    </row>
    <row r="455" spans="1:15" x14ac:dyDescent="0.4">
      <c r="A455" s="65" t="s">
        <v>11</v>
      </c>
      <c r="B455" s="50">
        <v>-4.1007999999999996</v>
      </c>
      <c r="C455" s="64"/>
      <c r="D455" s="65" t="s">
        <v>11</v>
      </c>
      <c r="E455" s="50">
        <v>-3.9339</v>
      </c>
      <c r="F455" s="64"/>
      <c r="G455" s="65" t="s">
        <v>11</v>
      </c>
      <c r="H455" s="50">
        <v>-4.0557999999999996</v>
      </c>
      <c r="I455" s="65" t="s">
        <v>2</v>
      </c>
      <c r="J455" s="1">
        <v>4.0069999999999997</v>
      </c>
    </row>
    <row r="456" spans="1:15" x14ac:dyDescent="0.4">
      <c r="A456" s="65" t="s">
        <v>20</v>
      </c>
      <c r="B456" s="69">
        <v>45.384999999999998</v>
      </c>
      <c r="C456" s="64"/>
      <c r="D456" s="65" t="s">
        <v>20</v>
      </c>
      <c r="E456" s="69">
        <v>45.380492891999999</v>
      </c>
      <c r="F456" s="64"/>
      <c r="G456" s="65" t="s">
        <v>20</v>
      </c>
      <c r="H456" s="1">
        <v>45.325877036908921</v>
      </c>
      <c r="I456" s="65" t="s">
        <v>249</v>
      </c>
      <c r="J456" s="67">
        <v>6.5193889999999994</v>
      </c>
    </row>
    <row r="457" spans="1:15" x14ac:dyDescent="0.4">
      <c r="A457" s="65" t="s">
        <v>0</v>
      </c>
      <c r="B457" s="67">
        <v>0.151</v>
      </c>
      <c r="C457" s="64"/>
      <c r="D457" s="65" t="s">
        <v>0</v>
      </c>
      <c r="E457" s="67">
        <v>0.151</v>
      </c>
      <c r="F457" s="64"/>
      <c r="G457" s="65" t="s">
        <v>0</v>
      </c>
      <c r="H457" s="67">
        <v>0.151</v>
      </c>
      <c r="I457" s="66" t="s">
        <v>245</v>
      </c>
      <c r="J457" s="1">
        <v>1.627</v>
      </c>
      <c r="O457" t="s">
        <v>411</v>
      </c>
    </row>
    <row r="458" spans="1:15" x14ac:dyDescent="0.4">
      <c r="A458" s="68" t="s">
        <v>1</v>
      </c>
      <c r="B458" s="1">
        <v>2.0489999999999999</v>
      </c>
      <c r="C458" s="64"/>
      <c r="D458" s="68" t="s">
        <v>1</v>
      </c>
      <c r="E458" s="1">
        <v>2.0489999999999999</v>
      </c>
      <c r="F458" s="64"/>
      <c r="G458" s="68" t="s">
        <v>1</v>
      </c>
      <c r="H458" s="1">
        <v>2.0489999999999999</v>
      </c>
      <c r="J458" s="64"/>
    </row>
    <row r="460" spans="1:15" x14ac:dyDescent="0.4">
      <c r="A460" s="65" t="s">
        <v>45</v>
      </c>
      <c r="B460" s="66" t="s">
        <v>157</v>
      </c>
      <c r="C460" s="64"/>
      <c r="D460" s="65" t="s">
        <v>170</v>
      </c>
      <c r="E460" s="66" t="s">
        <v>329</v>
      </c>
      <c r="F460" s="64"/>
      <c r="G460" s="65" t="s">
        <v>168</v>
      </c>
      <c r="H460" s="66" t="s">
        <v>329</v>
      </c>
      <c r="I460" s="64"/>
      <c r="J460" s="64"/>
    </row>
    <row r="461" spans="1:15" x14ac:dyDescent="0.4">
      <c r="A461" s="65" t="s">
        <v>11</v>
      </c>
      <c r="B461" s="50">
        <v>-7.4138999999999999</v>
      </c>
      <c r="C461" s="64"/>
      <c r="D461" s="65" t="s">
        <v>11</v>
      </c>
      <c r="E461" s="50">
        <v>-7.2039</v>
      </c>
      <c r="F461" s="64"/>
      <c r="G461" s="65" t="s">
        <v>11</v>
      </c>
      <c r="H461" s="50">
        <v>-7.3070000000000004</v>
      </c>
      <c r="I461" s="65" t="s">
        <v>2</v>
      </c>
      <c r="J461" s="1">
        <v>3.552</v>
      </c>
    </row>
    <row r="462" spans="1:15" x14ac:dyDescent="0.4">
      <c r="A462" s="65" t="s">
        <v>20</v>
      </c>
      <c r="B462" s="69">
        <v>32.029000000000003</v>
      </c>
      <c r="C462" s="64"/>
      <c r="D462" s="65" t="s">
        <v>20</v>
      </c>
      <c r="E462" s="69">
        <v>32.433946915999996</v>
      </c>
      <c r="F462" s="64"/>
      <c r="G462" s="65" t="s">
        <v>20</v>
      </c>
      <c r="H462" s="1">
        <v>32.600839905693441</v>
      </c>
      <c r="I462" s="65" t="s">
        <v>249</v>
      </c>
      <c r="J462" s="67">
        <v>5.9673600000000002</v>
      </c>
    </row>
    <row r="463" spans="1:15" x14ac:dyDescent="0.4">
      <c r="A463" s="65" t="s">
        <v>0</v>
      </c>
      <c r="B463" s="67">
        <v>0.34599999999999997</v>
      </c>
      <c r="C463" s="64"/>
      <c r="D463" s="65" t="s">
        <v>0</v>
      </c>
      <c r="E463" s="67">
        <v>0.34599999999999997</v>
      </c>
      <c r="F463" s="64"/>
      <c r="G463" s="65" t="s">
        <v>0</v>
      </c>
      <c r="H463" s="67">
        <v>0.34599999999999997</v>
      </c>
      <c r="I463" s="66" t="s">
        <v>245</v>
      </c>
      <c r="J463" s="1">
        <v>1.68</v>
      </c>
      <c r="O463" t="s">
        <v>412</v>
      </c>
    </row>
    <row r="464" spans="1:15" x14ac:dyDescent="0.4">
      <c r="A464" s="68" t="s">
        <v>1</v>
      </c>
      <c r="B464" s="1">
        <v>2.3109999999999999</v>
      </c>
      <c r="C464" s="64"/>
      <c r="D464" s="68" t="s">
        <v>1</v>
      </c>
      <c r="E464" s="1">
        <v>2.3109999999999999</v>
      </c>
      <c r="F464" s="64"/>
      <c r="G464" s="68" t="s">
        <v>1</v>
      </c>
      <c r="H464" s="1">
        <v>2.3109999999999999</v>
      </c>
      <c r="J464" s="64"/>
    </row>
    <row r="466" spans="1:15" x14ac:dyDescent="0.4">
      <c r="A466" s="65" t="s">
        <v>45</v>
      </c>
      <c r="B466" s="66" t="s">
        <v>214</v>
      </c>
      <c r="C466" s="64"/>
      <c r="D466" s="65" t="s">
        <v>170</v>
      </c>
      <c r="E466" s="66" t="s">
        <v>330</v>
      </c>
      <c r="F466" s="64"/>
      <c r="G466" s="65" t="s">
        <v>168</v>
      </c>
      <c r="H466" s="66" t="s">
        <v>330</v>
      </c>
      <c r="I466" s="64"/>
      <c r="J466" s="64"/>
    </row>
    <row r="467" spans="1:15" x14ac:dyDescent="0.4">
      <c r="A467" s="65" t="s">
        <v>11</v>
      </c>
      <c r="B467" s="50">
        <v>-9.5146999999999995</v>
      </c>
      <c r="C467" s="64"/>
      <c r="D467" s="65" t="s">
        <v>11</v>
      </c>
      <c r="E467" s="50">
        <v>-9.2207000000000008</v>
      </c>
      <c r="F467" s="64"/>
      <c r="G467" s="65" t="s">
        <v>11</v>
      </c>
      <c r="H467" s="50">
        <v>-9.3926999999999996</v>
      </c>
      <c r="I467" s="65" t="s">
        <v>2</v>
      </c>
      <c r="J467" s="1">
        <v>3.19</v>
      </c>
    </row>
    <row r="468" spans="1:15" x14ac:dyDescent="0.4">
      <c r="A468" s="65" t="s">
        <v>20</v>
      </c>
      <c r="B468" s="69">
        <v>25.21</v>
      </c>
      <c r="C468" s="64"/>
      <c r="D468" s="65" t="s">
        <v>20</v>
      </c>
      <c r="E468" s="69">
        <v>24.857124866500001</v>
      </c>
      <c r="F468" s="64"/>
      <c r="G468" s="65" t="s">
        <v>20</v>
      </c>
      <c r="H468" s="1">
        <v>25.048422779465568</v>
      </c>
      <c r="I468" s="65" t="s">
        <v>249</v>
      </c>
      <c r="J468" s="67">
        <v>5.6845800000000004</v>
      </c>
    </row>
    <row r="469" spans="1:15" x14ac:dyDescent="0.4">
      <c r="A469" s="65" t="s">
        <v>0</v>
      </c>
      <c r="B469" s="67">
        <v>0.57699999999999996</v>
      </c>
      <c r="C469" s="64"/>
      <c r="D469" s="65" t="s">
        <v>0</v>
      </c>
      <c r="E469" s="67">
        <v>0.57699999999999996</v>
      </c>
      <c r="F469" s="64"/>
      <c r="G469" s="65" t="s">
        <v>0</v>
      </c>
      <c r="H469" s="67">
        <v>0.57699999999999996</v>
      </c>
      <c r="I469" s="66" t="s">
        <v>245</v>
      </c>
      <c r="J469" s="1">
        <v>1.782</v>
      </c>
      <c r="O469" t="s">
        <v>413</v>
      </c>
    </row>
    <row r="470" spans="1:15" x14ac:dyDescent="0.4">
      <c r="A470" s="68" t="s">
        <v>1</v>
      </c>
      <c r="B470" s="1">
        <v>2.94</v>
      </c>
      <c r="C470" s="64"/>
      <c r="D470" s="68" t="s">
        <v>1</v>
      </c>
      <c r="E470" s="1">
        <v>2.94</v>
      </c>
      <c r="F470" s="64"/>
      <c r="G470" s="68" t="s">
        <v>1</v>
      </c>
      <c r="H470" s="1">
        <v>2.94</v>
      </c>
      <c r="J470" s="64"/>
    </row>
    <row r="472" spans="1:15" x14ac:dyDescent="0.4">
      <c r="A472" s="65" t="s">
        <v>45</v>
      </c>
      <c r="B472" s="66" t="s">
        <v>215</v>
      </c>
      <c r="C472" s="64"/>
      <c r="D472" s="65" t="s">
        <v>170</v>
      </c>
      <c r="E472" s="66" t="s">
        <v>215</v>
      </c>
      <c r="F472" s="64"/>
      <c r="G472" s="65" t="s">
        <v>168</v>
      </c>
      <c r="H472" s="66" t="s">
        <v>341</v>
      </c>
      <c r="I472" s="64"/>
      <c r="J472" s="64"/>
    </row>
    <row r="473" spans="1:15" x14ac:dyDescent="0.4">
      <c r="A473" s="65" t="s">
        <v>11</v>
      </c>
      <c r="B473" s="50">
        <v>-10.919</v>
      </c>
      <c r="C473" s="64"/>
      <c r="D473" s="65" t="s">
        <v>11</v>
      </c>
      <c r="E473" s="50">
        <v>-11.02</v>
      </c>
      <c r="F473" s="64"/>
      <c r="G473" s="65" t="s">
        <v>11</v>
      </c>
      <c r="H473" s="50">
        <v>-10.929399999999999</v>
      </c>
      <c r="I473" s="65" t="s">
        <v>2</v>
      </c>
      <c r="J473" s="1">
        <v>2.9860000000000002</v>
      </c>
    </row>
    <row r="474" spans="1:15" x14ac:dyDescent="0.4">
      <c r="A474" s="65" t="s">
        <v>20</v>
      </c>
      <c r="B474" s="69">
        <v>21.765999999999998</v>
      </c>
      <c r="C474" s="64"/>
      <c r="D474" s="65" t="s">
        <v>20</v>
      </c>
      <c r="E474" s="69">
        <v>20.228000000000002</v>
      </c>
      <c r="F474" s="64"/>
      <c r="G474" s="65" t="s">
        <v>20</v>
      </c>
      <c r="H474" s="1">
        <v>21.154663170648895</v>
      </c>
      <c r="I474" s="65" t="s">
        <v>249</v>
      </c>
      <c r="J474" s="67">
        <v>5.4793099999999999</v>
      </c>
    </row>
    <row r="475" spans="1:15" x14ac:dyDescent="0.4">
      <c r="A475" s="65" t="s">
        <v>0</v>
      </c>
      <c r="B475" s="67">
        <v>0.89900000000000002</v>
      </c>
      <c r="C475" s="64"/>
      <c r="D475" s="65" t="s">
        <v>0</v>
      </c>
      <c r="E475" s="67">
        <v>0.89900000000000002</v>
      </c>
      <c r="F475" s="64"/>
      <c r="G475" s="65" t="s">
        <v>0</v>
      </c>
      <c r="H475" s="67">
        <v>0.89900000000000002</v>
      </c>
      <c r="I475" s="66" t="s">
        <v>245</v>
      </c>
      <c r="J475" s="1">
        <v>1.835</v>
      </c>
      <c r="O475" t="s">
        <v>414</v>
      </c>
    </row>
    <row r="476" spans="1:15" x14ac:dyDescent="0.4">
      <c r="A476" s="68" t="s">
        <v>1</v>
      </c>
      <c r="B476" s="1">
        <v>3.9710000000000001</v>
      </c>
      <c r="C476" s="64"/>
      <c r="D476" s="68" t="s">
        <v>1</v>
      </c>
      <c r="E476" s="1">
        <v>3.9710000000000001</v>
      </c>
      <c r="F476" s="64"/>
      <c r="G476" s="68" t="s">
        <v>1</v>
      </c>
      <c r="H476" s="1">
        <v>3.9710000000000001</v>
      </c>
      <c r="J476" s="64"/>
    </row>
    <row r="478" spans="1:15" x14ac:dyDescent="0.4">
      <c r="A478" s="65" t="s">
        <v>45</v>
      </c>
      <c r="B478" s="66" t="s">
        <v>217</v>
      </c>
      <c r="C478" s="64"/>
      <c r="D478" s="65" t="s">
        <v>170</v>
      </c>
      <c r="E478" s="66" t="s">
        <v>217</v>
      </c>
      <c r="F478" s="64"/>
      <c r="G478" s="65" t="s">
        <v>168</v>
      </c>
      <c r="H478" s="66" t="s">
        <v>342</v>
      </c>
      <c r="I478" s="64"/>
      <c r="J478" s="64"/>
    </row>
    <row r="479" spans="1:15" x14ac:dyDescent="0.4">
      <c r="A479" s="65" t="s">
        <v>11</v>
      </c>
      <c r="B479" s="50">
        <v>-12.060600000000001</v>
      </c>
      <c r="C479" s="64"/>
      <c r="D479" s="65" t="s">
        <v>11</v>
      </c>
      <c r="E479" s="50">
        <v>-12.500299999999999</v>
      </c>
      <c r="F479" s="64"/>
      <c r="G479" s="65" t="s">
        <v>11</v>
      </c>
      <c r="H479" s="50">
        <v>-12.2058</v>
      </c>
      <c r="I479" s="65" t="s">
        <v>2</v>
      </c>
      <c r="J479" s="1">
        <v>2.7989999999999999</v>
      </c>
    </row>
    <row r="480" spans="1:15" x14ac:dyDescent="0.4">
      <c r="A480" s="65" t="s">
        <v>20</v>
      </c>
      <c r="B480" s="69">
        <v>20.620823744249996</v>
      </c>
      <c r="C480" s="64"/>
      <c r="D480" s="65" t="s">
        <v>20</v>
      </c>
      <c r="E480" s="69">
        <v>17.754999999999999</v>
      </c>
      <c r="F480" s="64"/>
      <c r="G480" s="65" t="s">
        <v>20</v>
      </c>
      <c r="H480" s="1">
        <v>20.557354831786775</v>
      </c>
      <c r="I480" s="65" t="s">
        <v>249</v>
      </c>
      <c r="J480" s="67">
        <v>6.0598349999999996</v>
      </c>
    </row>
    <row r="481" spans="1:15" x14ac:dyDescent="0.4">
      <c r="A481" s="65" t="s">
        <v>0</v>
      </c>
      <c r="B481" s="67">
        <v>1.272</v>
      </c>
      <c r="C481" s="64"/>
      <c r="D481" s="65" t="s">
        <v>0</v>
      </c>
      <c r="E481" s="67">
        <v>1.272</v>
      </c>
      <c r="F481" s="64"/>
      <c r="G481" s="65" t="s">
        <v>0</v>
      </c>
      <c r="H481" s="67">
        <v>1.272</v>
      </c>
      <c r="I481" s="66" t="s">
        <v>245</v>
      </c>
      <c r="J481" s="66">
        <v>2.165</v>
      </c>
      <c r="O481" t="s">
        <v>415</v>
      </c>
    </row>
    <row r="482" spans="1:15" x14ac:dyDescent="0.4">
      <c r="A482" s="68" t="s">
        <v>1</v>
      </c>
      <c r="B482" s="1">
        <v>4.274</v>
      </c>
      <c r="C482" s="64"/>
      <c r="D482" s="68" t="s">
        <v>1</v>
      </c>
      <c r="E482" s="1">
        <v>4.274</v>
      </c>
      <c r="F482" s="64"/>
      <c r="G482" s="68" t="s">
        <v>1</v>
      </c>
      <c r="H482" s="1">
        <v>4.274</v>
      </c>
      <c r="J482" s="64"/>
    </row>
    <row r="484" spans="1:15" x14ac:dyDescent="0.4">
      <c r="A484" s="65" t="s">
        <v>45</v>
      </c>
      <c r="B484" s="66" t="s">
        <v>236</v>
      </c>
      <c r="C484" s="64"/>
      <c r="D484" s="65" t="s">
        <v>170</v>
      </c>
      <c r="E484" s="66" t="s">
        <v>236</v>
      </c>
      <c r="F484" s="64"/>
      <c r="G484" s="65" t="s">
        <v>168</v>
      </c>
      <c r="H484" s="66" t="s">
        <v>331</v>
      </c>
      <c r="I484" s="64"/>
      <c r="J484" s="64"/>
    </row>
    <row r="485" spans="1:15" x14ac:dyDescent="0.4">
      <c r="A485" s="65" t="s">
        <v>11</v>
      </c>
      <c r="B485" s="50">
        <v>-13.990600000000001</v>
      </c>
      <c r="C485" s="64"/>
      <c r="D485" s="65" t="s">
        <v>11</v>
      </c>
      <c r="E485" s="50">
        <v>-13.722099999999999</v>
      </c>
      <c r="F485" s="64"/>
      <c r="G485" s="65" t="s">
        <v>11</v>
      </c>
      <c r="H485" s="50">
        <v>-13.5847</v>
      </c>
      <c r="I485" s="65" t="s">
        <v>2</v>
      </c>
      <c r="J485" s="1">
        <v>3.4540000000000002</v>
      </c>
    </row>
    <row r="486" spans="1:15" x14ac:dyDescent="0.4">
      <c r="A486" s="65" t="s">
        <v>20</v>
      </c>
      <c r="B486" s="69">
        <v>27.449000000000002</v>
      </c>
      <c r="C486" s="64"/>
      <c r="D486" s="65" t="s">
        <v>20</v>
      </c>
      <c r="E486" s="69">
        <v>16.484000000000002</v>
      </c>
      <c r="F486" s="64"/>
      <c r="G486" s="65" t="s">
        <v>20</v>
      </c>
      <c r="H486" s="1">
        <v>26.942915125845268</v>
      </c>
      <c r="I486" s="65" t="s">
        <v>249</v>
      </c>
      <c r="J486" s="67">
        <v>5.2155400000000007</v>
      </c>
    </row>
    <row r="487" spans="1:15" x14ac:dyDescent="0.4">
      <c r="A487" s="65" t="s">
        <v>0</v>
      </c>
      <c r="B487" s="67"/>
      <c r="C487" s="64"/>
      <c r="D487" s="65" t="s">
        <v>0</v>
      </c>
      <c r="E487" s="67"/>
      <c r="F487" s="64"/>
      <c r="G487" s="65" t="s">
        <v>0</v>
      </c>
      <c r="H487" s="67"/>
      <c r="I487" s="66" t="s">
        <v>245</v>
      </c>
      <c r="J487" s="1">
        <v>1.51</v>
      </c>
      <c r="O487" t="s">
        <v>416</v>
      </c>
    </row>
    <row r="488" spans="1:15" x14ac:dyDescent="0.4">
      <c r="A488" s="68" t="s">
        <v>1</v>
      </c>
      <c r="B488" s="1"/>
      <c r="C488" s="64"/>
      <c r="D488" s="68" t="s">
        <v>1</v>
      </c>
      <c r="E488" s="1"/>
      <c r="F488" s="64"/>
      <c r="G488" s="68" t="s">
        <v>1</v>
      </c>
      <c r="H488" s="1"/>
      <c r="J488" s="64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2BAC8-13E1-4800-AEE3-32662FCFA04E}">
  <dimension ref="A1:Q95"/>
  <sheetViews>
    <sheetView workbookViewId="0">
      <selection activeCell="H15" sqref="H15"/>
    </sheetView>
  </sheetViews>
  <sheetFormatPr defaultRowHeight="18.75" x14ac:dyDescent="0.4"/>
  <sheetData>
    <row r="1" spans="1:17" x14ac:dyDescent="0.4">
      <c r="D1" t="s">
        <v>2</v>
      </c>
      <c r="E1" t="s">
        <v>249</v>
      </c>
      <c r="F1" t="s">
        <v>417</v>
      </c>
      <c r="G1" t="s">
        <v>418</v>
      </c>
      <c r="H1" t="s">
        <v>419</v>
      </c>
      <c r="I1" t="s">
        <v>420</v>
      </c>
      <c r="J1" t="s">
        <v>421</v>
      </c>
      <c r="K1" t="s">
        <v>422</v>
      </c>
      <c r="L1" t="s">
        <v>423</v>
      </c>
      <c r="M1" t="s">
        <v>424</v>
      </c>
      <c r="N1" t="s">
        <v>425</v>
      </c>
      <c r="O1" t="s">
        <v>426</v>
      </c>
      <c r="P1" t="s">
        <v>427</v>
      </c>
      <c r="Q1" t="s">
        <v>428</v>
      </c>
    </row>
    <row r="2" spans="1:17" x14ac:dyDescent="0.4">
      <c r="A2" t="s">
        <v>186</v>
      </c>
      <c r="B2">
        <v>1</v>
      </c>
      <c r="C2">
        <v>1.008</v>
      </c>
      <c r="D2">
        <v>5.4285519999999998</v>
      </c>
      <c r="E2">
        <v>5.4285519999999998</v>
      </c>
      <c r="F2">
        <v>-1.1160000000000001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4">
      <c r="A3" t="s">
        <v>429</v>
      </c>
      <c r="B3">
        <v>2</v>
      </c>
      <c r="C3">
        <v>4.0026000000000002</v>
      </c>
    </row>
    <row r="4" spans="1:17" x14ac:dyDescent="0.4">
      <c r="A4" t="s">
        <v>85</v>
      </c>
      <c r="B4">
        <v>3</v>
      </c>
      <c r="C4">
        <v>6.94</v>
      </c>
      <c r="D4">
        <v>4.31989</v>
      </c>
      <c r="E4">
        <v>4.31989</v>
      </c>
      <c r="F4">
        <v>-1.9059999999999999</v>
      </c>
      <c r="G4">
        <v>14</v>
      </c>
      <c r="H4">
        <v>6</v>
      </c>
      <c r="I4">
        <v>16</v>
      </c>
      <c r="J4">
        <v>13</v>
      </c>
      <c r="K4">
        <v>13</v>
      </c>
      <c r="L4">
        <v>16</v>
      </c>
      <c r="M4">
        <v>13</v>
      </c>
      <c r="N4">
        <v>16</v>
      </c>
      <c r="O4">
        <v>9</v>
      </c>
      <c r="P4">
        <v>9</v>
      </c>
      <c r="Q4">
        <v>9</v>
      </c>
    </row>
    <row r="5" spans="1:17" x14ac:dyDescent="0.4">
      <c r="A5" t="s">
        <v>116</v>
      </c>
      <c r="B5">
        <v>4</v>
      </c>
      <c r="C5">
        <v>9.0122</v>
      </c>
    </row>
    <row r="6" spans="1:17" x14ac:dyDescent="0.4">
      <c r="A6" t="s">
        <v>0</v>
      </c>
      <c r="B6">
        <v>5</v>
      </c>
      <c r="C6">
        <v>10.81</v>
      </c>
    </row>
    <row r="7" spans="1:17" x14ac:dyDescent="0.4">
      <c r="A7" t="s">
        <v>1</v>
      </c>
      <c r="B7">
        <v>6</v>
      </c>
      <c r="C7">
        <v>12.010999999999999</v>
      </c>
    </row>
    <row r="8" spans="1:17" x14ac:dyDescent="0.4">
      <c r="A8" t="s">
        <v>192</v>
      </c>
      <c r="B8">
        <v>7</v>
      </c>
      <c r="C8">
        <v>14.007</v>
      </c>
    </row>
    <row r="9" spans="1:17" x14ac:dyDescent="0.4">
      <c r="A9" t="s">
        <v>219</v>
      </c>
      <c r="B9">
        <v>8</v>
      </c>
      <c r="C9">
        <v>15.999000000000001</v>
      </c>
    </row>
    <row r="10" spans="1:17" x14ac:dyDescent="0.4">
      <c r="A10" t="s">
        <v>221</v>
      </c>
      <c r="B10">
        <v>9</v>
      </c>
      <c r="C10">
        <v>18.998000000000001</v>
      </c>
    </row>
    <row r="11" spans="1:17" x14ac:dyDescent="0.4">
      <c r="A11" t="s">
        <v>430</v>
      </c>
      <c r="B11">
        <v>10</v>
      </c>
      <c r="C11">
        <v>20.18</v>
      </c>
      <c r="D11">
        <v>4.3038259999999999</v>
      </c>
      <c r="E11">
        <v>4.3038259999999999</v>
      </c>
      <c r="F11">
        <v>-2.58E-2</v>
      </c>
      <c r="G11">
        <v>2</v>
      </c>
      <c r="H11">
        <v>1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>
        <v>1</v>
      </c>
      <c r="P11">
        <v>1</v>
      </c>
      <c r="Q11">
        <v>1</v>
      </c>
    </row>
    <row r="12" spans="1:17" x14ac:dyDescent="0.4">
      <c r="A12" t="s">
        <v>117</v>
      </c>
      <c r="B12">
        <v>11</v>
      </c>
      <c r="C12">
        <v>22.99</v>
      </c>
      <c r="D12">
        <v>5.2534640000000001</v>
      </c>
      <c r="E12">
        <v>5.2534640000000001</v>
      </c>
      <c r="F12" s="70">
        <v>-1.3116000000000001</v>
      </c>
      <c r="G12">
        <v>12</v>
      </c>
      <c r="H12">
        <v>3</v>
      </c>
      <c r="I12">
        <v>12</v>
      </c>
      <c r="J12">
        <v>13</v>
      </c>
      <c r="K12">
        <v>13</v>
      </c>
      <c r="L12">
        <v>12</v>
      </c>
      <c r="M12">
        <v>13</v>
      </c>
      <c r="N12">
        <v>12</v>
      </c>
      <c r="O12">
        <v>5</v>
      </c>
      <c r="P12">
        <v>5</v>
      </c>
      <c r="Q12">
        <v>5</v>
      </c>
    </row>
    <row r="13" spans="1:17" x14ac:dyDescent="0.4">
      <c r="A13" t="s">
        <v>118</v>
      </c>
      <c r="B13">
        <v>12</v>
      </c>
      <c r="C13">
        <v>24.305</v>
      </c>
    </row>
    <row r="14" spans="1:17" x14ac:dyDescent="0.4">
      <c r="A14" t="s">
        <v>119</v>
      </c>
      <c r="B14">
        <v>13</v>
      </c>
      <c r="C14">
        <v>26.981999999999999</v>
      </c>
      <c r="D14">
        <v>4.0389299999999997</v>
      </c>
      <c r="E14">
        <v>4.0389299999999997</v>
      </c>
      <c r="F14" s="70">
        <v>-3.7456</v>
      </c>
      <c r="G14">
        <v>83</v>
      </c>
      <c r="H14">
        <v>25</v>
      </c>
      <c r="I14">
        <v>104</v>
      </c>
      <c r="J14">
        <v>73</v>
      </c>
      <c r="K14">
        <v>73</v>
      </c>
      <c r="L14">
        <v>104</v>
      </c>
      <c r="M14">
        <v>73</v>
      </c>
      <c r="N14">
        <v>104</v>
      </c>
      <c r="O14">
        <v>32</v>
      </c>
      <c r="P14">
        <v>32</v>
      </c>
      <c r="Q14">
        <v>32</v>
      </c>
    </row>
    <row r="15" spans="1:17" x14ac:dyDescent="0.4">
      <c r="A15" t="s">
        <v>120</v>
      </c>
      <c r="B15">
        <v>14</v>
      </c>
      <c r="C15">
        <v>28.085000000000001</v>
      </c>
      <c r="D15">
        <v>3.8694839999999999</v>
      </c>
      <c r="E15">
        <v>3.8694839999999999</v>
      </c>
      <c r="F15">
        <v>-4.8937999999999997</v>
      </c>
      <c r="G15">
        <v>83</v>
      </c>
      <c r="H15">
        <v>-9</v>
      </c>
      <c r="I15">
        <v>28</v>
      </c>
      <c r="J15">
        <v>110</v>
      </c>
      <c r="K15">
        <v>110</v>
      </c>
      <c r="L15">
        <v>28</v>
      </c>
      <c r="M15">
        <v>110</v>
      </c>
      <c r="N15">
        <v>28</v>
      </c>
      <c r="O15">
        <v>11</v>
      </c>
      <c r="P15">
        <v>11</v>
      </c>
      <c r="Q15">
        <v>11</v>
      </c>
    </row>
    <row r="16" spans="1:17" x14ac:dyDescent="0.4">
      <c r="A16" t="s">
        <v>223</v>
      </c>
      <c r="B16">
        <v>15</v>
      </c>
      <c r="C16">
        <v>30.974</v>
      </c>
    </row>
    <row r="17" spans="1:17" x14ac:dyDescent="0.4">
      <c r="A17" t="s">
        <v>225</v>
      </c>
      <c r="B17">
        <v>16</v>
      </c>
      <c r="C17">
        <v>32.06</v>
      </c>
      <c r="D17">
        <v>3.9876239999999998</v>
      </c>
      <c r="E17">
        <v>3.9876239999999998</v>
      </c>
      <c r="F17">
        <v>-2.8351999999999999</v>
      </c>
      <c r="G17">
        <v>112</v>
      </c>
      <c r="H17">
        <v>-53</v>
      </c>
      <c r="I17">
        <v>35</v>
      </c>
      <c r="J17">
        <v>150</v>
      </c>
      <c r="K17">
        <v>150</v>
      </c>
      <c r="L17">
        <v>35</v>
      </c>
      <c r="M17">
        <v>150</v>
      </c>
      <c r="N17">
        <v>35</v>
      </c>
      <c r="O17">
        <v>-49</v>
      </c>
      <c r="P17">
        <v>-49</v>
      </c>
      <c r="Q17">
        <v>-49</v>
      </c>
    </row>
    <row r="18" spans="1:17" x14ac:dyDescent="0.4">
      <c r="A18" t="s">
        <v>226</v>
      </c>
      <c r="B18">
        <v>17</v>
      </c>
      <c r="C18">
        <v>35.450000000000003</v>
      </c>
    </row>
    <row r="19" spans="1:17" x14ac:dyDescent="0.4">
      <c r="A19" t="s">
        <v>431</v>
      </c>
      <c r="B19">
        <v>18</v>
      </c>
      <c r="C19">
        <v>39.948</v>
      </c>
      <c r="D19">
        <v>5.6407720000000001</v>
      </c>
      <c r="E19">
        <v>5.6407720000000001</v>
      </c>
      <c r="F19">
        <v>-6.88E-2</v>
      </c>
      <c r="G19">
        <v>1</v>
      </c>
      <c r="H19">
        <v>0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0</v>
      </c>
      <c r="P19">
        <v>0</v>
      </c>
      <c r="Q19">
        <v>0</v>
      </c>
    </row>
    <row r="20" spans="1:17" x14ac:dyDescent="0.4">
      <c r="A20" t="s">
        <v>121</v>
      </c>
      <c r="B20">
        <v>19</v>
      </c>
      <c r="C20">
        <v>39.097999999999999</v>
      </c>
      <c r="D20">
        <v>6.6557339999999998</v>
      </c>
      <c r="E20">
        <v>6.6557339999999998</v>
      </c>
      <c r="F20">
        <v>-1.0981000000000001</v>
      </c>
      <c r="G20">
        <v>4</v>
      </c>
      <c r="H20">
        <v>1</v>
      </c>
      <c r="I20">
        <v>3</v>
      </c>
      <c r="J20">
        <v>4</v>
      </c>
      <c r="K20">
        <v>4</v>
      </c>
      <c r="L20">
        <v>3</v>
      </c>
      <c r="M20">
        <v>4</v>
      </c>
      <c r="N20">
        <v>3</v>
      </c>
      <c r="O20">
        <v>3</v>
      </c>
      <c r="P20">
        <v>3</v>
      </c>
      <c r="Q20">
        <v>3</v>
      </c>
    </row>
    <row r="21" spans="1:17" x14ac:dyDescent="0.4">
      <c r="A21" t="s">
        <v>122</v>
      </c>
      <c r="B21">
        <v>20</v>
      </c>
      <c r="C21">
        <v>40.078000000000003</v>
      </c>
      <c r="D21">
        <v>5.5073699999999999</v>
      </c>
      <c r="E21">
        <v>5.5073699999999999</v>
      </c>
      <c r="F21">
        <v>-1.9984999999999999</v>
      </c>
      <c r="G21">
        <v>17</v>
      </c>
      <c r="H21">
        <v>10</v>
      </c>
      <c r="I21">
        <v>21</v>
      </c>
      <c r="J21">
        <v>15</v>
      </c>
      <c r="K21">
        <v>15</v>
      </c>
      <c r="L21">
        <v>21</v>
      </c>
      <c r="M21">
        <v>15</v>
      </c>
      <c r="N21">
        <v>21</v>
      </c>
      <c r="O21">
        <v>14</v>
      </c>
      <c r="P21">
        <v>14</v>
      </c>
      <c r="Q21">
        <v>14</v>
      </c>
    </row>
    <row r="22" spans="1:17" x14ac:dyDescent="0.4">
      <c r="A22" t="s">
        <v>188</v>
      </c>
      <c r="B22">
        <v>21</v>
      </c>
      <c r="C22">
        <v>44.956000000000003</v>
      </c>
      <c r="D22">
        <v>4.6189520000000002</v>
      </c>
      <c r="E22">
        <v>4.6189520000000002</v>
      </c>
      <c r="F22">
        <v>-6.2832999999999997</v>
      </c>
      <c r="G22">
        <v>51</v>
      </c>
      <c r="H22">
        <v>24</v>
      </c>
      <c r="I22">
        <v>67</v>
      </c>
      <c r="J22">
        <v>43</v>
      </c>
      <c r="K22">
        <v>43</v>
      </c>
      <c r="L22">
        <v>67</v>
      </c>
      <c r="M22">
        <v>43</v>
      </c>
      <c r="N22">
        <v>67</v>
      </c>
      <c r="O22">
        <v>32</v>
      </c>
      <c r="P22">
        <v>32</v>
      </c>
      <c r="Q22">
        <v>32</v>
      </c>
    </row>
    <row r="23" spans="1:17" x14ac:dyDescent="0.4">
      <c r="A23" t="s">
        <v>123</v>
      </c>
      <c r="B23">
        <v>22</v>
      </c>
      <c r="C23">
        <v>47.866999999999997</v>
      </c>
      <c r="D23">
        <v>4.1090660000000003</v>
      </c>
      <c r="E23">
        <v>4.1090660000000003</v>
      </c>
      <c r="F23">
        <v>-7.8334999999999999</v>
      </c>
      <c r="G23">
        <v>107</v>
      </c>
      <c r="H23">
        <v>38</v>
      </c>
      <c r="I23">
        <v>123</v>
      </c>
      <c r="J23">
        <v>99</v>
      </c>
      <c r="K23">
        <v>99</v>
      </c>
      <c r="L23">
        <v>123</v>
      </c>
      <c r="M23">
        <v>99</v>
      </c>
      <c r="N23">
        <v>123</v>
      </c>
      <c r="O23">
        <v>55</v>
      </c>
      <c r="P23">
        <v>55</v>
      </c>
      <c r="Q23">
        <v>55</v>
      </c>
    </row>
    <row r="24" spans="1:17" x14ac:dyDescent="0.4">
      <c r="A24" t="s">
        <v>124</v>
      </c>
      <c r="B24">
        <v>23</v>
      </c>
      <c r="C24">
        <v>50.942</v>
      </c>
      <c r="D24">
        <v>3.8190879999999998</v>
      </c>
      <c r="E24">
        <v>3.8190879999999998</v>
      </c>
      <c r="F24">
        <v>-8.8367000000000004</v>
      </c>
      <c r="G24">
        <v>179</v>
      </c>
      <c r="H24">
        <v>-44</v>
      </c>
      <c r="I24">
        <v>20</v>
      </c>
      <c r="J24">
        <v>259</v>
      </c>
      <c r="K24">
        <v>259</v>
      </c>
      <c r="L24">
        <v>20</v>
      </c>
      <c r="M24">
        <v>259</v>
      </c>
      <c r="N24">
        <v>20</v>
      </c>
      <c r="O24">
        <v>6</v>
      </c>
      <c r="P24">
        <v>6</v>
      </c>
      <c r="Q24">
        <v>6</v>
      </c>
    </row>
    <row r="25" spans="1:17" x14ac:dyDescent="0.4">
      <c r="A25" t="s">
        <v>125</v>
      </c>
      <c r="B25">
        <v>24</v>
      </c>
      <c r="C25">
        <v>51.996000000000002</v>
      </c>
      <c r="D25">
        <v>3.6244160000000001</v>
      </c>
      <c r="E25">
        <v>3.6244160000000001</v>
      </c>
      <c r="F25">
        <v>-9.2486999999999995</v>
      </c>
      <c r="G25">
        <v>241</v>
      </c>
      <c r="H25">
        <v>-90</v>
      </c>
      <c r="I25">
        <v>45</v>
      </c>
      <c r="J25">
        <v>339</v>
      </c>
      <c r="K25">
        <v>339</v>
      </c>
      <c r="L25">
        <v>45</v>
      </c>
      <c r="M25">
        <v>339</v>
      </c>
      <c r="N25">
        <v>45</v>
      </c>
      <c r="O25">
        <v>-53</v>
      </c>
      <c r="P25">
        <v>-53</v>
      </c>
      <c r="Q25">
        <v>-53</v>
      </c>
    </row>
    <row r="26" spans="1:17" x14ac:dyDescent="0.4">
      <c r="A26" t="s">
        <v>194</v>
      </c>
      <c r="B26">
        <v>25</v>
      </c>
      <c r="C26">
        <v>54.938000000000002</v>
      </c>
      <c r="D26">
        <v>3.509512</v>
      </c>
      <c r="E26">
        <v>3.509512</v>
      </c>
      <c r="F26">
        <v>-9.0786999999999995</v>
      </c>
      <c r="G26">
        <v>280</v>
      </c>
      <c r="H26">
        <v>139</v>
      </c>
      <c r="I26">
        <v>393</v>
      </c>
      <c r="J26">
        <v>223</v>
      </c>
      <c r="K26">
        <v>223</v>
      </c>
      <c r="L26">
        <v>393</v>
      </c>
      <c r="M26">
        <v>223</v>
      </c>
      <c r="N26">
        <v>393</v>
      </c>
      <c r="O26">
        <v>174</v>
      </c>
      <c r="P26">
        <v>174</v>
      </c>
      <c r="Q26">
        <v>174</v>
      </c>
    </row>
    <row r="27" spans="1:17" x14ac:dyDescent="0.4">
      <c r="A27" t="s">
        <v>126</v>
      </c>
      <c r="B27">
        <v>26</v>
      </c>
      <c r="C27">
        <v>55.844999999999999</v>
      </c>
      <c r="D27">
        <v>3.6457000000000002</v>
      </c>
      <c r="E27">
        <v>3.6457000000000002</v>
      </c>
      <c r="F27">
        <v>-8.3155999999999999</v>
      </c>
      <c r="G27">
        <v>173</v>
      </c>
      <c r="H27">
        <v>-36</v>
      </c>
      <c r="I27">
        <v>-4</v>
      </c>
      <c r="J27">
        <v>262</v>
      </c>
      <c r="K27">
        <v>262</v>
      </c>
      <c r="L27">
        <v>-4</v>
      </c>
      <c r="M27">
        <v>262</v>
      </c>
      <c r="N27">
        <v>-4</v>
      </c>
      <c r="O27">
        <v>28</v>
      </c>
      <c r="P27">
        <v>28</v>
      </c>
      <c r="Q27">
        <v>28</v>
      </c>
    </row>
    <row r="28" spans="1:17" x14ac:dyDescent="0.4">
      <c r="A28" t="s">
        <v>127</v>
      </c>
      <c r="B28">
        <v>27</v>
      </c>
      <c r="C28">
        <v>58.933</v>
      </c>
      <c r="D28">
        <v>3.5210520000000001</v>
      </c>
      <c r="E28">
        <v>3.5210520000000001</v>
      </c>
      <c r="F28">
        <v>-7.0922000000000001</v>
      </c>
      <c r="G28">
        <v>212</v>
      </c>
      <c r="H28">
        <v>112</v>
      </c>
      <c r="I28">
        <v>289</v>
      </c>
      <c r="J28">
        <v>173</v>
      </c>
      <c r="K28">
        <v>173</v>
      </c>
      <c r="L28">
        <v>289</v>
      </c>
      <c r="M28">
        <v>173</v>
      </c>
      <c r="N28">
        <v>289</v>
      </c>
      <c r="O28">
        <v>148</v>
      </c>
      <c r="P28">
        <v>148</v>
      </c>
      <c r="Q28">
        <v>148</v>
      </c>
    </row>
    <row r="29" spans="1:17" x14ac:dyDescent="0.4">
      <c r="A29" t="s">
        <v>128</v>
      </c>
      <c r="B29">
        <v>28</v>
      </c>
      <c r="C29">
        <v>58.692999999999998</v>
      </c>
      <c r="D29">
        <v>3.505798</v>
      </c>
      <c r="E29">
        <v>3.505798</v>
      </c>
      <c r="F29">
        <v>-5.7797999999999998</v>
      </c>
      <c r="G29">
        <v>198</v>
      </c>
      <c r="H29">
        <v>102</v>
      </c>
      <c r="I29">
        <v>276</v>
      </c>
      <c r="J29">
        <v>159</v>
      </c>
      <c r="K29">
        <v>159</v>
      </c>
      <c r="L29">
        <v>276</v>
      </c>
      <c r="M29">
        <v>159</v>
      </c>
      <c r="N29">
        <v>276</v>
      </c>
      <c r="O29">
        <v>132</v>
      </c>
      <c r="P29">
        <v>132</v>
      </c>
      <c r="Q29">
        <v>132</v>
      </c>
    </row>
    <row r="30" spans="1:17" x14ac:dyDescent="0.4">
      <c r="A30" t="s">
        <v>105</v>
      </c>
      <c r="B30">
        <v>29</v>
      </c>
      <c r="C30">
        <v>63.545999999999999</v>
      </c>
      <c r="D30">
        <v>3.6212620000000002</v>
      </c>
      <c r="E30">
        <v>3.6212620000000002</v>
      </c>
      <c r="F30">
        <v>-4.0991999999999997</v>
      </c>
      <c r="G30">
        <v>145</v>
      </c>
      <c r="H30">
        <v>57</v>
      </c>
      <c r="I30">
        <v>180</v>
      </c>
      <c r="J30">
        <v>127</v>
      </c>
      <c r="K30">
        <v>127</v>
      </c>
      <c r="L30">
        <v>180</v>
      </c>
      <c r="M30">
        <v>127</v>
      </c>
      <c r="N30">
        <v>180</v>
      </c>
      <c r="O30">
        <v>78</v>
      </c>
      <c r="P30">
        <v>78</v>
      </c>
      <c r="Q30">
        <v>78</v>
      </c>
    </row>
    <row r="31" spans="1:17" x14ac:dyDescent="0.4">
      <c r="A31" t="s">
        <v>129</v>
      </c>
      <c r="B31">
        <v>30</v>
      </c>
      <c r="C31">
        <v>65.38</v>
      </c>
    </row>
    <row r="32" spans="1:17" x14ac:dyDescent="0.4">
      <c r="A32" t="s">
        <v>196</v>
      </c>
      <c r="B32">
        <v>31</v>
      </c>
      <c r="C32">
        <v>69.722999999999999</v>
      </c>
    </row>
    <row r="33" spans="1:17" x14ac:dyDescent="0.4">
      <c r="A33" t="s">
        <v>130</v>
      </c>
      <c r="B33">
        <v>32</v>
      </c>
      <c r="C33">
        <v>72.63</v>
      </c>
      <c r="D33">
        <v>4.2838039999999999</v>
      </c>
      <c r="E33">
        <v>4.2838039999999999</v>
      </c>
      <c r="F33">
        <v>-4.2889999999999997</v>
      </c>
      <c r="G33">
        <v>65</v>
      </c>
      <c r="H33">
        <v>11</v>
      </c>
      <c r="I33">
        <v>58</v>
      </c>
      <c r="J33">
        <v>69</v>
      </c>
      <c r="K33">
        <v>69</v>
      </c>
      <c r="L33">
        <v>58</v>
      </c>
      <c r="M33">
        <v>69</v>
      </c>
      <c r="N33">
        <v>58</v>
      </c>
      <c r="O33">
        <v>22</v>
      </c>
      <c r="P33">
        <v>22</v>
      </c>
      <c r="Q33">
        <v>22</v>
      </c>
    </row>
    <row r="34" spans="1:17" x14ac:dyDescent="0.4">
      <c r="A34" t="s">
        <v>229</v>
      </c>
      <c r="B34">
        <v>33</v>
      </c>
      <c r="C34">
        <v>74.921999999999997</v>
      </c>
    </row>
    <row r="35" spans="1:17" x14ac:dyDescent="0.4">
      <c r="A35" t="s">
        <v>230</v>
      </c>
      <c r="B35">
        <v>34</v>
      </c>
      <c r="C35">
        <v>78.971000000000004</v>
      </c>
    </row>
    <row r="36" spans="1:17" x14ac:dyDescent="0.4">
      <c r="A36" t="s">
        <v>232</v>
      </c>
      <c r="B36">
        <v>35</v>
      </c>
      <c r="C36">
        <v>79.903999999999996</v>
      </c>
    </row>
    <row r="37" spans="1:17" x14ac:dyDescent="0.4">
      <c r="A37" t="s">
        <v>432</v>
      </c>
      <c r="B37">
        <v>36</v>
      </c>
      <c r="C37">
        <v>83.798000000000002</v>
      </c>
    </row>
    <row r="38" spans="1:17" x14ac:dyDescent="0.4">
      <c r="A38" t="s">
        <v>131</v>
      </c>
      <c r="B38">
        <v>37</v>
      </c>
      <c r="C38">
        <v>85.468000000000004</v>
      </c>
      <c r="D38">
        <v>7.1372020000000003</v>
      </c>
      <c r="E38">
        <v>7.1372020000000003</v>
      </c>
      <c r="F38">
        <v>-0.96519999999999995</v>
      </c>
      <c r="G38">
        <v>3</v>
      </c>
      <c r="H38">
        <v>0</v>
      </c>
      <c r="I38">
        <v>1</v>
      </c>
      <c r="J38">
        <v>4</v>
      </c>
      <c r="K38">
        <v>4</v>
      </c>
      <c r="L38">
        <v>1</v>
      </c>
      <c r="M38">
        <v>4</v>
      </c>
      <c r="N38">
        <v>1</v>
      </c>
      <c r="O38">
        <v>2</v>
      </c>
      <c r="P38">
        <v>2</v>
      </c>
      <c r="Q38">
        <v>2</v>
      </c>
    </row>
    <row r="39" spans="1:17" x14ac:dyDescent="0.4">
      <c r="A39" t="s">
        <v>198</v>
      </c>
      <c r="B39">
        <v>38</v>
      </c>
      <c r="C39">
        <v>87.62</v>
      </c>
      <c r="D39">
        <v>6.0225299999999997</v>
      </c>
      <c r="E39">
        <v>6.0225299999999997</v>
      </c>
      <c r="F39">
        <v>-1.6831</v>
      </c>
      <c r="G39">
        <v>12</v>
      </c>
      <c r="H39">
        <v>8</v>
      </c>
      <c r="I39">
        <v>15</v>
      </c>
      <c r="J39">
        <v>10</v>
      </c>
      <c r="K39">
        <v>10</v>
      </c>
      <c r="L39">
        <v>15</v>
      </c>
      <c r="M39">
        <v>10</v>
      </c>
      <c r="N39">
        <v>15</v>
      </c>
      <c r="O39">
        <v>12</v>
      </c>
      <c r="P39">
        <v>12</v>
      </c>
      <c r="Q39">
        <v>12</v>
      </c>
    </row>
    <row r="40" spans="1:17" x14ac:dyDescent="0.4">
      <c r="A40" t="s">
        <v>132</v>
      </c>
      <c r="B40">
        <v>39</v>
      </c>
      <c r="C40">
        <v>88.906000000000006</v>
      </c>
      <c r="D40">
        <v>5.0626420000000003</v>
      </c>
      <c r="E40">
        <v>5.0626420000000003</v>
      </c>
      <c r="F40">
        <v>-6.4424999999999999</v>
      </c>
      <c r="G40">
        <v>39</v>
      </c>
      <c r="H40">
        <v>25</v>
      </c>
      <c r="I40">
        <v>58</v>
      </c>
      <c r="J40">
        <v>30</v>
      </c>
      <c r="K40">
        <v>30</v>
      </c>
      <c r="L40">
        <v>58</v>
      </c>
      <c r="M40">
        <v>30</v>
      </c>
      <c r="N40">
        <v>58</v>
      </c>
      <c r="O40">
        <v>32</v>
      </c>
      <c r="P40">
        <v>32</v>
      </c>
      <c r="Q40">
        <v>32</v>
      </c>
    </row>
    <row r="41" spans="1:17" x14ac:dyDescent="0.4">
      <c r="A41" t="s">
        <v>133</v>
      </c>
      <c r="B41">
        <v>40</v>
      </c>
      <c r="C41">
        <v>91.224000000000004</v>
      </c>
      <c r="D41">
        <v>4.5367980000000001</v>
      </c>
      <c r="E41">
        <v>4.5367980000000001</v>
      </c>
      <c r="F41">
        <v>-8.5068999999999999</v>
      </c>
      <c r="G41">
        <v>90</v>
      </c>
      <c r="H41">
        <v>34</v>
      </c>
      <c r="I41">
        <v>113</v>
      </c>
      <c r="J41">
        <v>79</v>
      </c>
      <c r="K41">
        <v>79</v>
      </c>
      <c r="L41">
        <v>113</v>
      </c>
      <c r="M41">
        <v>79</v>
      </c>
      <c r="N41">
        <v>113</v>
      </c>
      <c r="O41">
        <v>44</v>
      </c>
      <c r="P41">
        <v>44</v>
      </c>
      <c r="Q41">
        <v>44</v>
      </c>
    </row>
    <row r="42" spans="1:17" x14ac:dyDescent="0.4">
      <c r="A42" t="s">
        <v>134</v>
      </c>
      <c r="B42">
        <v>41</v>
      </c>
      <c r="C42">
        <v>92.906000000000006</v>
      </c>
      <c r="D42">
        <v>4.231026</v>
      </c>
      <c r="E42">
        <v>4.231026</v>
      </c>
      <c r="F42">
        <v>-9.7811000000000003</v>
      </c>
      <c r="G42">
        <v>167</v>
      </c>
      <c r="H42">
        <v>-79</v>
      </c>
      <c r="I42">
        <v>-32</v>
      </c>
      <c r="J42">
        <v>266</v>
      </c>
      <c r="K42">
        <v>266</v>
      </c>
      <c r="L42">
        <v>-32</v>
      </c>
      <c r="M42">
        <v>266</v>
      </c>
      <c r="N42">
        <v>-32</v>
      </c>
      <c r="O42">
        <v>-32</v>
      </c>
      <c r="P42">
        <v>-32</v>
      </c>
      <c r="Q42">
        <v>-32</v>
      </c>
    </row>
    <row r="43" spans="1:17" x14ac:dyDescent="0.4">
      <c r="A43" t="s">
        <v>135</v>
      </c>
      <c r="B43">
        <v>42</v>
      </c>
      <c r="C43">
        <v>95.95</v>
      </c>
      <c r="D43">
        <v>4.0119860000000003</v>
      </c>
      <c r="E43">
        <v>4.0119860000000003</v>
      </c>
      <c r="F43">
        <v>-10.4193</v>
      </c>
      <c r="G43">
        <v>243</v>
      </c>
      <c r="H43">
        <v>-46</v>
      </c>
      <c r="I43">
        <v>105</v>
      </c>
      <c r="J43">
        <v>312</v>
      </c>
      <c r="K43">
        <v>312</v>
      </c>
      <c r="L43">
        <v>105</v>
      </c>
      <c r="M43">
        <v>312</v>
      </c>
      <c r="N43">
        <v>105</v>
      </c>
      <c r="O43">
        <v>-7</v>
      </c>
      <c r="P43">
        <v>-7</v>
      </c>
      <c r="Q43">
        <v>-7</v>
      </c>
    </row>
    <row r="44" spans="1:17" x14ac:dyDescent="0.4">
      <c r="A44" t="s">
        <v>200</v>
      </c>
      <c r="B44">
        <v>43</v>
      </c>
      <c r="C44">
        <v>98</v>
      </c>
      <c r="D44">
        <v>3.8850380000000002</v>
      </c>
      <c r="E44">
        <v>3.8850380000000002</v>
      </c>
      <c r="F44" s="70">
        <v>-10.293799999999999</v>
      </c>
      <c r="G44">
        <v>376</v>
      </c>
      <c r="H44">
        <v>168</v>
      </c>
      <c r="I44">
        <v>538</v>
      </c>
      <c r="J44">
        <v>296</v>
      </c>
      <c r="K44">
        <v>296</v>
      </c>
      <c r="L44">
        <v>538</v>
      </c>
      <c r="M44">
        <v>296</v>
      </c>
      <c r="N44">
        <v>538</v>
      </c>
      <c r="O44">
        <v>199</v>
      </c>
      <c r="P44">
        <v>199</v>
      </c>
      <c r="Q44">
        <v>199</v>
      </c>
    </row>
    <row r="45" spans="1:17" x14ac:dyDescent="0.4">
      <c r="A45" t="s">
        <v>136</v>
      </c>
      <c r="B45">
        <v>44</v>
      </c>
      <c r="C45">
        <v>101.07</v>
      </c>
      <c r="D45">
        <v>3.825472</v>
      </c>
      <c r="E45">
        <v>3.825472</v>
      </c>
      <c r="F45">
        <v>-9.1651000000000007</v>
      </c>
      <c r="G45">
        <v>309</v>
      </c>
      <c r="H45">
        <v>196</v>
      </c>
      <c r="I45">
        <v>476</v>
      </c>
      <c r="J45">
        <v>226</v>
      </c>
      <c r="K45">
        <v>226</v>
      </c>
      <c r="L45">
        <v>476</v>
      </c>
      <c r="M45">
        <v>226</v>
      </c>
      <c r="N45">
        <v>473</v>
      </c>
      <c r="O45">
        <v>243</v>
      </c>
      <c r="P45">
        <v>243</v>
      </c>
      <c r="Q45">
        <v>243</v>
      </c>
    </row>
    <row r="46" spans="1:17" x14ac:dyDescent="0.4">
      <c r="A46" t="s">
        <v>159</v>
      </c>
      <c r="B46">
        <v>45</v>
      </c>
      <c r="C46">
        <v>102.91</v>
      </c>
      <c r="D46">
        <v>3.8438979999999998</v>
      </c>
      <c r="E46">
        <v>3.8438979999999998</v>
      </c>
      <c r="F46">
        <v>-7.3384999999999998</v>
      </c>
      <c r="G46">
        <v>253</v>
      </c>
      <c r="H46">
        <v>149</v>
      </c>
      <c r="I46">
        <v>397</v>
      </c>
      <c r="J46">
        <v>182</v>
      </c>
      <c r="K46">
        <v>182</v>
      </c>
      <c r="L46">
        <v>397</v>
      </c>
      <c r="M46">
        <v>182</v>
      </c>
      <c r="N46">
        <v>397</v>
      </c>
      <c r="O46">
        <v>177</v>
      </c>
      <c r="P46">
        <v>177</v>
      </c>
      <c r="Q46">
        <v>177</v>
      </c>
    </row>
    <row r="47" spans="1:17" x14ac:dyDescent="0.4">
      <c r="A47" t="s">
        <v>137</v>
      </c>
      <c r="B47">
        <v>46</v>
      </c>
      <c r="C47">
        <v>106.42</v>
      </c>
      <c r="D47">
        <v>3.9570660000000002</v>
      </c>
      <c r="E47">
        <v>3.9570660000000002</v>
      </c>
      <c r="F47">
        <v>-5.1764999999999999</v>
      </c>
      <c r="G47">
        <v>160</v>
      </c>
      <c r="H47">
        <v>50</v>
      </c>
      <c r="I47">
        <v>187</v>
      </c>
      <c r="J47">
        <v>147</v>
      </c>
      <c r="K47">
        <v>147</v>
      </c>
      <c r="L47">
        <v>187</v>
      </c>
      <c r="M47">
        <v>147</v>
      </c>
      <c r="N47">
        <v>187</v>
      </c>
      <c r="O47">
        <v>71</v>
      </c>
      <c r="P47">
        <v>71</v>
      </c>
      <c r="Q47">
        <v>71</v>
      </c>
    </row>
    <row r="48" spans="1:17" x14ac:dyDescent="0.4">
      <c r="A48" t="s">
        <v>112</v>
      </c>
      <c r="B48">
        <v>47</v>
      </c>
      <c r="C48">
        <v>107.87</v>
      </c>
      <c r="D48">
        <v>4.1605480000000004</v>
      </c>
      <c r="E48">
        <v>4.1605480000000004</v>
      </c>
      <c r="F48">
        <v>-2.8289</v>
      </c>
      <c r="G48">
        <v>88</v>
      </c>
      <c r="H48">
        <v>28</v>
      </c>
      <c r="I48">
        <v>100</v>
      </c>
      <c r="J48">
        <v>82</v>
      </c>
      <c r="K48">
        <v>82</v>
      </c>
      <c r="L48">
        <v>100</v>
      </c>
      <c r="M48">
        <v>82</v>
      </c>
      <c r="N48">
        <v>100</v>
      </c>
      <c r="O48">
        <v>41</v>
      </c>
      <c r="P48">
        <v>41</v>
      </c>
      <c r="Q48">
        <v>41</v>
      </c>
    </row>
    <row r="49" spans="1:17" x14ac:dyDescent="0.4">
      <c r="A49" t="s">
        <v>138</v>
      </c>
      <c r="B49">
        <v>48</v>
      </c>
      <c r="C49">
        <v>112.41</v>
      </c>
    </row>
    <row r="50" spans="1:17" x14ac:dyDescent="0.4">
      <c r="A50" t="s">
        <v>139</v>
      </c>
      <c r="B50">
        <v>49</v>
      </c>
      <c r="C50">
        <v>114.82</v>
      </c>
      <c r="D50">
        <v>4.7960539999999998</v>
      </c>
      <c r="E50">
        <v>4.7960539999999998</v>
      </c>
      <c r="F50">
        <v>-2.7149000000000001</v>
      </c>
      <c r="G50">
        <v>34</v>
      </c>
      <c r="H50">
        <v>5</v>
      </c>
      <c r="I50">
        <v>42</v>
      </c>
      <c r="J50">
        <v>23</v>
      </c>
      <c r="K50">
        <v>33</v>
      </c>
      <c r="L50">
        <v>42</v>
      </c>
      <c r="M50">
        <v>33</v>
      </c>
      <c r="N50">
        <v>43</v>
      </c>
      <c r="O50">
        <v>6</v>
      </c>
      <c r="P50">
        <v>6</v>
      </c>
      <c r="Q50">
        <v>3</v>
      </c>
    </row>
    <row r="51" spans="1:17" x14ac:dyDescent="0.4">
      <c r="A51" t="s">
        <v>201</v>
      </c>
      <c r="B51">
        <v>50</v>
      </c>
      <c r="C51">
        <v>118.71</v>
      </c>
      <c r="D51">
        <v>4.8133319999999999</v>
      </c>
      <c r="E51">
        <v>4.8133319999999999</v>
      </c>
      <c r="F51">
        <v>-3.9552999999999998</v>
      </c>
      <c r="G51">
        <v>93</v>
      </c>
      <c r="H51">
        <v>53</v>
      </c>
      <c r="I51">
        <v>178</v>
      </c>
      <c r="J51">
        <v>51</v>
      </c>
      <c r="K51">
        <v>51</v>
      </c>
      <c r="L51">
        <v>178</v>
      </c>
      <c r="M51">
        <v>51</v>
      </c>
      <c r="N51">
        <v>178</v>
      </c>
      <c r="O51">
        <v>46</v>
      </c>
      <c r="P51">
        <v>46</v>
      </c>
      <c r="Q51">
        <v>46</v>
      </c>
    </row>
    <row r="52" spans="1:17" x14ac:dyDescent="0.4">
      <c r="A52" t="s">
        <v>203</v>
      </c>
      <c r="B52">
        <v>51</v>
      </c>
      <c r="C52">
        <v>11.76</v>
      </c>
      <c r="D52">
        <v>4.7909160000000002</v>
      </c>
      <c r="E52">
        <v>4.7909160000000002</v>
      </c>
      <c r="F52">
        <v>-3.8006000000000002</v>
      </c>
      <c r="G52">
        <v>58</v>
      </c>
      <c r="H52">
        <v>-5</v>
      </c>
      <c r="I52">
        <v>34</v>
      </c>
      <c r="J52">
        <v>70</v>
      </c>
      <c r="K52">
        <v>70</v>
      </c>
      <c r="L52">
        <v>34</v>
      </c>
      <c r="M52">
        <v>70</v>
      </c>
      <c r="N52">
        <v>34</v>
      </c>
      <c r="O52">
        <v>4</v>
      </c>
      <c r="P52">
        <v>4</v>
      </c>
      <c r="Q52">
        <v>4</v>
      </c>
    </row>
    <row r="53" spans="1:17" x14ac:dyDescent="0.4">
      <c r="A53" t="s">
        <v>233</v>
      </c>
      <c r="B53">
        <v>52</v>
      </c>
      <c r="C53">
        <v>127.6</v>
      </c>
    </row>
    <row r="54" spans="1:17" x14ac:dyDescent="0.4">
      <c r="A54" t="s">
        <v>234</v>
      </c>
      <c r="B54">
        <v>53</v>
      </c>
      <c r="C54">
        <v>126.9</v>
      </c>
    </row>
    <row r="55" spans="1:17" x14ac:dyDescent="0.4">
      <c r="A55" t="s">
        <v>433</v>
      </c>
      <c r="B55">
        <v>54</v>
      </c>
      <c r="C55">
        <v>131.29</v>
      </c>
    </row>
    <row r="56" spans="1:17" x14ac:dyDescent="0.4">
      <c r="A56" t="s">
        <v>140</v>
      </c>
      <c r="B56">
        <v>55</v>
      </c>
      <c r="C56">
        <v>132.91</v>
      </c>
    </row>
    <row r="57" spans="1:17" x14ac:dyDescent="0.4">
      <c r="A57" t="s">
        <v>141</v>
      </c>
      <c r="B57">
        <v>56</v>
      </c>
      <c r="C57">
        <v>137.33000000000001</v>
      </c>
    </row>
    <row r="58" spans="1:17" x14ac:dyDescent="0.4">
      <c r="A58" t="s">
        <v>204</v>
      </c>
      <c r="B58">
        <v>57</v>
      </c>
      <c r="C58">
        <v>138.91</v>
      </c>
      <c r="D58">
        <v>5.2910339999999998</v>
      </c>
      <c r="E58">
        <v>5.2910339999999998</v>
      </c>
      <c r="F58">
        <v>-4.9352999999999998</v>
      </c>
      <c r="G58">
        <v>23</v>
      </c>
      <c r="H58">
        <v>16</v>
      </c>
      <c r="I58">
        <v>36</v>
      </c>
      <c r="J58">
        <v>17</v>
      </c>
      <c r="K58">
        <v>17</v>
      </c>
      <c r="L58">
        <v>36</v>
      </c>
      <c r="M58">
        <v>17</v>
      </c>
      <c r="N58">
        <v>36</v>
      </c>
      <c r="O58">
        <v>20</v>
      </c>
      <c r="P58">
        <v>20</v>
      </c>
      <c r="Q58">
        <v>20</v>
      </c>
    </row>
    <row r="59" spans="1:17" x14ac:dyDescent="0.4">
      <c r="A59" t="s">
        <v>142</v>
      </c>
      <c r="B59">
        <v>58</v>
      </c>
      <c r="C59">
        <v>140.12</v>
      </c>
      <c r="D59">
        <v>4.7204360000000003</v>
      </c>
      <c r="E59">
        <v>4.7204360000000003</v>
      </c>
      <c r="F59">
        <v>-5.9314999999999998</v>
      </c>
      <c r="G59">
        <v>37</v>
      </c>
      <c r="H59">
        <v>40</v>
      </c>
      <c r="I59">
        <v>66</v>
      </c>
      <c r="J59">
        <v>23</v>
      </c>
      <c r="K59">
        <v>23</v>
      </c>
      <c r="L59">
        <v>66</v>
      </c>
      <c r="M59">
        <v>23</v>
      </c>
      <c r="N59">
        <v>66</v>
      </c>
      <c r="O59">
        <v>52</v>
      </c>
      <c r="P59">
        <v>52</v>
      </c>
      <c r="Q59">
        <v>52</v>
      </c>
    </row>
    <row r="60" spans="1:17" x14ac:dyDescent="0.4">
      <c r="A60" t="s">
        <v>205</v>
      </c>
      <c r="B60">
        <v>59</v>
      </c>
      <c r="C60">
        <v>140.91</v>
      </c>
      <c r="D60">
        <v>5.2685040000000001</v>
      </c>
      <c r="E60">
        <v>5.2685040000000001</v>
      </c>
      <c r="F60">
        <v>-4.7728999999999999</v>
      </c>
      <c r="G60">
        <v>32</v>
      </c>
      <c r="H60">
        <v>19</v>
      </c>
      <c r="I60">
        <v>46</v>
      </c>
      <c r="J60">
        <v>25</v>
      </c>
      <c r="K60">
        <v>25</v>
      </c>
      <c r="L60">
        <v>46</v>
      </c>
      <c r="M60">
        <v>25</v>
      </c>
      <c r="N60">
        <v>46</v>
      </c>
      <c r="O60">
        <v>24</v>
      </c>
      <c r="P60">
        <v>24</v>
      </c>
      <c r="Q60">
        <v>24</v>
      </c>
    </row>
    <row r="61" spans="1:17" x14ac:dyDescent="0.4">
      <c r="A61" t="s">
        <v>160</v>
      </c>
      <c r="B61">
        <v>60</v>
      </c>
      <c r="C61">
        <v>144.24</v>
      </c>
      <c r="D61">
        <v>5.2158480000000003</v>
      </c>
      <c r="E61">
        <v>5.2158480000000003</v>
      </c>
      <c r="F61">
        <v>-4.7591000000000001</v>
      </c>
      <c r="G61">
        <v>34</v>
      </c>
      <c r="H61">
        <v>21</v>
      </c>
      <c r="I61">
        <v>51</v>
      </c>
      <c r="J61">
        <v>25</v>
      </c>
      <c r="K61">
        <v>25</v>
      </c>
      <c r="L61">
        <v>51</v>
      </c>
      <c r="M61">
        <v>25</v>
      </c>
      <c r="N61">
        <v>51</v>
      </c>
      <c r="O61">
        <v>26</v>
      </c>
      <c r="P61">
        <v>26</v>
      </c>
      <c r="Q61">
        <v>26</v>
      </c>
    </row>
    <row r="62" spans="1:17" x14ac:dyDescent="0.4">
      <c r="A62" t="s">
        <v>206</v>
      </c>
      <c r="B62">
        <v>61</v>
      </c>
      <c r="C62">
        <v>145</v>
      </c>
    </row>
    <row r="63" spans="1:17" x14ac:dyDescent="0.4">
      <c r="A63" t="s">
        <v>207</v>
      </c>
      <c r="B63">
        <v>62</v>
      </c>
      <c r="C63">
        <v>150.36000000000001</v>
      </c>
      <c r="D63">
        <v>5.1556959999999998</v>
      </c>
      <c r="E63">
        <v>5.1556959999999998</v>
      </c>
      <c r="F63">
        <v>-4.7081</v>
      </c>
      <c r="G63">
        <v>37</v>
      </c>
      <c r="H63">
        <v>24</v>
      </c>
      <c r="I63">
        <v>57</v>
      </c>
      <c r="J63">
        <v>27</v>
      </c>
      <c r="K63">
        <v>27</v>
      </c>
      <c r="L63">
        <v>56</v>
      </c>
      <c r="M63">
        <v>28</v>
      </c>
      <c r="N63">
        <v>56</v>
      </c>
      <c r="O63">
        <v>31</v>
      </c>
      <c r="P63">
        <v>31</v>
      </c>
      <c r="Q63">
        <v>31</v>
      </c>
    </row>
    <row r="64" spans="1:17" x14ac:dyDescent="0.4">
      <c r="A64" t="s">
        <v>143</v>
      </c>
      <c r="B64">
        <v>63</v>
      </c>
      <c r="C64">
        <v>151.96</v>
      </c>
    </row>
    <row r="65" spans="1:17" x14ac:dyDescent="0.4">
      <c r="A65" t="s">
        <v>144</v>
      </c>
      <c r="B65">
        <v>64</v>
      </c>
      <c r="C65">
        <v>157.25</v>
      </c>
    </row>
    <row r="66" spans="1:17" x14ac:dyDescent="0.4">
      <c r="A66" t="s">
        <v>208</v>
      </c>
      <c r="B66">
        <v>65</v>
      </c>
      <c r="C66">
        <v>158.93</v>
      </c>
      <c r="D66">
        <v>5.0358580000000002</v>
      </c>
      <c r="E66">
        <v>5.0358580000000002</v>
      </c>
      <c r="F66">
        <v>-4.6154999999999999</v>
      </c>
      <c r="G66">
        <v>41</v>
      </c>
      <c r="H66">
        <v>27</v>
      </c>
      <c r="I66">
        <v>62</v>
      </c>
      <c r="J66">
        <v>30</v>
      </c>
      <c r="K66">
        <v>30</v>
      </c>
      <c r="L66">
        <v>62</v>
      </c>
      <c r="M66">
        <v>30</v>
      </c>
      <c r="N66">
        <v>62</v>
      </c>
      <c r="O66">
        <v>34</v>
      </c>
      <c r="P66">
        <v>34</v>
      </c>
      <c r="Q66">
        <v>34</v>
      </c>
    </row>
    <row r="67" spans="1:17" x14ac:dyDescent="0.4">
      <c r="A67" t="s">
        <v>145</v>
      </c>
      <c r="B67">
        <v>66</v>
      </c>
      <c r="C67">
        <v>162.5</v>
      </c>
      <c r="D67">
        <v>5.0117380000000002</v>
      </c>
      <c r="E67">
        <v>5.0117380000000002</v>
      </c>
      <c r="F67">
        <v>-4.5854999999999997</v>
      </c>
      <c r="G67">
        <v>41</v>
      </c>
      <c r="H67">
        <v>28</v>
      </c>
      <c r="I67">
        <v>63</v>
      </c>
      <c r="J67">
        <v>30</v>
      </c>
      <c r="K67">
        <v>30</v>
      </c>
      <c r="L67">
        <v>63</v>
      </c>
      <c r="M67">
        <v>30</v>
      </c>
      <c r="N67">
        <v>63</v>
      </c>
      <c r="O67">
        <v>35</v>
      </c>
      <c r="P67">
        <v>35</v>
      </c>
      <c r="Q67">
        <v>35</v>
      </c>
    </row>
    <row r="68" spans="1:17" x14ac:dyDescent="0.4">
      <c r="A68" t="s">
        <v>209</v>
      </c>
      <c r="B68">
        <v>67</v>
      </c>
      <c r="C68">
        <v>164.93</v>
      </c>
    </row>
    <row r="69" spans="1:17" x14ac:dyDescent="0.4">
      <c r="A69" t="s">
        <v>146</v>
      </c>
      <c r="B69">
        <v>68</v>
      </c>
      <c r="C69">
        <v>167.26</v>
      </c>
      <c r="D69">
        <v>4.9592619999999998</v>
      </c>
      <c r="E69">
        <v>4.9592619999999998</v>
      </c>
      <c r="F69">
        <v>-4.5407999999999999</v>
      </c>
      <c r="G69">
        <v>42</v>
      </c>
      <c r="H69">
        <v>28</v>
      </c>
      <c r="I69">
        <v>66</v>
      </c>
      <c r="J69">
        <v>31</v>
      </c>
      <c r="K69">
        <v>31</v>
      </c>
      <c r="L69">
        <v>66</v>
      </c>
      <c r="M69">
        <v>31</v>
      </c>
      <c r="N69">
        <v>66</v>
      </c>
      <c r="O69">
        <v>35</v>
      </c>
      <c r="P69">
        <v>35</v>
      </c>
      <c r="Q69">
        <v>35</v>
      </c>
    </row>
    <row r="70" spans="1:17" x14ac:dyDescent="0.4">
      <c r="A70" t="s">
        <v>237</v>
      </c>
      <c r="B70">
        <v>69</v>
      </c>
      <c r="C70">
        <v>168.93</v>
      </c>
    </row>
    <row r="71" spans="1:17" x14ac:dyDescent="0.4">
      <c r="A71" t="s">
        <v>147</v>
      </c>
      <c r="B71">
        <v>70</v>
      </c>
      <c r="C71">
        <v>173.05</v>
      </c>
      <c r="D71">
        <v>5.4492500000000001</v>
      </c>
      <c r="E71">
        <v>5.4492500000000001</v>
      </c>
      <c r="F71">
        <v>-1.5367999999999999</v>
      </c>
      <c r="G71">
        <v>15</v>
      </c>
      <c r="H71">
        <v>12</v>
      </c>
      <c r="I71">
        <v>20</v>
      </c>
      <c r="J71">
        <v>13</v>
      </c>
      <c r="K71">
        <v>13</v>
      </c>
      <c r="L71">
        <v>20</v>
      </c>
      <c r="M71">
        <v>13</v>
      </c>
      <c r="N71">
        <v>20</v>
      </c>
      <c r="O71">
        <v>18</v>
      </c>
      <c r="P71">
        <v>18</v>
      </c>
      <c r="Q71">
        <v>18</v>
      </c>
    </row>
    <row r="72" spans="1:17" x14ac:dyDescent="0.4">
      <c r="A72" t="s">
        <v>210</v>
      </c>
      <c r="B72">
        <v>71</v>
      </c>
      <c r="C72">
        <v>174.97</v>
      </c>
    </row>
    <row r="73" spans="1:17" x14ac:dyDescent="0.4">
      <c r="A73" t="s">
        <v>148</v>
      </c>
      <c r="B73">
        <v>72</v>
      </c>
      <c r="C73">
        <v>178.49</v>
      </c>
      <c r="D73">
        <v>4.4814699999999998</v>
      </c>
      <c r="E73">
        <v>4.4814699999999998</v>
      </c>
      <c r="F73">
        <v>-9.8841000000000001</v>
      </c>
      <c r="G73">
        <v>101</v>
      </c>
      <c r="H73">
        <v>48</v>
      </c>
      <c r="I73">
        <v>138</v>
      </c>
      <c r="J73">
        <v>83</v>
      </c>
      <c r="K73">
        <v>83</v>
      </c>
      <c r="L73">
        <v>138</v>
      </c>
      <c r="M73">
        <v>83</v>
      </c>
      <c r="N73">
        <v>138</v>
      </c>
      <c r="O73">
        <v>63</v>
      </c>
      <c r="P73">
        <v>63</v>
      </c>
      <c r="Q73">
        <v>63</v>
      </c>
    </row>
    <row r="74" spans="1:17" x14ac:dyDescent="0.4">
      <c r="A74" t="s">
        <v>149</v>
      </c>
      <c r="B74">
        <v>73</v>
      </c>
      <c r="C74">
        <v>180.95</v>
      </c>
      <c r="D74">
        <v>4.2268679999999996</v>
      </c>
      <c r="E74">
        <v>4.2268679999999996</v>
      </c>
      <c r="F74">
        <v>-11.6129</v>
      </c>
      <c r="G74">
        <v>194</v>
      </c>
      <c r="H74">
        <v>10</v>
      </c>
      <c r="I74">
        <v>132</v>
      </c>
      <c r="J74">
        <v>225</v>
      </c>
      <c r="K74">
        <v>225</v>
      </c>
      <c r="L74">
        <v>132</v>
      </c>
      <c r="M74">
        <v>225</v>
      </c>
      <c r="N74">
        <v>132</v>
      </c>
      <c r="O74">
        <v>47</v>
      </c>
      <c r="P74">
        <v>47</v>
      </c>
      <c r="Q74">
        <v>47</v>
      </c>
    </row>
    <row r="75" spans="1:17" x14ac:dyDescent="0.4">
      <c r="A75" t="s">
        <v>150</v>
      </c>
      <c r="B75">
        <v>74</v>
      </c>
      <c r="C75">
        <v>183.84</v>
      </c>
      <c r="D75">
        <v>4.0432620000000004</v>
      </c>
      <c r="E75">
        <v>4.0432620000000004</v>
      </c>
      <c r="F75">
        <v>-12.486700000000001</v>
      </c>
      <c r="G75">
        <v>283</v>
      </c>
      <c r="H75">
        <v>-108</v>
      </c>
      <c r="I75">
        <v>70</v>
      </c>
      <c r="J75">
        <v>389</v>
      </c>
      <c r="K75">
        <v>389</v>
      </c>
      <c r="L75">
        <v>70</v>
      </c>
      <c r="M75">
        <v>389</v>
      </c>
      <c r="N75">
        <v>70</v>
      </c>
      <c r="O75">
        <v>-74</v>
      </c>
      <c r="P75">
        <v>-74</v>
      </c>
      <c r="Q75">
        <v>-74</v>
      </c>
    </row>
    <row r="76" spans="1:17" x14ac:dyDescent="0.4">
      <c r="A76" t="s">
        <v>151</v>
      </c>
      <c r="B76">
        <v>75</v>
      </c>
      <c r="C76">
        <v>186.21</v>
      </c>
      <c r="D76">
        <v>3.9249520000000002</v>
      </c>
      <c r="E76">
        <v>3.9249520000000002</v>
      </c>
      <c r="F76">
        <v>-12.3818</v>
      </c>
      <c r="G76">
        <v>363</v>
      </c>
      <c r="H76">
        <v>190</v>
      </c>
      <c r="I76">
        <v>560</v>
      </c>
      <c r="J76">
        <v>265</v>
      </c>
      <c r="K76">
        <v>265</v>
      </c>
      <c r="L76">
        <v>560</v>
      </c>
      <c r="M76">
        <v>265</v>
      </c>
      <c r="N76">
        <v>560</v>
      </c>
      <c r="O76">
        <v>218</v>
      </c>
      <c r="P76">
        <v>218</v>
      </c>
      <c r="Q76">
        <v>218</v>
      </c>
    </row>
    <row r="77" spans="1:17" x14ac:dyDescent="0.4">
      <c r="A77" t="s">
        <v>211</v>
      </c>
      <c r="B77">
        <v>76</v>
      </c>
      <c r="C77">
        <v>190.23</v>
      </c>
      <c r="D77">
        <v>3.8634520000000001</v>
      </c>
      <c r="E77">
        <v>3.8634520000000001</v>
      </c>
      <c r="F77">
        <v>-11.093999999999999</v>
      </c>
      <c r="G77">
        <v>408</v>
      </c>
      <c r="H77">
        <v>256</v>
      </c>
      <c r="I77">
        <v>579</v>
      </c>
      <c r="J77">
        <v>323</v>
      </c>
      <c r="K77">
        <v>323</v>
      </c>
      <c r="L77">
        <v>579</v>
      </c>
      <c r="M77">
        <v>323</v>
      </c>
      <c r="N77">
        <v>579</v>
      </c>
      <c r="O77">
        <v>342</v>
      </c>
      <c r="P77">
        <v>342</v>
      </c>
      <c r="Q77">
        <v>342</v>
      </c>
    </row>
    <row r="78" spans="1:17" x14ac:dyDescent="0.4">
      <c r="A78" t="s">
        <v>152</v>
      </c>
      <c r="B78">
        <v>77</v>
      </c>
      <c r="C78">
        <v>192.22</v>
      </c>
      <c r="D78">
        <v>3.8757280000000001</v>
      </c>
      <c r="E78">
        <v>3.8757280000000001</v>
      </c>
      <c r="F78">
        <v>-8.8384</v>
      </c>
      <c r="G78">
        <v>346</v>
      </c>
      <c r="H78">
        <v>220</v>
      </c>
      <c r="I78">
        <v>576</v>
      </c>
      <c r="J78">
        <v>231</v>
      </c>
      <c r="K78">
        <v>231</v>
      </c>
      <c r="L78">
        <v>576</v>
      </c>
      <c r="M78">
        <v>231</v>
      </c>
      <c r="N78">
        <v>576</v>
      </c>
      <c r="O78">
        <v>252</v>
      </c>
      <c r="P78">
        <v>252</v>
      </c>
      <c r="Q78">
        <v>252</v>
      </c>
    </row>
    <row r="79" spans="1:17" x14ac:dyDescent="0.4">
      <c r="A79" t="s">
        <v>153</v>
      </c>
      <c r="B79">
        <v>78</v>
      </c>
      <c r="C79">
        <v>195.08</v>
      </c>
      <c r="D79">
        <v>3.9767700000000001</v>
      </c>
      <c r="E79">
        <v>3.9767700000000001</v>
      </c>
      <c r="F79" s="70">
        <v>-6.0709</v>
      </c>
      <c r="G79">
        <v>247</v>
      </c>
      <c r="H79">
        <v>49</v>
      </c>
      <c r="I79">
        <v>303</v>
      </c>
      <c r="J79">
        <v>220</v>
      </c>
      <c r="K79">
        <v>220</v>
      </c>
      <c r="L79">
        <v>303</v>
      </c>
      <c r="M79">
        <v>220</v>
      </c>
      <c r="N79">
        <v>303</v>
      </c>
      <c r="O79">
        <v>54</v>
      </c>
      <c r="P79">
        <v>54</v>
      </c>
      <c r="Q79">
        <v>54</v>
      </c>
    </row>
    <row r="80" spans="1:17" x14ac:dyDescent="0.4">
      <c r="A80" t="s">
        <v>154</v>
      </c>
      <c r="B80">
        <v>79</v>
      </c>
      <c r="C80">
        <v>196.97</v>
      </c>
      <c r="D80">
        <v>4.1712879999999997</v>
      </c>
      <c r="E80">
        <v>4.1712879999999997</v>
      </c>
      <c r="F80">
        <v>-3.2738999999999998</v>
      </c>
      <c r="G80">
        <v>137</v>
      </c>
      <c r="H80">
        <v>18</v>
      </c>
      <c r="I80">
        <v>144</v>
      </c>
      <c r="J80">
        <v>134</v>
      </c>
      <c r="K80">
        <v>134</v>
      </c>
      <c r="L80">
        <v>144</v>
      </c>
      <c r="M80">
        <v>134</v>
      </c>
      <c r="N80">
        <v>144</v>
      </c>
      <c r="O80">
        <v>29</v>
      </c>
      <c r="P80">
        <v>29</v>
      </c>
      <c r="Q80">
        <v>29</v>
      </c>
    </row>
    <row r="81" spans="1:17" x14ac:dyDescent="0.4">
      <c r="A81" t="s">
        <v>270</v>
      </c>
      <c r="B81">
        <v>80</v>
      </c>
      <c r="C81">
        <v>200.59</v>
      </c>
    </row>
    <row r="82" spans="1:17" x14ac:dyDescent="0.4">
      <c r="A82" t="s">
        <v>155</v>
      </c>
      <c r="B82">
        <v>81</v>
      </c>
      <c r="C82">
        <v>204.38</v>
      </c>
      <c r="D82">
        <v>4.9931999999999999</v>
      </c>
      <c r="E82">
        <v>4.9931999999999999</v>
      </c>
      <c r="F82">
        <v>-2.3519999999999999</v>
      </c>
      <c r="G82">
        <v>25</v>
      </c>
      <c r="H82">
        <v>5</v>
      </c>
      <c r="I82">
        <v>41</v>
      </c>
      <c r="J82">
        <v>14</v>
      </c>
      <c r="K82">
        <v>23</v>
      </c>
      <c r="L82">
        <v>41</v>
      </c>
      <c r="M82">
        <v>23</v>
      </c>
      <c r="N82">
        <v>18</v>
      </c>
      <c r="O82">
        <v>7</v>
      </c>
      <c r="P82">
        <v>7</v>
      </c>
      <c r="Q82">
        <v>0</v>
      </c>
    </row>
    <row r="83" spans="1:17" x14ac:dyDescent="0.4">
      <c r="A83" t="s">
        <v>156</v>
      </c>
      <c r="B83">
        <v>82</v>
      </c>
      <c r="C83">
        <v>207.2</v>
      </c>
      <c r="D83">
        <v>5.0505339999999999</v>
      </c>
      <c r="E83">
        <v>5.0505339999999999</v>
      </c>
      <c r="F83">
        <v>-3.7126000000000001</v>
      </c>
      <c r="G83">
        <v>37</v>
      </c>
      <c r="H83">
        <v>14</v>
      </c>
      <c r="I83">
        <v>47</v>
      </c>
      <c r="J83">
        <v>32</v>
      </c>
      <c r="K83">
        <v>32</v>
      </c>
      <c r="L83">
        <v>47</v>
      </c>
      <c r="M83">
        <v>32</v>
      </c>
      <c r="N83">
        <v>47</v>
      </c>
      <c r="O83">
        <v>18</v>
      </c>
      <c r="P83">
        <v>18</v>
      </c>
      <c r="Q83">
        <v>18</v>
      </c>
    </row>
    <row r="84" spans="1:17" x14ac:dyDescent="0.4">
      <c r="A84" t="s">
        <v>161</v>
      </c>
      <c r="B84">
        <v>83</v>
      </c>
      <c r="C84">
        <v>208.98</v>
      </c>
    </row>
    <row r="85" spans="1:17" x14ac:dyDescent="0.4">
      <c r="A85" t="s">
        <v>434</v>
      </c>
      <c r="B85">
        <v>84</v>
      </c>
      <c r="C85">
        <v>209</v>
      </c>
    </row>
    <row r="86" spans="1:17" x14ac:dyDescent="0.4">
      <c r="A86" t="s">
        <v>435</v>
      </c>
      <c r="B86">
        <v>85</v>
      </c>
      <c r="C86">
        <v>210</v>
      </c>
    </row>
    <row r="87" spans="1:17" x14ac:dyDescent="0.4">
      <c r="A87" t="s">
        <v>436</v>
      </c>
      <c r="B87">
        <v>86</v>
      </c>
      <c r="C87">
        <v>222</v>
      </c>
    </row>
    <row r="88" spans="1:17" x14ac:dyDescent="0.4">
      <c r="A88" t="s">
        <v>437</v>
      </c>
      <c r="B88">
        <v>87</v>
      </c>
      <c r="C88">
        <v>223</v>
      </c>
    </row>
    <row r="89" spans="1:17" x14ac:dyDescent="0.4">
      <c r="A89" t="s">
        <v>438</v>
      </c>
      <c r="B89">
        <v>88</v>
      </c>
      <c r="C89">
        <v>226</v>
      </c>
    </row>
    <row r="90" spans="1:17" x14ac:dyDescent="0.4">
      <c r="A90" t="s">
        <v>212</v>
      </c>
      <c r="B90">
        <v>89</v>
      </c>
      <c r="C90">
        <v>227</v>
      </c>
      <c r="D90">
        <v>5.6622560000000002</v>
      </c>
      <c r="E90">
        <v>5.6622560000000002</v>
      </c>
      <c r="F90">
        <v>-4.1007999999999996</v>
      </c>
      <c r="G90">
        <v>24</v>
      </c>
      <c r="H90">
        <v>15</v>
      </c>
      <c r="I90">
        <v>34</v>
      </c>
      <c r="J90">
        <v>18</v>
      </c>
      <c r="K90">
        <v>18</v>
      </c>
      <c r="L90">
        <v>34</v>
      </c>
      <c r="M90">
        <v>18</v>
      </c>
      <c r="N90">
        <v>34</v>
      </c>
      <c r="O90">
        <v>19</v>
      </c>
      <c r="P90">
        <v>19</v>
      </c>
      <c r="Q90">
        <v>19</v>
      </c>
    </row>
    <row r="91" spans="1:17" x14ac:dyDescent="0.4">
      <c r="A91" t="s">
        <v>157</v>
      </c>
      <c r="B91">
        <v>90</v>
      </c>
      <c r="C91">
        <v>232.04</v>
      </c>
      <c r="D91">
        <v>5.0412179999999998</v>
      </c>
      <c r="E91">
        <v>5.0412179999999998</v>
      </c>
      <c r="F91">
        <v>-7.4138999999999999</v>
      </c>
      <c r="G91">
        <v>56</v>
      </c>
      <c r="H91">
        <v>45</v>
      </c>
      <c r="I91">
        <v>121</v>
      </c>
      <c r="J91">
        <v>5</v>
      </c>
      <c r="K91">
        <v>40</v>
      </c>
      <c r="L91">
        <v>121</v>
      </c>
      <c r="M91">
        <v>40</v>
      </c>
      <c r="N91">
        <v>93</v>
      </c>
      <c r="O91">
        <v>58</v>
      </c>
      <c r="P91">
        <v>58</v>
      </c>
      <c r="Q91">
        <v>25</v>
      </c>
    </row>
    <row r="92" spans="1:17" x14ac:dyDescent="0.4">
      <c r="A92" t="s">
        <v>214</v>
      </c>
      <c r="B92">
        <v>91</v>
      </c>
      <c r="C92">
        <v>231.04</v>
      </c>
      <c r="D92">
        <v>4.6545319999999997</v>
      </c>
      <c r="E92">
        <v>4.6545319999999997</v>
      </c>
      <c r="F92">
        <v>-9.5146999999999995</v>
      </c>
      <c r="G92">
        <v>95</v>
      </c>
      <c r="H92">
        <v>58</v>
      </c>
      <c r="I92">
        <v>117</v>
      </c>
      <c r="J92">
        <v>85</v>
      </c>
      <c r="K92">
        <v>85</v>
      </c>
      <c r="L92">
        <v>117</v>
      </c>
      <c r="M92">
        <v>85</v>
      </c>
      <c r="N92">
        <v>117</v>
      </c>
      <c r="O92">
        <v>85</v>
      </c>
      <c r="P92">
        <v>85</v>
      </c>
      <c r="Q92">
        <v>85</v>
      </c>
    </row>
    <row r="93" spans="1:17" x14ac:dyDescent="0.4">
      <c r="A93" t="s">
        <v>215</v>
      </c>
      <c r="B93">
        <v>92</v>
      </c>
      <c r="C93">
        <v>238.03</v>
      </c>
      <c r="D93">
        <v>4.4321140000000003</v>
      </c>
      <c r="E93">
        <v>4.4321140000000003</v>
      </c>
      <c r="F93">
        <v>-10.919</v>
      </c>
      <c r="G93">
        <v>105</v>
      </c>
      <c r="H93">
        <v>-4</v>
      </c>
      <c r="I93">
        <v>39</v>
      </c>
      <c r="J93">
        <v>138</v>
      </c>
      <c r="K93">
        <v>138</v>
      </c>
      <c r="L93">
        <v>39</v>
      </c>
      <c r="M93">
        <v>138</v>
      </c>
      <c r="N93">
        <v>39</v>
      </c>
      <c r="O93">
        <v>27</v>
      </c>
      <c r="P93">
        <v>27</v>
      </c>
      <c r="Q93">
        <v>27</v>
      </c>
    </row>
    <row r="94" spans="1:17" x14ac:dyDescent="0.4">
      <c r="A94" t="s">
        <v>217</v>
      </c>
      <c r="B94">
        <v>93</v>
      </c>
      <c r="C94">
        <v>237</v>
      </c>
    </row>
    <row r="95" spans="1:17" x14ac:dyDescent="0.4">
      <c r="A95" t="s">
        <v>236</v>
      </c>
      <c r="B95">
        <v>94</v>
      </c>
      <c r="C95">
        <v>244</v>
      </c>
      <c r="D95">
        <v>4.7884760000000002</v>
      </c>
      <c r="E95">
        <v>4.7884760000000002</v>
      </c>
      <c r="F95">
        <v>-13.990600000000001</v>
      </c>
      <c r="G95">
        <v>152</v>
      </c>
      <c r="H95">
        <v>-43</v>
      </c>
      <c r="I95">
        <v>38</v>
      </c>
      <c r="J95">
        <v>209</v>
      </c>
      <c r="K95">
        <v>209</v>
      </c>
      <c r="L95">
        <v>38</v>
      </c>
      <c r="M95">
        <v>209</v>
      </c>
      <c r="N95">
        <v>38</v>
      </c>
      <c r="O95">
        <v>-15</v>
      </c>
      <c r="P95">
        <v>-15</v>
      </c>
      <c r="Q95">
        <v>-15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B341B-9377-4067-98EC-0FBCDE585939}">
  <dimension ref="A1:Q95"/>
  <sheetViews>
    <sheetView workbookViewId="0">
      <selection activeCell="F15" sqref="F15"/>
    </sheetView>
  </sheetViews>
  <sheetFormatPr defaultRowHeight="18.75" x14ac:dyDescent="0.4"/>
  <sheetData>
    <row r="1" spans="1:17" x14ac:dyDescent="0.4">
      <c r="D1" t="s">
        <v>2</v>
      </c>
      <c r="E1" t="s">
        <v>249</v>
      </c>
      <c r="F1" t="s">
        <v>417</v>
      </c>
      <c r="G1" t="s">
        <v>418</v>
      </c>
      <c r="H1" t="s">
        <v>419</v>
      </c>
      <c r="I1" t="s">
        <v>420</v>
      </c>
      <c r="J1" t="s">
        <v>421</v>
      </c>
      <c r="K1" t="s">
        <v>422</v>
      </c>
      <c r="L1" t="s">
        <v>423</v>
      </c>
      <c r="M1" t="s">
        <v>424</v>
      </c>
      <c r="N1" t="s">
        <v>425</v>
      </c>
      <c r="O1" t="s">
        <v>426</v>
      </c>
      <c r="P1" t="s">
        <v>427</v>
      </c>
      <c r="Q1" t="s">
        <v>428</v>
      </c>
    </row>
    <row r="2" spans="1:17" x14ac:dyDescent="0.4">
      <c r="A2" t="s">
        <v>186</v>
      </c>
      <c r="B2">
        <v>1</v>
      </c>
      <c r="C2">
        <v>1.008</v>
      </c>
      <c r="D2">
        <v>5.21</v>
      </c>
      <c r="E2">
        <v>5.21</v>
      </c>
      <c r="F2">
        <v>-1.1214999999999999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4">
      <c r="A3" t="s">
        <v>429</v>
      </c>
      <c r="B3">
        <v>2</v>
      </c>
      <c r="C3">
        <v>4.0026000000000002</v>
      </c>
    </row>
    <row r="4" spans="1:17" x14ac:dyDescent="0.4">
      <c r="A4" t="s">
        <v>85</v>
      </c>
      <c r="B4">
        <v>3</v>
      </c>
      <c r="C4">
        <v>6.94</v>
      </c>
      <c r="D4">
        <v>3.4268179999999999</v>
      </c>
      <c r="E4">
        <v>3.4268179999999999</v>
      </c>
      <c r="F4">
        <v>-1.9037999999999999</v>
      </c>
      <c r="G4">
        <v>14</v>
      </c>
      <c r="H4">
        <v>7</v>
      </c>
      <c r="I4">
        <v>15</v>
      </c>
      <c r="J4">
        <v>13</v>
      </c>
      <c r="K4">
        <v>13</v>
      </c>
      <c r="L4">
        <v>15</v>
      </c>
      <c r="M4">
        <v>13</v>
      </c>
      <c r="N4">
        <v>15</v>
      </c>
      <c r="O4">
        <v>11</v>
      </c>
      <c r="P4">
        <v>11</v>
      </c>
      <c r="Q4">
        <v>11</v>
      </c>
    </row>
    <row r="5" spans="1:17" x14ac:dyDescent="0.4">
      <c r="A5" t="s">
        <v>116</v>
      </c>
      <c r="B5">
        <v>4</v>
      </c>
      <c r="C5">
        <v>9.0122</v>
      </c>
      <c r="D5">
        <v>2.5002260000000001</v>
      </c>
      <c r="E5">
        <v>2.5002260000000001</v>
      </c>
      <c r="F5">
        <v>-3.6436999999999999</v>
      </c>
      <c r="G5">
        <v>124</v>
      </c>
      <c r="H5">
        <v>122</v>
      </c>
      <c r="I5">
        <v>153</v>
      </c>
      <c r="J5">
        <v>109</v>
      </c>
      <c r="K5">
        <v>109</v>
      </c>
      <c r="L5">
        <v>153</v>
      </c>
      <c r="M5">
        <v>109</v>
      </c>
      <c r="N5">
        <v>153</v>
      </c>
      <c r="O5">
        <v>188</v>
      </c>
      <c r="P5">
        <v>188</v>
      </c>
      <c r="Q5">
        <v>188</v>
      </c>
    </row>
    <row r="6" spans="1:17" x14ac:dyDescent="0.4">
      <c r="A6" t="s">
        <v>0</v>
      </c>
      <c r="B6">
        <v>5</v>
      </c>
      <c r="C6">
        <v>10.81</v>
      </c>
    </row>
    <row r="7" spans="1:17" x14ac:dyDescent="0.4">
      <c r="A7" t="s">
        <v>1</v>
      </c>
      <c r="B7">
        <v>6</v>
      </c>
      <c r="C7">
        <v>12.010999999999999</v>
      </c>
    </row>
    <row r="8" spans="1:17" x14ac:dyDescent="0.4">
      <c r="A8" t="s">
        <v>192</v>
      </c>
      <c r="B8">
        <v>7</v>
      </c>
      <c r="C8">
        <v>14.007</v>
      </c>
    </row>
    <row r="9" spans="1:17" x14ac:dyDescent="0.4">
      <c r="A9" t="s">
        <v>219</v>
      </c>
      <c r="B9">
        <v>8</v>
      </c>
      <c r="C9">
        <v>15.999000000000001</v>
      </c>
    </row>
    <row r="10" spans="1:17" x14ac:dyDescent="0.4">
      <c r="A10" t="s">
        <v>221</v>
      </c>
      <c r="B10">
        <v>9</v>
      </c>
      <c r="C10">
        <v>18.998000000000001</v>
      </c>
    </row>
    <row r="11" spans="1:17" x14ac:dyDescent="0.4">
      <c r="A11" t="s">
        <v>430</v>
      </c>
      <c r="B11">
        <v>10</v>
      </c>
      <c r="C11">
        <v>20.18</v>
      </c>
    </row>
    <row r="12" spans="1:17" x14ac:dyDescent="0.4">
      <c r="A12" t="s">
        <v>117</v>
      </c>
      <c r="B12">
        <v>11</v>
      </c>
      <c r="C12">
        <v>22.99</v>
      </c>
      <c r="D12">
        <v>4.1726219999999996</v>
      </c>
      <c r="E12">
        <v>4.1726219999999996</v>
      </c>
      <c r="F12">
        <v>-1.3097000000000001</v>
      </c>
      <c r="G12">
        <v>8</v>
      </c>
      <c r="H12">
        <v>4</v>
      </c>
      <c r="I12">
        <v>9</v>
      </c>
      <c r="J12">
        <v>7</v>
      </c>
      <c r="K12">
        <v>7</v>
      </c>
      <c r="L12">
        <v>9</v>
      </c>
      <c r="M12">
        <v>7</v>
      </c>
      <c r="N12">
        <v>9</v>
      </c>
      <c r="O12">
        <v>7</v>
      </c>
      <c r="P12">
        <v>7</v>
      </c>
      <c r="Q12">
        <v>7</v>
      </c>
    </row>
    <row r="13" spans="1:17" x14ac:dyDescent="0.4">
      <c r="A13" t="s">
        <v>118</v>
      </c>
      <c r="B13">
        <v>12</v>
      </c>
      <c r="C13">
        <v>24.305</v>
      </c>
      <c r="D13">
        <v>3.5792899999999999</v>
      </c>
      <c r="E13">
        <v>3.5792899999999999</v>
      </c>
      <c r="F13">
        <v>-1.5745</v>
      </c>
      <c r="G13">
        <v>36</v>
      </c>
      <c r="H13">
        <v>17</v>
      </c>
      <c r="I13">
        <v>30</v>
      </c>
      <c r="J13">
        <v>39</v>
      </c>
      <c r="K13">
        <v>39</v>
      </c>
      <c r="L13">
        <v>30</v>
      </c>
      <c r="M13">
        <v>39</v>
      </c>
      <c r="N13">
        <v>30</v>
      </c>
      <c r="O13">
        <v>32</v>
      </c>
      <c r="P13">
        <v>32</v>
      </c>
      <c r="Q13">
        <v>32</v>
      </c>
    </row>
    <row r="14" spans="1:17" x14ac:dyDescent="0.4">
      <c r="A14" t="s">
        <v>119</v>
      </c>
      <c r="B14">
        <v>13</v>
      </c>
      <c r="C14">
        <v>26.981999999999999</v>
      </c>
      <c r="D14">
        <v>3.2204999999999999</v>
      </c>
      <c r="E14">
        <v>3.2204999999999999</v>
      </c>
      <c r="F14">
        <v>-3.6530999999999998</v>
      </c>
      <c r="G14">
        <v>69</v>
      </c>
      <c r="H14">
        <v>15</v>
      </c>
      <c r="I14">
        <v>36</v>
      </c>
      <c r="J14">
        <v>86</v>
      </c>
      <c r="K14">
        <v>86</v>
      </c>
      <c r="L14">
        <v>36</v>
      </c>
      <c r="M14">
        <v>86</v>
      </c>
      <c r="N14">
        <v>36</v>
      </c>
      <c r="O14">
        <v>42</v>
      </c>
      <c r="P14">
        <v>42</v>
      </c>
      <c r="Q14">
        <v>42</v>
      </c>
    </row>
    <row r="15" spans="1:17" x14ac:dyDescent="0.4">
      <c r="A15" t="s">
        <v>120</v>
      </c>
      <c r="B15">
        <v>14</v>
      </c>
      <c r="C15">
        <v>28.085000000000001</v>
      </c>
      <c r="D15">
        <v>3.0916679999999999</v>
      </c>
      <c r="E15">
        <v>3.0916679999999999</v>
      </c>
      <c r="F15">
        <v>-4.8997999999999999</v>
      </c>
      <c r="G15">
        <v>94</v>
      </c>
      <c r="H15">
        <v>1</v>
      </c>
      <c r="I15">
        <v>47</v>
      </c>
      <c r="J15">
        <v>117</v>
      </c>
      <c r="K15">
        <v>117</v>
      </c>
      <c r="L15">
        <v>47</v>
      </c>
      <c r="M15">
        <v>117</v>
      </c>
      <c r="N15">
        <v>47</v>
      </c>
      <c r="O15">
        <v>25</v>
      </c>
      <c r="P15">
        <v>25</v>
      </c>
      <c r="Q15">
        <v>25</v>
      </c>
    </row>
    <row r="16" spans="1:17" x14ac:dyDescent="0.4">
      <c r="A16" t="s">
        <v>223</v>
      </c>
      <c r="B16">
        <v>15</v>
      </c>
      <c r="C16">
        <v>30.974</v>
      </c>
    </row>
    <row r="17" spans="1:17" x14ac:dyDescent="0.4">
      <c r="A17" t="s">
        <v>225</v>
      </c>
      <c r="B17">
        <v>16</v>
      </c>
      <c r="C17">
        <v>32.06</v>
      </c>
    </row>
    <row r="18" spans="1:17" x14ac:dyDescent="0.4">
      <c r="A18" t="s">
        <v>226</v>
      </c>
      <c r="B18">
        <v>17</v>
      </c>
      <c r="C18">
        <v>35.450000000000003</v>
      </c>
    </row>
    <row r="19" spans="1:17" x14ac:dyDescent="0.4">
      <c r="A19" t="s">
        <v>431</v>
      </c>
      <c r="B19">
        <v>18</v>
      </c>
      <c r="C19">
        <v>39.948</v>
      </c>
    </row>
    <row r="20" spans="1:17" x14ac:dyDescent="0.4">
      <c r="A20" t="s">
        <v>121</v>
      </c>
      <c r="B20">
        <v>19</v>
      </c>
      <c r="C20">
        <v>39.097999999999999</v>
      </c>
      <c r="D20">
        <v>5.2621196699999997</v>
      </c>
      <c r="E20">
        <v>5.2621196699999997</v>
      </c>
      <c r="F20">
        <v>-1.081</v>
      </c>
      <c r="G20">
        <v>4</v>
      </c>
      <c r="H20">
        <v>2</v>
      </c>
      <c r="I20">
        <v>3</v>
      </c>
      <c r="J20">
        <v>4</v>
      </c>
      <c r="K20">
        <v>4</v>
      </c>
      <c r="L20">
        <v>3</v>
      </c>
      <c r="M20">
        <v>4</v>
      </c>
      <c r="N20">
        <v>3</v>
      </c>
      <c r="O20">
        <v>3</v>
      </c>
      <c r="P20">
        <v>3</v>
      </c>
      <c r="Q20">
        <v>3</v>
      </c>
    </row>
    <row r="21" spans="1:17" x14ac:dyDescent="0.4">
      <c r="A21" t="s">
        <v>122</v>
      </c>
      <c r="B21">
        <v>20</v>
      </c>
      <c r="C21">
        <v>40.078000000000003</v>
      </c>
      <c r="D21">
        <v>4.3855019999999998</v>
      </c>
      <c r="E21">
        <v>4.3855019999999998</v>
      </c>
      <c r="F21">
        <v>-1.982</v>
      </c>
      <c r="G21">
        <v>15</v>
      </c>
      <c r="H21">
        <v>5</v>
      </c>
      <c r="I21">
        <v>6</v>
      </c>
      <c r="J21">
        <v>20</v>
      </c>
      <c r="K21">
        <v>20</v>
      </c>
      <c r="L21">
        <v>6</v>
      </c>
      <c r="M21">
        <v>20</v>
      </c>
      <c r="N21">
        <v>6</v>
      </c>
      <c r="O21">
        <v>13</v>
      </c>
      <c r="P21">
        <v>13</v>
      </c>
      <c r="Q21">
        <v>13</v>
      </c>
    </row>
    <row r="22" spans="1:17" x14ac:dyDescent="0.4">
      <c r="A22" t="s">
        <v>188</v>
      </c>
      <c r="B22">
        <v>21</v>
      </c>
      <c r="C22">
        <v>44.956000000000003</v>
      </c>
      <c r="D22">
        <v>3.677384</v>
      </c>
      <c r="E22">
        <v>3.677384</v>
      </c>
      <c r="F22">
        <v>-6.2286999999999999</v>
      </c>
      <c r="G22">
        <v>53</v>
      </c>
      <c r="H22">
        <v>17</v>
      </c>
      <c r="I22">
        <v>46</v>
      </c>
      <c r="J22">
        <v>50</v>
      </c>
      <c r="K22">
        <v>66</v>
      </c>
      <c r="L22">
        <v>52</v>
      </c>
      <c r="M22">
        <v>50</v>
      </c>
      <c r="N22">
        <v>46</v>
      </c>
      <c r="O22">
        <v>29</v>
      </c>
      <c r="P22">
        <v>29</v>
      </c>
      <c r="Q22">
        <v>29</v>
      </c>
    </row>
    <row r="23" spans="1:17" x14ac:dyDescent="0.4">
      <c r="A23" t="s">
        <v>123</v>
      </c>
      <c r="B23">
        <v>22</v>
      </c>
      <c r="C23">
        <v>47.866999999999997</v>
      </c>
      <c r="D23">
        <v>3.2515000000000001</v>
      </c>
      <c r="E23">
        <v>3.2515000000000001</v>
      </c>
      <c r="F23">
        <v>-7.7835000000000001</v>
      </c>
      <c r="G23">
        <v>105</v>
      </c>
      <c r="H23">
        <v>13</v>
      </c>
      <c r="I23">
        <v>70</v>
      </c>
      <c r="J23">
        <v>123</v>
      </c>
      <c r="K23">
        <v>123</v>
      </c>
      <c r="L23">
        <v>70</v>
      </c>
      <c r="M23">
        <v>123</v>
      </c>
      <c r="N23">
        <v>70</v>
      </c>
      <c r="O23">
        <v>39</v>
      </c>
      <c r="P23">
        <v>39</v>
      </c>
      <c r="Q23">
        <v>39</v>
      </c>
    </row>
    <row r="24" spans="1:17" x14ac:dyDescent="0.4">
      <c r="A24" t="s">
        <v>124</v>
      </c>
      <c r="B24">
        <v>23</v>
      </c>
      <c r="C24">
        <v>50.942</v>
      </c>
      <c r="D24">
        <v>2.9925440000000001</v>
      </c>
      <c r="E24">
        <v>2.9925440000000001</v>
      </c>
      <c r="F24">
        <v>-9.0823999999999998</v>
      </c>
      <c r="G24">
        <v>179</v>
      </c>
      <c r="H24">
        <v>38</v>
      </c>
      <c r="I24">
        <v>276</v>
      </c>
      <c r="J24">
        <v>131</v>
      </c>
      <c r="K24">
        <v>131</v>
      </c>
      <c r="L24">
        <v>276</v>
      </c>
      <c r="M24">
        <v>131</v>
      </c>
      <c r="N24">
        <v>276</v>
      </c>
      <c r="O24">
        <v>16</v>
      </c>
      <c r="P24">
        <v>16</v>
      </c>
      <c r="Q24">
        <v>16</v>
      </c>
    </row>
    <row r="25" spans="1:17" x14ac:dyDescent="0.4">
      <c r="A25" t="s">
        <v>125</v>
      </c>
      <c r="B25">
        <v>24</v>
      </c>
      <c r="C25">
        <v>51.996000000000002</v>
      </c>
      <c r="D25">
        <v>2.8740252599999998</v>
      </c>
      <c r="E25">
        <v>2.8740252599999998</v>
      </c>
      <c r="F25">
        <v>-9.6530000000000005</v>
      </c>
      <c r="G25">
        <v>259</v>
      </c>
      <c r="H25">
        <v>133</v>
      </c>
      <c r="I25">
        <v>499</v>
      </c>
      <c r="J25">
        <v>139</v>
      </c>
      <c r="K25">
        <v>139</v>
      </c>
      <c r="L25">
        <v>499</v>
      </c>
      <c r="M25">
        <v>139</v>
      </c>
      <c r="N25">
        <v>499</v>
      </c>
      <c r="O25">
        <v>102</v>
      </c>
      <c r="P25">
        <v>102</v>
      </c>
      <c r="Q25">
        <v>102</v>
      </c>
    </row>
    <row r="26" spans="1:17" x14ac:dyDescent="0.4">
      <c r="A26" t="s">
        <v>194</v>
      </c>
      <c r="B26">
        <v>25</v>
      </c>
      <c r="C26">
        <v>54.938000000000002</v>
      </c>
    </row>
    <row r="27" spans="1:17" x14ac:dyDescent="0.4">
      <c r="A27" t="s">
        <v>126</v>
      </c>
      <c r="B27">
        <v>26</v>
      </c>
      <c r="C27">
        <v>55.844999999999999</v>
      </c>
      <c r="D27">
        <v>2.8400516800000002</v>
      </c>
      <c r="E27">
        <v>2.8400516800000002</v>
      </c>
      <c r="F27" s="70">
        <v>-8.4693000000000005</v>
      </c>
      <c r="G27">
        <v>182</v>
      </c>
      <c r="H27">
        <v>78</v>
      </c>
      <c r="I27">
        <v>247</v>
      </c>
      <c r="J27">
        <v>150</v>
      </c>
      <c r="K27">
        <v>150</v>
      </c>
      <c r="L27">
        <v>247</v>
      </c>
      <c r="M27">
        <v>150</v>
      </c>
      <c r="N27">
        <v>247</v>
      </c>
      <c r="O27">
        <v>97</v>
      </c>
      <c r="P27">
        <v>97</v>
      </c>
      <c r="Q27">
        <v>97</v>
      </c>
    </row>
    <row r="28" spans="1:17" x14ac:dyDescent="0.4">
      <c r="A28" t="s">
        <v>127</v>
      </c>
      <c r="B28">
        <v>27</v>
      </c>
      <c r="C28">
        <v>58.933</v>
      </c>
    </row>
    <row r="29" spans="1:17" x14ac:dyDescent="0.4">
      <c r="A29" t="s">
        <v>128</v>
      </c>
      <c r="B29">
        <v>28</v>
      </c>
      <c r="C29">
        <v>58.692999999999998</v>
      </c>
      <c r="D29">
        <v>2.7902119999999999</v>
      </c>
      <c r="E29">
        <v>2.7902119999999999</v>
      </c>
      <c r="F29">
        <v>-5.6845999999999997</v>
      </c>
      <c r="G29">
        <v>197</v>
      </c>
      <c r="H29">
        <v>78</v>
      </c>
      <c r="I29">
        <v>320</v>
      </c>
      <c r="J29">
        <v>142</v>
      </c>
      <c r="K29">
        <v>128</v>
      </c>
      <c r="L29">
        <v>320</v>
      </c>
      <c r="M29">
        <v>128</v>
      </c>
      <c r="N29">
        <v>336</v>
      </c>
      <c r="O29">
        <v>55</v>
      </c>
      <c r="P29">
        <v>55</v>
      </c>
      <c r="Q29">
        <v>89</v>
      </c>
    </row>
    <row r="30" spans="1:17" x14ac:dyDescent="0.4">
      <c r="A30" t="s">
        <v>105</v>
      </c>
      <c r="B30">
        <v>29</v>
      </c>
      <c r="C30">
        <v>63.545999999999999</v>
      </c>
      <c r="D30">
        <v>2.8726539999999998</v>
      </c>
      <c r="E30">
        <v>2.8726539999999998</v>
      </c>
      <c r="F30">
        <v>-4.0621999999999998</v>
      </c>
      <c r="G30">
        <v>146</v>
      </c>
      <c r="H30">
        <v>56</v>
      </c>
      <c r="I30">
        <v>137</v>
      </c>
      <c r="J30">
        <v>150</v>
      </c>
      <c r="K30">
        <v>150</v>
      </c>
      <c r="L30">
        <v>137</v>
      </c>
      <c r="M30">
        <v>150</v>
      </c>
      <c r="N30">
        <v>137</v>
      </c>
      <c r="O30">
        <v>98</v>
      </c>
      <c r="P30">
        <v>98</v>
      </c>
      <c r="Q30">
        <v>98</v>
      </c>
    </row>
    <row r="31" spans="1:17" x14ac:dyDescent="0.4">
      <c r="A31" t="s">
        <v>129</v>
      </c>
      <c r="B31">
        <v>30</v>
      </c>
      <c r="C31">
        <v>65.38</v>
      </c>
    </row>
    <row r="32" spans="1:17" x14ac:dyDescent="0.4">
      <c r="A32" t="s">
        <v>196</v>
      </c>
      <c r="B32">
        <v>31</v>
      </c>
      <c r="C32">
        <v>69.722999999999999</v>
      </c>
    </row>
    <row r="33" spans="1:17" x14ac:dyDescent="0.4">
      <c r="A33" t="s">
        <v>130</v>
      </c>
      <c r="B33">
        <v>32</v>
      </c>
      <c r="C33">
        <v>72.63</v>
      </c>
      <c r="D33">
        <v>3.39201</v>
      </c>
      <c r="E33">
        <v>3.39201</v>
      </c>
      <c r="F33">
        <v>-4.2771999999999997</v>
      </c>
      <c r="G33">
        <v>58</v>
      </c>
      <c r="H33">
        <v>-6</v>
      </c>
      <c r="I33">
        <v>11</v>
      </c>
      <c r="J33">
        <v>82</v>
      </c>
      <c r="K33">
        <v>82</v>
      </c>
      <c r="L33">
        <v>11</v>
      </c>
      <c r="M33">
        <v>82</v>
      </c>
      <c r="N33">
        <v>11</v>
      </c>
      <c r="O33">
        <v>14</v>
      </c>
      <c r="P33">
        <v>14</v>
      </c>
      <c r="Q33">
        <v>14</v>
      </c>
    </row>
    <row r="34" spans="1:17" x14ac:dyDescent="0.4">
      <c r="A34" t="s">
        <v>229</v>
      </c>
      <c r="B34">
        <v>33</v>
      </c>
      <c r="C34">
        <v>74.921999999999997</v>
      </c>
    </row>
    <row r="35" spans="1:17" x14ac:dyDescent="0.4">
      <c r="A35" t="s">
        <v>230</v>
      </c>
      <c r="B35">
        <v>34</v>
      </c>
      <c r="C35">
        <v>78.971000000000004</v>
      </c>
      <c r="D35">
        <v>3.4477500000000001</v>
      </c>
      <c r="E35">
        <v>3.4477500000000001</v>
      </c>
      <c r="F35">
        <v>-2.8936000000000002</v>
      </c>
      <c r="G35">
        <v>74</v>
      </c>
      <c r="H35">
        <v>-16</v>
      </c>
      <c r="I35">
        <v>104</v>
      </c>
      <c r="J35">
        <v>59</v>
      </c>
      <c r="K35">
        <v>59</v>
      </c>
      <c r="L35">
        <v>104</v>
      </c>
      <c r="M35">
        <v>59</v>
      </c>
      <c r="N35">
        <v>104</v>
      </c>
      <c r="O35">
        <v>-41</v>
      </c>
      <c r="P35">
        <v>-41</v>
      </c>
      <c r="Q35">
        <v>-41</v>
      </c>
    </row>
    <row r="36" spans="1:17" x14ac:dyDescent="0.4">
      <c r="A36" t="s">
        <v>232</v>
      </c>
      <c r="B36">
        <v>35</v>
      </c>
      <c r="C36">
        <v>79.903999999999996</v>
      </c>
      <c r="D36">
        <v>3.7608000000000001</v>
      </c>
      <c r="E36">
        <v>3.7608000000000001</v>
      </c>
      <c r="F36">
        <v>-1.0074000000000001</v>
      </c>
      <c r="G36">
        <v>21</v>
      </c>
      <c r="H36">
        <v>-41</v>
      </c>
      <c r="I36">
        <v>23</v>
      </c>
      <c r="J36">
        <v>20</v>
      </c>
      <c r="K36">
        <v>20</v>
      </c>
      <c r="L36">
        <v>23</v>
      </c>
      <c r="M36">
        <v>20</v>
      </c>
      <c r="N36">
        <v>23</v>
      </c>
      <c r="O36">
        <v>-70</v>
      </c>
      <c r="P36">
        <v>-70</v>
      </c>
      <c r="Q36">
        <v>-70</v>
      </c>
    </row>
    <row r="37" spans="1:17" x14ac:dyDescent="0.4">
      <c r="A37" t="s">
        <v>432</v>
      </c>
      <c r="B37">
        <v>36</v>
      </c>
      <c r="C37">
        <v>83.798000000000002</v>
      </c>
    </row>
    <row r="38" spans="1:17" x14ac:dyDescent="0.4">
      <c r="A38" t="s">
        <v>131</v>
      </c>
      <c r="B38">
        <v>37</v>
      </c>
      <c r="C38">
        <v>85.468000000000004</v>
      </c>
      <c r="D38">
        <v>5.6441559999999997</v>
      </c>
      <c r="E38">
        <v>5.6441559999999997</v>
      </c>
      <c r="F38">
        <v>-0.97130000000000005</v>
      </c>
      <c r="G38">
        <v>3</v>
      </c>
      <c r="H38">
        <v>1</v>
      </c>
      <c r="I38">
        <v>3</v>
      </c>
      <c r="J38">
        <v>3</v>
      </c>
      <c r="K38">
        <v>3</v>
      </c>
      <c r="L38">
        <v>3</v>
      </c>
      <c r="M38">
        <v>3</v>
      </c>
      <c r="N38">
        <v>3</v>
      </c>
      <c r="O38">
        <v>2</v>
      </c>
      <c r="P38">
        <v>2</v>
      </c>
      <c r="Q38">
        <v>2</v>
      </c>
    </row>
    <row r="39" spans="1:17" x14ac:dyDescent="0.4">
      <c r="A39" t="s">
        <v>198</v>
      </c>
      <c r="B39">
        <v>38</v>
      </c>
      <c r="C39">
        <v>87.62</v>
      </c>
      <c r="D39">
        <v>4.7535499999999997</v>
      </c>
      <c r="E39">
        <v>4.7535499999999997</v>
      </c>
      <c r="F39">
        <v>-1.6763999999999999</v>
      </c>
      <c r="G39">
        <v>12</v>
      </c>
      <c r="H39">
        <v>9</v>
      </c>
      <c r="I39">
        <v>14</v>
      </c>
      <c r="J39">
        <v>11</v>
      </c>
      <c r="K39">
        <v>11</v>
      </c>
      <c r="L39">
        <v>14</v>
      </c>
      <c r="M39">
        <v>11</v>
      </c>
      <c r="N39">
        <v>14</v>
      </c>
      <c r="O39">
        <v>14</v>
      </c>
      <c r="P39">
        <v>14</v>
      </c>
      <c r="Q39">
        <v>14</v>
      </c>
    </row>
    <row r="40" spans="1:17" x14ac:dyDescent="0.4">
      <c r="A40" t="s">
        <v>132</v>
      </c>
      <c r="B40">
        <v>39</v>
      </c>
      <c r="C40">
        <v>88.906000000000006</v>
      </c>
    </row>
    <row r="41" spans="1:17" x14ac:dyDescent="0.4">
      <c r="A41" t="s">
        <v>133</v>
      </c>
      <c r="B41">
        <v>40</v>
      </c>
      <c r="C41">
        <v>91.224000000000004</v>
      </c>
      <c r="D41">
        <v>3.5832739999999998</v>
      </c>
      <c r="E41">
        <v>3.5832739999999998</v>
      </c>
      <c r="F41">
        <v>-8.4731000000000005</v>
      </c>
      <c r="G41">
        <v>89</v>
      </c>
      <c r="H41">
        <v>17</v>
      </c>
      <c r="I41">
        <v>86</v>
      </c>
      <c r="J41">
        <v>90</v>
      </c>
      <c r="K41">
        <v>90</v>
      </c>
      <c r="L41">
        <v>86</v>
      </c>
      <c r="M41">
        <v>90</v>
      </c>
      <c r="N41">
        <v>86</v>
      </c>
      <c r="O41">
        <v>30</v>
      </c>
      <c r="P41">
        <v>30</v>
      </c>
      <c r="Q41">
        <v>30</v>
      </c>
    </row>
    <row r="42" spans="1:17" x14ac:dyDescent="0.4">
      <c r="A42" t="s">
        <v>134</v>
      </c>
      <c r="B42">
        <v>41</v>
      </c>
      <c r="C42">
        <v>92.906000000000006</v>
      </c>
      <c r="D42">
        <v>3.3205200000000001</v>
      </c>
      <c r="E42">
        <v>3.3205200000000001</v>
      </c>
      <c r="F42">
        <v>-10.1013</v>
      </c>
      <c r="G42">
        <v>174</v>
      </c>
      <c r="H42">
        <v>24</v>
      </c>
      <c r="I42">
        <v>233</v>
      </c>
      <c r="J42">
        <v>145</v>
      </c>
      <c r="K42">
        <v>145</v>
      </c>
      <c r="L42">
        <v>233</v>
      </c>
      <c r="M42">
        <v>145</v>
      </c>
      <c r="N42">
        <v>233</v>
      </c>
      <c r="O42">
        <v>11</v>
      </c>
      <c r="P42">
        <v>11</v>
      </c>
      <c r="Q42">
        <v>11</v>
      </c>
    </row>
    <row r="43" spans="1:17" x14ac:dyDescent="0.4">
      <c r="A43" t="s">
        <v>135</v>
      </c>
      <c r="B43">
        <v>42</v>
      </c>
      <c r="C43">
        <v>95.95</v>
      </c>
      <c r="D43">
        <v>3.167618</v>
      </c>
      <c r="E43">
        <v>3.167618</v>
      </c>
      <c r="F43">
        <v>-10.845599999999999</v>
      </c>
      <c r="G43">
        <v>262</v>
      </c>
      <c r="H43">
        <v>127</v>
      </c>
      <c r="I43">
        <v>472</v>
      </c>
      <c r="J43">
        <v>158</v>
      </c>
      <c r="K43">
        <v>158</v>
      </c>
      <c r="L43">
        <v>472</v>
      </c>
      <c r="M43">
        <v>158</v>
      </c>
      <c r="N43">
        <v>472</v>
      </c>
      <c r="O43">
        <v>106</v>
      </c>
      <c r="P43">
        <v>106</v>
      </c>
      <c r="Q43">
        <v>106</v>
      </c>
    </row>
    <row r="44" spans="1:17" x14ac:dyDescent="0.4">
      <c r="A44" t="s">
        <v>200</v>
      </c>
      <c r="B44">
        <v>43</v>
      </c>
      <c r="C44">
        <v>98</v>
      </c>
    </row>
    <row r="45" spans="1:17" x14ac:dyDescent="0.4">
      <c r="A45" t="s">
        <v>136</v>
      </c>
      <c r="B45">
        <v>44</v>
      </c>
      <c r="C45">
        <v>101.07</v>
      </c>
    </row>
    <row r="46" spans="1:17" x14ac:dyDescent="0.4">
      <c r="A46" t="s">
        <v>159</v>
      </c>
      <c r="B46">
        <v>45</v>
      </c>
      <c r="C46">
        <v>102.91</v>
      </c>
    </row>
    <row r="47" spans="1:17" x14ac:dyDescent="0.4">
      <c r="A47" t="s">
        <v>137</v>
      </c>
      <c r="B47">
        <v>46</v>
      </c>
      <c r="C47">
        <v>106.42</v>
      </c>
    </row>
    <row r="48" spans="1:17" x14ac:dyDescent="0.4">
      <c r="A48" t="s">
        <v>112</v>
      </c>
      <c r="B48">
        <v>47</v>
      </c>
      <c r="C48">
        <v>107.87</v>
      </c>
    </row>
    <row r="49" spans="1:17" x14ac:dyDescent="0.4">
      <c r="A49" t="s">
        <v>138</v>
      </c>
      <c r="B49">
        <v>48</v>
      </c>
      <c r="C49">
        <v>112.41</v>
      </c>
    </row>
    <row r="50" spans="1:17" x14ac:dyDescent="0.4">
      <c r="A50" t="s">
        <v>139</v>
      </c>
      <c r="B50">
        <v>49</v>
      </c>
      <c r="C50">
        <v>114.82</v>
      </c>
    </row>
    <row r="51" spans="1:17" x14ac:dyDescent="0.4">
      <c r="A51" t="s">
        <v>201</v>
      </c>
      <c r="B51">
        <v>50</v>
      </c>
      <c r="C51">
        <v>118.71</v>
      </c>
      <c r="D51">
        <v>3.809374</v>
      </c>
      <c r="E51">
        <v>3.809374</v>
      </c>
      <c r="F51">
        <v>-3.9352999999999998</v>
      </c>
      <c r="G51">
        <v>44</v>
      </c>
      <c r="H51">
        <v>-2</v>
      </c>
      <c r="I51">
        <v>3</v>
      </c>
      <c r="J51">
        <v>64</v>
      </c>
      <c r="K51">
        <v>64</v>
      </c>
      <c r="L51">
        <v>3</v>
      </c>
      <c r="M51">
        <v>64</v>
      </c>
      <c r="N51">
        <v>3</v>
      </c>
      <c r="O51">
        <v>16</v>
      </c>
      <c r="P51">
        <v>16</v>
      </c>
      <c r="Q51">
        <v>16</v>
      </c>
    </row>
    <row r="52" spans="1:17" x14ac:dyDescent="0.4">
      <c r="A52" t="s">
        <v>203</v>
      </c>
      <c r="B52">
        <v>51</v>
      </c>
      <c r="C52">
        <v>11.76</v>
      </c>
      <c r="D52">
        <v>3.7853219999999999</v>
      </c>
      <c r="E52">
        <v>3.7853219999999999</v>
      </c>
      <c r="F52">
        <v>-3.8904999999999998</v>
      </c>
      <c r="G52">
        <v>65</v>
      </c>
      <c r="H52">
        <v>18</v>
      </c>
      <c r="I52">
        <v>84</v>
      </c>
      <c r="J52">
        <v>56</v>
      </c>
      <c r="K52">
        <v>56</v>
      </c>
      <c r="L52">
        <v>84</v>
      </c>
      <c r="M52">
        <v>56</v>
      </c>
      <c r="N52">
        <v>84</v>
      </c>
      <c r="O52">
        <v>20</v>
      </c>
      <c r="P52">
        <v>20</v>
      </c>
      <c r="Q52">
        <v>20</v>
      </c>
    </row>
    <row r="53" spans="1:17" x14ac:dyDescent="0.4">
      <c r="A53" t="s">
        <v>233</v>
      </c>
      <c r="B53">
        <v>52</v>
      </c>
      <c r="C53">
        <v>127.6</v>
      </c>
    </row>
    <row r="54" spans="1:17" x14ac:dyDescent="0.4">
      <c r="A54" t="s">
        <v>234</v>
      </c>
      <c r="B54">
        <v>53</v>
      </c>
      <c r="C54">
        <v>126.9</v>
      </c>
      <c r="D54">
        <v>4.1445080000000001</v>
      </c>
      <c r="E54">
        <v>4.1445080000000001</v>
      </c>
      <c r="F54">
        <v>-1.0550999999999999</v>
      </c>
      <c r="G54">
        <v>26</v>
      </c>
      <c r="H54">
        <v>-31</v>
      </c>
      <c r="I54">
        <v>27</v>
      </c>
      <c r="J54">
        <v>26</v>
      </c>
      <c r="K54">
        <v>26</v>
      </c>
      <c r="L54">
        <v>27</v>
      </c>
      <c r="M54">
        <v>26</v>
      </c>
      <c r="N54">
        <v>27</v>
      </c>
      <c r="O54">
        <v>-53</v>
      </c>
      <c r="P54">
        <v>-53</v>
      </c>
      <c r="Q54">
        <v>-53</v>
      </c>
    </row>
    <row r="55" spans="1:17" x14ac:dyDescent="0.4">
      <c r="A55" t="s">
        <v>433</v>
      </c>
      <c r="B55">
        <v>54</v>
      </c>
      <c r="C55">
        <v>131.29</v>
      </c>
    </row>
    <row r="56" spans="1:17" x14ac:dyDescent="0.4">
      <c r="A56" t="s">
        <v>140</v>
      </c>
      <c r="B56">
        <v>55</v>
      </c>
      <c r="C56">
        <v>132.91</v>
      </c>
      <c r="D56">
        <v>6.1100399999999997</v>
      </c>
      <c r="E56">
        <v>6.1100399999999997</v>
      </c>
      <c r="F56">
        <v>-0.85660000000000003</v>
      </c>
      <c r="G56">
        <v>2</v>
      </c>
      <c r="H56">
        <v>1</v>
      </c>
      <c r="I56">
        <v>2</v>
      </c>
      <c r="J56">
        <v>2</v>
      </c>
      <c r="K56">
        <v>2</v>
      </c>
      <c r="L56">
        <v>2</v>
      </c>
      <c r="M56">
        <v>2</v>
      </c>
      <c r="N56">
        <v>2</v>
      </c>
      <c r="O56">
        <v>1</v>
      </c>
      <c r="P56">
        <v>1</v>
      </c>
      <c r="Q56">
        <v>1</v>
      </c>
    </row>
    <row r="57" spans="1:17" x14ac:dyDescent="0.4">
      <c r="A57" t="s">
        <v>141</v>
      </c>
      <c r="B57">
        <v>56</v>
      </c>
      <c r="C57">
        <v>137.33000000000001</v>
      </c>
      <c r="D57">
        <v>5.0303000000000004</v>
      </c>
      <c r="E57">
        <v>5.0303000000000004</v>
      </c>
      <c r="F57">
        <v>-1.919</v>
      </c>
      <c r="G57">
        <v>9</v>
      </c>
      <c r="H57">
        <v>7</v>
      </c>
      <c r="I57">
        <v>12</v>
      </c>
      <c r="J57">
        <v>7</v>
      </c>
      <c r="K57">
        <v>7</v>
      </c>
      <c r="L57">
        <v>12</v>
      </c>
      <c r="M57">
        <v>7</v>
      </c>
      <c r="N57">
        <v>12</v>
      </c>
      <c r="O57">
        <v>10</v>
      </c>
      <c r="P57">
        <v>10</v>
      </c>
      <c r="Q57">
        <v>10</v>
      </c>
    </row>
    <row r="58" spans="1:17" x14ac:dyDescent="0.4">
      <c r="A58" t="s">
        <v>204</v>
      </c>
      <c r="B58">
        <v>57</v>
      </c>
      <c r="C58">
        <v>138.91</v>
      </c>
    </row>
    <row r="59" spans="1:17" x14ac:dyDescent="0.4">
      <c r="A59" t="s">
        <v>142</v>
      </c>
      <c r="B59">
        <v>58</v>
      </c>
      <c r="C59">
        <v>140.12</v>
      </c>
    </row>
    <row r="60" spans="1:17" x14ac:dyDescent="0.4">
      <c r="A60" t="s">
        <v>205</v>
      </c>
      <c r="B60">
        <v>59</v>
      </c>
      <c r="C60">
        <v>140.91</v>
      </c>
    </row>
    <row r="61" spans="1:17" x14ac:dyDescent="0.4">
      <c r="A61" t="s">
        <v>160</v>
      </c>
      <c r="B61">
        <v>60</v>
      </c>
      <c r="C61">
        <v>144.24</v>
      </c>
      <c r="D61">
        <v>4.1333339999999996</v>
      </c>
      <c r="E61">
        <v>4.1333339999999996</v>
      </c>
      <c r="F61">
        <v>-4.6281999999999996</v>
      </c>
      <c r="G61">
        <v>33</v>
      </c>
      <c r="H61">
        <v>-4</v>
      </c>
      <c r="I61">
        <v>0</v>
      </c>
      <c r="J61">
        <v>50</v>
      </c>
      <c r="K61">
        <v>50</v>
      </c>
      <c r="L61">
        <v>0</v>
      </c>
      <c r="M61">
        <v>50</v>
      </c>
      <c r="N61">
        <v>0</v>
      </c>
      <c r="O61">
        <v>10</v>
      </c>
      <c r="P61">
        <v>10</v>
      </c>
      <c r="Q61">
        <v>10</v>
      </c>
    </row>
    <row r="62" spans="1:17" x14ac:dyDescent="0.4">
      <c r="A62" t="s">
        <v>206</v>
      </c>
      <c r="B62">
        <v>61</v>
      </c>
      <c r="C62">
        <v>145</v>
      </c>
    </row>
    <row r="63" spans="1:17" x14ac:dyDescent="0.4">
      <c r="A63" t="s">
        <v>207</v>
      </c>
      <c r="B63">
        <v>62</v>
      </c>
      <c r="C63">
        <v>150.36000000000001</v>
      </c>
    </row>
    <row r="64" spans="1:17" x14ac:dyDescent="0.4">
      <c r="A64" t="s">
        <v>143</v>
      </c>
      <c r="B64">
        <v>63</v>
      </c>
      <c r="C64">
        <v>151.96</v>
      </c>
    </row>
    <row r="65" spans="1:17" x14ac:dyDescent="0.4">
      <c r="A65" t="s">
        <v>144</v>
      </c>
      <c r="B65">
        <v>64</v>
      </c>
      <c r="C65">
        <v>157.25</v>
      </c>
      <c r="D65">
        <v>4.0368639999999996</v>
      </c>
      <c r="E65">
        <v>4.0368639999999996</v>
      </c>
      <c r="F65">
        <v>-13.9885</v>
      </c>
      <c r="G65">
        <v>105</v>
      </c>
      <c r="H65">
        <v>12</v>
      </c>
      <c r="I65">
        <v>93</v>
      </c>
      <c r="J65">
        <v>112</v>
      </c>
      <c r="K65">
        <v>112</v>
      </c>
      <c r="L65">
        <v>93</v>
      </c>
      <c r="M65">
        <v>112</v>
      </c>
      <c r="N65">
        <v>93</v>
      </c>
      <c r="O65">
        <v>26</v>
      </c>
      <c r="P65">
        <v>26</v>
      </c>
      <c r="Q65">
        <v>26</v>
      </c>
    </row>
    <row r="66" spans="1:17" x14ac:dyDescent="0.4">
      <c r="A66" t="s">
        <v>208</v>
      </c>
      <c r="B66">
        <v>65</v>
      </c>
      <c r="C66">
        <v>158.93</v>
      </c>
    </row>
    <row r="67" spans="1:17" x14ac:dyDescent="0.4">
      <c r="A67" t="s">
        <v>145</v>
      </c>
      <c r="B67">
        <v>66</v>
      </c>
      <c r="C67">
        <v>162.5</v>
      </c>
    </row>
    <row r="68" spans="1:17" x14ac:dyDescent="0.4">
      <c r="A68" t="s">
        <v>209</v>
      </c>
      <c r="B68">
        <v>67</v>
      </c>
      <c r="C68">
        <v>164.93</v>
      </c>
    </row>
    <row r="69" spans="1:17" x14ac:dyDescent="0.4">
      <c r="A69" t="s">
        <v>146</v>
      </c>
      <c r="B69">
        <v>68</v>
      </c>
      <c r="C69">
        <v>167.26</v>
      </c>
      <c r="D69">
        <v>3.962326</v>
      </c>
      <c r="E69">
        <v>3.962326</v>
      </c>
      <c r="F69">
        <v>-4.4248000000000003</v>
      </c>
      <c r="G69">
        <v>40</v>
      </c>
      <c r="H69">
        <v>10</v>
      </c>
      <c r="I69">
        <v>23</v>
      </c>
      <c r="J69">
        <v>48</v>
      </c>
      <c r="K69">
        <v>48</v>
      </c>
      <c r="L69">
        <v>23</v>
      </c>
      <c r="M69">
        <v>48</v>
      </c>
      <c r="N69">
        <v>23</v>
      </c>
      <c r="O69">
        <v>24</v>
      </c>
      <c r="P69">
        <v>24</v>
      </c>
      <c r="Q69">
        <v>24</v>
      </c>
    </row>
    <row r="70" spans="1:17" x14ac:dyDescent="0.4">
      <c r="A70" t="s">
        <v>237</v>
      </c>
      <c r="B70">
        <v>69</v>
      </c>
      <c r="C70">
        <v>168.93</v>
      </c>
    </row>
    <row r="71" spans="1:17" x14ac:dyDescent="0.4">
      <c r="A71" t="s">
        <v>147</v>
      </c>
      <c r="B71">
        <v>70</v>
      </c>
      <c r="C71">
        <v>173.05</v>
      </c>
      <c r="D71">
        <v>4.3029659999999996</v>
      </c>
      <c r="E71">
        <v>4.3029659999999996</v>
      </c>
      <c r="F71">
        <v>-1.5224</v>
      </c>
      <c r="G71">
        <v>15</v>
      </c>
      <c r="H71">
        <v>14</v>
      </c>
      <c r="I71">
        <v>18</v>
      </c>
      <c r="J71">
        <v>14</v>
      </c>
      <c r="K71">
        <v>14</v>
      </c>
      <c r="L71">
        <v>18</v>
      </c>
      <c r="M71">
        <v>14</v>
      </c>
      <c r="N71">
        <v>18</v>
      </c>
      <c r="O71">
        <v>22</v>
      </c>
      <c r="P71">
        <v>22</v>
      </c>
      <c r="Q71">
        <v>22</v>
      </c>
    </row>
    <row r="72" spans="1:17" x14ac:dyDescent="0.4">
      <c r="A72" t="s">
        <v>210</v>
      </c>
      <c r="B72">
        <v>71</v>
      </c>
      <c r="C72">
        <v>174.97</v>
      </c>
    </row>
    <row r="73" spans="1:17" x14ac:dyDescent="0.4">
      <c r="A73" t="s">
        <v>148</v>
      </c>
      <c r="B73">
        <v>72</v>
      </c>
      <c r="C73">
        <v>178.49</v>
      </c>
    </row>
    <row r="74" spans="1:17" x14ac:dyDescent="0.4">
      <c r="A74" t="s">
        <v>149</v>
      </c>
      <c r="B74">
        <v>73</v>
      </c>
      <c r="C74">
        <v>180.95</v>
      </c>
      <c r="D74">
        <v>3.3222879999999999</v>
      </c>
      <c r="E74">
        <v>3.3222879999999999</v>
      </c>
      <c r="F74">
        <v>-11.857799999999999</v>
      </c>
      <c r="G74">
        <v>194</v>
      </c>
      <c r="H74">
        <v>63</v>
      </c>
      <c r="I74">
        <v>265</v>
      </c>
      <c r="J74">
        <v>158</v>
      </c>
      <c r="K74">
        <v>158</v>
      </c>
      <c r="L74">
        <v>265</v>
      </c>
      <c r="M74">
        <v>158</v>
      </c>
      <c r="N74">
        <v>265</v>
      </c>
      <c r="O74">
        <v>69</v>
      </c>
      <c r="P74">
        <v>69</v>
      </c>
      <c r="Q74">
        <v>69</v>
      </c>
    </row>
    <row r="75" spans="1:17" x14ac:dyDescent="0.4">
      <c r="A75" t="s">
        <v>150</v>
      </c>
      <c r="B75">
        <v>74</v>
      </c>
      <c r="C75">
        <v>183.84</v>
      </c>
      <c r="D75">
        <v>3.187414</v>
      </c>
      <c r="E75">
        <v>3.187414</v>
      </c>
      <c r="F75">
        <v>-12.9581</v>
      </c>
      <c r="G75">
        <v>304</v>
      </c>
      <c r="H75">
        <v>147</v>
      </c>
      <c r="I75">
        <v>510</v>
      </c>
      <c r="J75">
        <v>201</v>
      </c>
      <c r="K75">
        <v>201</v>
      </c>
      <c r="L75">
        <v>510</v>
      </c>
      <c r="M75">
        <v>201</v>
      </c>
      <c r="N75">
        <v>510</v>
      </c>
      <c r="O75">
        <v>143</v>
      </c>
      <c r="P75">
        <v>143</v>
      </c>
      <c r="Q75">
        <v>143</v>
      </c>
    </row>
    <row r="76" spans="1:17" x14ac:dyDescent="0.4">
      <c r="A76" t="s">
        <v>151</v>
      </c>
      <c r="B76">
        <v>75</v>
      </c>
      <c r="C76">
        <v>186.21</v>
      </c>
    </row>
    <row r="77" spans="1:17" x14ac:dyDescent="0.4">
      <c r="A77" t="s">
        <v>211</v>
      </c>
      <c r="B77">
        <v>76</v>
      </c>
      <c r="C77">
        <v>190.23</v>
      </c>
    </row>
    <row r="78" spans="1:17" x14ac:dyDescent="0.4">
      <c r="A78" t="s">
        <v>152</v>
      </c>
      <c r="B78">
        <v>77</v>
      </c>
      <c r="C78">
        <v>192.22</v>
      </c>
    </row>
    <row r="79" spans="1:17" x14ac:dyDescent="0.4">
      <c r="A79" t="s">
        <v>153</v>
      </c>
      <c r="B79">
        <v>78</v>
      </c>
      <c r="C79">
        <v>195.08</v>
      </c>
    </row>
    <row r="80" spans="1:17" x14ac:dyDescent="0.4">
      <c r="A80" t="s">
        <v>154</v>
      </c>
      <c r="B80">
        <v>79</v>
      </c>
      <c r="C80">
        <v>196.97</v>
      </c>
    </row>
    <row r="81" spans="1:17" x14ac:dyDescent="0.4">
      <c r="A81" t="s">
        <v>270</v>
      </c>
      <c r="B81">
        <v>80</v>
      </c>
      <c r="C81">
        <v>200.59</v>
      </c>
    </row>
    <row r="82" spans="1:17" x14ac:dyDescent="0.4">
      <c r="A82" t="s">
        <v>155</v>
      </c>
      <c r="B82">
        <v>81</v>
      </c>
      <c r="C82">
        <v>204.38</v>
      </c>
      <c r="D82">
        <v>3.9635400000000001</v>
      </c>
      <c r="E82">
        <v>3.9635400000000001</v>
      </c>
      <c r="F82">
        <v>-2.3616999999999999</v>
      </c>
      <c r="G82">
        <v>27</v>
      </c>
      <c r="H82">
        <v>5</v>
      </c>
      <c r="I82">
        <v>26</v>
      </c>
      <c r="J82">
        <v>27</v>
      </c>
      <c r="K82">
        <v>27</v>
      </c>
      <c r="L82">
        <v>26</v>
      </c>
      <c r="M82">
        <v>27</v>
      </c>
      <c r="N82">
        <v>26</v>
      </c>
      <c r="O82">
        <v>9</v>
      </c>
      <c r="P82">
        <v>9</v>
      </c>
      <c r="Q82">
        <v>9</v>
      </c>
    </row>
    <row r="83" spans="1:17" x14ac:dyDescent="0.4">
      <c r="A83" t="s">
        <v>156</v>
      </c>
      <c r="B83">
        <v>82</v>
      </c>
      <c r="C83">
        <v>207.2</v>
      </c>
      <c r="D83">
        <v>4.0044180000000003</v>
      </c>
      <c r="E83">
        <v>4.0044180000000003</v>
      </c>
      <c r="F83">
        <v>-3.665</v>
      </c>
      <c r="G83">
        <v>38</v>
      </c>
      <c r="H83">
        <v>4</v>
      </c>
      <c r="I83">
        <v>16</v>
      </c>
      <c r="J83">
        <v>49</v>
      </c>
      <c r="K83">
        <v>49</v>
      </c>
      <c r="L83">
        <v>16</v>
      </c>
      <c r="M83">
        <v>49</v>
      </c>
      <c r="N83">
        <v>16</v>
      </c>
      <c r="O83">
        <v>18</v>
      </c>
      <c r="P83">
        <v>18</v>
      </c>
      <c r="Q83">
        <v>18</v>
      </c>
    </row>
    <row r="84" spans="1:17" x14ac:dyDescent="0.4">
      <c r="A84" t="s">
        <v>161</v>
      </c>
      <c r="B84">
        <v>83</v>
      </c>
      <c r="C84">
        <v>208.98</v>
      </c>
      <c r="D84">
        <v>3.9876960000000001</v>
      </c>
      <c r="E84">
        <v>3.9876960000000001</v>
      </c>
      <c r="F84">
        <v>-3.7507000000000001</v>
      </c>
      <c r="G84">
        <v>53</v>
      </c>
      <c r="H84">
        <v>16</v>
      </c>
      <c r="I84">
        <v>61</v>
      </c>
      <c r="J84">
        <v>50</v>
      </c>
      <c r="K84">
        <v>50</v>
      </c>
      <c r="L84">
        <v>61</v>
      </c>
      <c r="M84">
        <v>50</v>
      </c>
      <c r="N84">
        <v>61</v>
      </c>
      <c r="O84">
        <v>23</v>
      </c>
      <c r="P84">
        <v>23</v>
      </c>
      <c r="Q84">
        <v>23</v>
      </c>
    </row>
    <row r="85" spans="1:17" x14ac:dyDescent="0.4">
      <c r="A85" t="s">
        <v>434</v>
      </c>
      <c r="B85">
        <v>84</v>
      </c>
      <c r="C85">
        <v>209</v>
      </c>
    </row>
    <row r="86" spans="1:17" x14ac:dyDescent="0.4">
      <c r="A86" t="s">
        <v>435</v>
      </c>
      <c r="B86">
        <v>85</v>
      </c>
      <c r="C86">
        <v>210</v>
      </c>
    </row>
    <row r="87" spans="1:17" x14ac:dyDescent="0.4">
      <c r="A87" t="s">
        <v>436</v>
      </c>
      <c r="B87">
        <v>86</v>
      </c>
      <c r="C87">
        <v>222</v>
      </c>
    </row>
    <row r="88" spans="1:17" x14ac:dyDescent="0.4">
      <c r="A88" t="s">
        <v>437</v>
      </c>
      <c r="B88">
        <v>87</v>
      </c>
      <c r="C88">
        <v>223</v>
      </c>
    </row>
    <row r="89" spans="1:17" x14ac:dyDescent="0.4">
      <c r="A89" t="s">
        <v>438</v>
      </c>
      <c r="B89">
        <v>88</v>
      </c>
      <c r="C89">
        <v>226</v>
      </c>
    </row>
    <row r="90" spans="1:17" x14ac:dyDescent="0.4">
      <c r="A90" t="s">
        <v>212</v>
      </c>
      <c r="B90">
        <v>89</v>
      </c>
      <c r="C90">
        <v>227</v>
      </c>
    </row>
    <row r="91" spans="1:17" x14ac:dyDescent="0.4">
      <c r="A91" t="s">
        <v>157</v>
      </c>
      <c r="B91">
        <v>90</v>
      </c>
      <c r="C91">
        <v>232.04</v>
      </c>
      <c r="D91">
        <v>4.0110939999999999</v>
      </c>
      <c r="E91">
        <v>4.0110939999999999</v>
      </c>
      <c r="F91">
        <v>-7.2526999999999999</v>
      </c>
      <c r="G91">
        <v>62</v>
      </c>
      <c r="H91">
        <v>9</v>
      </c>
      <c r="I91">
        <v>22</v>
      </c>
      <c r="J91">
        <v>83</v>
      </c>
      <c r="K91">
        <v>83</v>
      </c>
      <c r="L91">
        <v>22</v>
      </c>
      <c r="M91">
        <v>83</v>
      </c>
      <c r="N91">
        <v>22</v>
      </c>
      <c r="O91">
        <v>35</v>
      </c>
      <c r="P91">
        <v>35</v>
      </c>
      <c r="Q91">
        <v>35</v>
      </c>
    </row>
    <row r="92" spans="1:17" x14ac:dyDescent="0.4">
      <c r="A92" t="s">
        <v>214</v>
      </c>
      <c r="B92">
        <v>91</v>
      </c>
      <c r="C92">
        <v>231.04</v>
      </c>
    </row>
    <row r="93" spans="1:17" x14ac:dyDescent="0.4">
      <c r="A93" t="s">
        <v>215</v>
      </c>
      <c r="B93">
        <v>92</v>
      </c>
      <c r="C93">
        <v>238.03</v>
      </c>
      <c r="D93">
        <v>3.4328720000000001</v>
      </c>
      <c r="E93">
        <v>3.4328720000000001</v>
      </c>
      <c r="F93">
        <v>-11.02</v>
      </c>
      <c r="G93">
        <v>133</v>
      </c>
      <c r="H93">
        <v>-10</v>
      </c>
      <c r="I93">
        <v>23</v>
      </c>
      <c r="J93">
        <v>188</v>
      </c>
      <c r="K93">
        <v>188</v>
      </c>
      <c r="L93">
        <v>23</v>
      </c>
      <c r="M93">
        <v>188</v>
      </c>
      <c r="N93">
        <v>23</v>
      </c>
      <c r="O93">
        <v>39</v>
      </c>
      <c r="P93">
        <v>39</v>
      </c>
      <c r="Q93">
        <v>39</v>
      </c>
    </row>
    <row r="94" spans="1:17" x14ac:dyDescent="0.4">
      <c r="A94" t="s">
        <v>217</v>
      </c>
      <c r="B94">
        <v>93</v>
      </c>
      <c r="C94">
        <v>237</v>
      </c>
      <c r="D94">
        <v>3.2869000000000002</v>
      </c>
      <c r="E94">
        <v>3.2869000000000002</v>
      </c>
      <c r="F94">
        <v>-12.500299999999999</v>
      </c>
      <c r="G94">
        <v>198</v>
      </c>
      <c r="H94">
        <v>645</v>
      </c>
      <c r="I94">
        <v>174</v>
      </c>
      <c r="J94">
        <v>211</v>
      </c>
      <c r="K94">
        <v>211</v>
      </c>
      <c r="L94">
        <v>174</v>
      </c>
      <c r="M94">
        <v>211</v>
      </c>
      <c r="N94">
        <v>174</v>
      </c>
      <c r="O94">
        <v>1088</v>
      </c>
      <c r="P94">
        <v>1088</v>
      </c>
      <c r="Q94">
        <v>1088</v>
      </c>
    </row>
    <row r="95" spans="1:17" x14ac:dyDescent="0.4">
      <c r="A95" t="s">
        <v>236</v>
      </c>
      <c r="B95">
        <v>94</v>
      </c>
      <c r="C95">
        <v>244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B7F42-9D4F-4628-89CE-5D0A1BBAC1E7}">
  <dimension ref="A1:Q95"/>
  <sheetViews>
    <sheetView tabSelected="1" workbookViewId="0">
      <selection sqref="A1:Q95"/>
    </sheetView>
  </sheetViews>
  <sheetFormatPr defaultRowHeight="18.75" x14ac:dyDescent="0.4"/>
  <sheetData>
    <row r="1" spans="1:17" x14ac:dyDescent="0.4">
      <c r="D1" t="s">
        <v>2</v>
      </c>
      <c r="E1" t="s">
        <v>249</v>
      </c>
      <c r="F1" t="s">
        <v>417</v>
      </c>
      <c r="G1" t="s">
        <v>418</v>
      </c>
      <c r="H1" t="s">
        <v>419</v>
      </c>
      <c r="I1" t="s">
        <v>420</v>
      </c>
      <c r="J1" t="s">
        <v>421</v>
      </c>
      <c r="K1" t="s">
        <v>422</v>
      </c>
      <c r="L1" t="s">
        <v>423</v>
      </c>
      <c r="M1" t="s">
        <v>424</v>
      </c>
      <c r="N1" t="s">
        <v>425</v>
      </c>
      <c r="O1" t="s">
        <v>426</v>
      </c>
      <c r="P1" t="s">
        <v>427</v>
      </c>
      <c r="Q1" t="s">
        <v>428</v>
      </c>
    </row>
    <row r="2" spans="1:17" x14ac:dyDescent="0.4">
      <c r="A2" t="s">
        <v>186</v>
      </c>
      <c r="B2">
        <v>1</v>
      </c>
      <c r="C2">
        <v>1.008</v>
      </c>
      <c r="D2">
        <v>5.1311976399999999</v>
      </c>
      <c r="E2">
        <v>3.8118919999999998</v>
      </c>
      <c r="F2">
        <v>-1.1121000000000001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-1</v>
      </c>
      <c r="O2">
        <v>0</v>
      </c>
      <c r="P2">
        <v>0</v>
      </c>
      <c r="Q2">
        <v>0</v>
      </c>
    </row>
    <row r="3" spans="1:17" x14ac:dyDescent="0.4">
      <c r="A3" t="s">
        <v>429</v>
      </c>
      <c r="B3">
        <v>2</v>
      </c>
      <c r="C3">
        <v>4.0026000000000002</v>
      </c>
    </row>
    <row r="4" spans="1:17" x14ac:dyDescent="0.4">
      <c r="A4" t="s">
        <v>85</v>
      </c>
      <c r="B4">
        <v>3</v>
      </c>
      <c r="C4">
        <v>6.94</v>
      </c>
      <c r="D4">
        <v>3.07753839</v>
      </c>
      <c r="E4">
        <v>4.9229469999999997</v>
      </c>
      <c r="F4">
        <v>-1.9064000000000001</v>
      </c>
      <c r="G4">
        <v>14</v>
      </c>
      <c r="H4">
        <v>6</v>
      </c>
      <c r="I4">
        <v>22</v>
      </c>
      <c r="J4">
        <v>11</v>
      </c>
      <c r="K4">
        <v>8</v>
      </c>
      <c r="L4">
        <v>22</v>
      </c>
      <c r="M4">
        <v>8</v>
      </c>
      <c r="N4">
        <v>26</v>
      </c>
      <c r="O4">
        <v>6</v>
      </c>
      <c r="P4">
        <v>6</v>
      </c>
      <c r="Q4">
        <v>6</v>
      </c>
    </row>
    <row r="5" spans="1:17" x14ac:dyDescent="0.4">
      <c r="A5" t="s">
        <v>116</v>
      </c>
      <c r="B5">
        <v>4</v>
      </c>
      <c r="C5">
        <v>9.0122</v>
      </c>
      <c r="D5">
        <v>2.25982569</v>
      </c>
      <c r="E5">
        <v>3.5698780000000001</v>
      </c>
      <c r="F5">
        <v>-3.7393999999999998</v>
      </c>
      <c r="G5">
        <v>122</v>
      </c>
      <c r="H5">
        <v>161</v>
      </c>
      <c r="I5">
        <v>322</v>
      </c>
      <c r="J5">
        <v>21</v>
      </c>
      <c r="K5">
        <v>8</v>
      </c>
      <c r="L5">
        <v>322</v>
      </c>
      <c r="M5">
        <v>8</v>
      </c>
      <c r="N5">
        <v>378</v>
      </c>
      <c r="O5">
        <v>162</v>
      </c>
      <c r="P5">
        <v>162</v>
      </c>
      <c r="Q5">
        <v>162</v>
      </c>
    </row>
    <row r="6" spans="1:17" x14ac:dyDescent="0.4">
      <c r="A6" t="s">
        <v>0</v>
      </c>
      <c r="B6">
        <v>5</v>
      </c>
      <c r="C6">
        <v>10.81</v>
      </c>
    </row>
    <row r="7" spans="1:17" x14ac:dyDescent="0.4">
      <c r="A7" t="s">
        <v>1</v>
      </c>
      <c r="B7">
        <v>6</v>
      </c>
      <c r="C7">
        <v>12.010999999999999</v>
      </c>
    </row>
    <row r="8" spans="1:17" x14ac:dyDescent="0.4">
      <c r="A8" t="s">
        <v>192</v>
      </c>
      <c r="B8">
        <v>7</v>
      </c>
      <c r="C8">
        <v>14.007</v>
      </c>
    </row>
    <row r="9" spans="1:17" x14ac:dyDescent="0.4">
      <c r="A9" t="s">
        <v>219</v>
      </c>
      <c r="B9">
        <v>8</v>
      </c>
      <c r="C9">
        <v>15.999000000000001</v>
      </c>
    </row>
    <row r="10" spans="1:17" x14ac:dyDescent="0.4">
      <c r="A10" t="s">
        <v>221</v>
      </c>
      <c r="B10">
        <v>9</v>
      </c>
      <c r="C10">
        <v>18.998000000000001</v>
      </c>
    </row>
    <row r="11" spans="1:17" x14ac:dyDescent="0.4">
      <c r="A11" t="s">
        <v>430</v>
      </c>
      <c r="B11">
        <v>10</v>
      </c>
      <c r="C11">
        <v>20.18</v>
      </c>
    </row>
    <row r="12" spans="1:17" x14ac:dyDescent="0.4">
      <c r="A12" t="s">
        <v>117</v>
      </c>
      <c r="B12">
        <v>11</v>
      </c>
      <c r="C12">
        <v>22.99</v>
      </c>
      <c r="D12">
        <v>3.7594177900000001</v>
      </c>
      <c r="E12">
        <v>6.0649769999999998</v>
      </c>
      <c r="F12">
        <v>-1.3122</v>
      </c>
      <c r="G12">
        <v>9</v>
      </c>
      <c r="H12">
        <v>4</v>
      </c>
      <c r="I12">
        <v>14</v>
      </c>
      <c r="J12">
        <v>7</v>
      </c>
      <c r="K12">
        <v>5</v>
      </c>
      <c r="L12">
        <v>14</v>
      </c>
      <c r="M12">
        <v>5</v>
      </c>
      <c r="N12">
        <v>18</v>
      </c>
      <c r="O12">
        <v>3</v>
      </c>
      <c r="P12">
        <v>3</v>
      </c>
      <c r="Q12">
        <v>3</v>
      </c>
    </row>
    <row r="13" spans="1:17" x14ac:dyDescent="0.4">
      <c r="A13" t="s">
        <v>118</v>
      </c>
      <c r="B13">
        <v>12</v>
      </c>
      <c r="C13">
        <v>24.305</v>
      </c>
      <c r="D13">
        <v>3.2030277300000001</v>
      </c>
      <c r="E13">
        <v>5.1266910000000001</v>
      </c>
      <c r="F13">
        <v>-1.5908</v>
      </c>
      <c r="G13">
        <v>37</v>
      </c>
      <c r="H13">
        <v>18</v>
      </c>
      <c r="I13">
        <v>58</v>
      </c>
      <c r="J13">
        <v>30</v>
      </c>
      <c r="K13">
        <v>22</v>
      </c>
      <c r="L13">
        <v>58</v>
      </c>
      <c r="M13">
        <v>22</v>
      </c>
      <c r="N13">
        <v>66</v>
      </c>
      <c r="O13">
        <v>20</v>
      </c>
      <c r="P13">
        <v>20</v>
      </c>
      <c r="Q13">
        <v>20</v>
      </c>
    </row>
    <row r="14" spans="1:17" x14ac:dyDescent="0.4">
      <c r="A14" t="s">
        <v>119</v>
      </c>
      <c r="B14">
        <v>13</v>
      </c>
      <c r="C14">
        <v>26.981999999999999</v>
      </c>
    </row>
    <row r="15" spans="1:17" x14ac:dyDescent="0.4">
      <c r="A15" t="s">
        <v>120</v>
      </c>
      <c r="B15">
        <v>14</v>
      </c>
      <c r="C15">
        <v>28.085000000000001</v>
      </c>
      <c r="D15">
        <v>2.6394217800000002</v>
      </c>
      <c r="E15">
        <v>4.7641039999999997</v>
      </c>
      <c r="F15">
        <v>-4.9123999999999999</v>
      </c>
      <c r="G15">
        <v>86</v>
      </c>
      <c r="H15">
        <v>38</v>
      </c>
      <c r="I15">
        <v>117</v>
      </c>
      <c r="J15">
        <v>64</v>
      </c>
      <c r="K15">
        <v>77</v>
      </c>
      <c r="L15">
        <v>117</v>
      </c>
      <c r="M15">
        <v>77</v>
      </c>
      <c r="N15">
        <v>101</v>
      </c>
      <c r="O15">
        <v>62</v>
      </c>
      <c r="P15">
        <v>62</v>
      </c>
      <c r="Q15">
        <v>62</v>
      </c>
    </row>
    <row r="16" spans="1:17" x14ac:dyDescent="0.4">
      <c r="A16" t="s">
        <v>223</v>
      </c>
      <c r="B16">
        <v>15</v>
      </c>
      <c r="C16">
        <v>30.974</v>
      </c>
    </row>
    <row r="17" spans="1:17" x14ac:dyDescent="0.4">
      <c r="A17" t="s">
        <v>225</v>
      </c>
      <c r="B17">
        <v>16</v>
      </c>
      <c r="C17">
        <v>32.06</v>
      </c>
    </row>
    <row r="18" spans="1:17" x14ac:dyDescent="0.4">
      <c r="A18" t="s">
        <v>226</v>
      </c>
      <c r="B18">
        <v>17</v>
      </c>
      <c r="C18">
        <v>35.450000000000003</v>
      </c>
    </row>
    <row r="19" spans="1:17" x14ac:dyDescent="0.4">
      <c r="A19" t="s">
        <v>431</v>
      </c>
      <c r="B19">
        <v>18</v>
      </c>
      <c r="C19">
        <v>39.948</v>
      </c>
    </row>
    <row r="20" spans="1:17" x14ac:dyDescent="0.4">
      <c r="A20" t="s">
        <v>121</v>
      </c>
      <c r="B20">
        <v>19</v>
      </c>
      <c r="C20">
        <v>39.097999999999999</v>
      </c>
    </row>
    <row r="21" spans="1:17" x14ac:dyDescent="0.4">
      <c r="A21" t="s">
        <v>122</v>
      </c>
      <c r="B21">
        <v>20</v>
      </c>
      <c r="C21">
        <v>40.078000000000003</v>
      </c>
      <c r="D21">
        <v>3.8966120100000001</v>
      </c>
      <c r="E21">
        <v>6.4513220000000002</v>
      </c>
      <c r="F21">
        <v>-1.9995000000000001</v>
      </c>
      <c r="G21">
        <v>18</v>
      </c>
      <c r="H21">
        <v>10</v>
      </c>
      <c r="I21">
        <v>31</v>
      </c>
      <c r="J21">
        <v>13</v>
      </c>
      <c r="K21">
        <v>7</v>
      </c>
      <c r="L21">
        <v>31</v>
      </c>
      <c r="M21">
        <v>7</v>
      </c>
      <c r="N21">
        <v>41</v>
      </c>
      <c r="O21">
        <v>8</v>
      </c>
      <c r="P21">
        <v>8</v>
      </c>
      <c r="Q21">
        <v>8</v>
      </c>
    </row>
    <row r="22" spans="1:17" x14ac:dyDescent="0.4">
      <c r="A22" t="s">
        <v>188</v>
      </c>
      <c r="B22">
        <v>21</v>
      </c>
      <c r="C22">
        <v>44.956000000000003</v>
      </c>
      <c r="D22">
        <v>3.31865583</v>
      </c>
      <c r="E22">
        <v>5.1780400000000002</v>
      </c>
      <c r="F22">
        <v>-6.3324999999999996</v>
      </c>
      <c r="G22">
        <v>52</v>
      </c>
      <c r="H22">
        <v>30</v>
      </c>
      <c r="I22">
        <v>98</v>
      </c>
      <c r="J22">
        <v>34</v>
      </c>
      <c r="K22">
        <v>30</v>
      </c>
      <c r="L22">
        <v>98</v>
      </c>
      <c r="M22">
        <v>30</v>
      </c>
      <c r="N22">
        <v>89</v>
      </c>
      <c r="O22">
        <v>28</v>
      </c>
      <c r="P22">
        <v>28</v>
      </c>
      <c r="Q22">
        <v>32</v>
      </c>
    </row>
    <row r="23" spans="1:17" x14ac:dyDescent="0.4">
      <c r="A23" t="s">
        <v>123</v>
      </c>
      <c r="B23">
        <v>22</v>
      </c>
      <c r="C23">
        <v>47.866999999999997</v>
      </c>
      <c r="D23">
        <v>2.9338137999999998</v>
      </c>
      <c r="E23">
        <v>4.6570090000000004</v>
      </c>
      <c r="F23">
        <v>-7.8910999999999998</v>
      </c>
      <c r="G23">
        <v>113</v>
      </c>
      <c r="H23">
        <v>47</v>
      </c>
      <c r="I23">
        <v>177</v>
      </c>
      <c r="J23">
        <v>83</v>
      </c>
      <c r="K23">
        <v>76</v>
      </c>
      <c r="L23">
        <v>177</v>
      </c>
      <c r="M23">
        <v>76</v>
      </c>
      <c r="N23">
        <v>191</v>
      </c>
      <c r="O23">
        <v>42</v>
      </c>
      <c r="P23">
        <v>42</v>
      </c>
      <c r="Q23">
        <v>47</v>
      </c>
    </row>
    <row r="24" spans="1:17" x14ac:dyDescent="0.4">
      <c r="A24" t="s">
        <v>124</v>
      </c>
      <c r="B24">
        <v>23</v>
      </c>
      <c r="C24">
        <v>50.942</v>
      </c>
    </row>
    <row r="25" spans="1:17" x14ac:dyDescent="0.4">
      <c r="A25" t="s">
        <v>125</v>
      </c>
      <c r="B25">
        <v>24</v>
      </c>
      <c r="C25">
        <v>51.996000000000002</v>
      </c>
    </row>
    <row r="26" spans="1:17" x14ac:dyDescent="0.4">
      <c r="A26" t="s">
        <v>194</v>
      </c>
      <c r="B26">
        <v>25</v>
      </c>
      <c r="C26">
        <v>54.938000000000002</v>
      </c>
    </row>
    <row r="27" spans="1:17" x14ac:dyDescent="0.4">
      <c r="A27" t="s">
        <v>126</v>
      </c>
      <c r="B27">
        <v>26</v>
      </c>
      <c r="C27">
        <v>55.844999999999999</v>
      </c>
      <c r="D27">
        <v>2.4657558499999999</v>
      </c>
      <c r="E27">
        <v>3.9001920000000001</v>
      </c>
      <c r="F27">
        <v>-8.3720999999999997</v>
      </c>
      <c r="G27">
        <v>295</v>
      </c>
      <c r="H27">
        <v>186</v>
      </c>
      <c r="I27">
        <v>538</v>
      </c>
      <c r="J27">
        <v>170</v>
      </c>
      <c r="K27">
        <v>153</v>
      </c>
      <c r="L27">
        <v>538</v>
      </c>
      <c r="M27">
        <v>153</v>
      </c>
      <c r="N27">
        <v>622</v>
      </c>
      <c r="O27">
        <v>168</v>
      </c>
      <c r="P27">
        <v>168</v>
      </c>
      <c r="Q27">
        <v>184</v>
      </c>
    </row>
    <row r="28" spans="1:17" x14ac:dyDescent="0.4">
      <c r="A28" t="s">
        <v>127</v>
      </c>
      <c r="B28">
        <v>27</v>
      </c>
      <c r="C28">
        <v>58.933</v>
      </c>
      <c r="D28">
        <v>2.5007837999999998</v>
      </c>
      <c r="E28">
        <v>4.0333310000000004</v>
      </c>
      <c r="F28">
        <v>-7.1082999999999998</v>
      </c>
      <c r="G28">
        <v>212</v>
      </c>
      <c r="H28">
        <v>106</v>
      </c>
      <c r="I28">
        <v>358</v>
      </c>
      <c r="J28">
        <v>165</v>
      </c>
      <c r="K28">
        <v>114</v>
      </c>
      <c r="L28">
        <v>358</v>
      </c>
      <c r="M28">
        <v>114</v>
      </c>
      <c r="N28">
        <v>409</v>
      </c>
      <c r="O28">
        <v>95</v>
      </c>
      <c r="P28">
        <v>95</v>
      </c>
      <c r="Q28">
        <v>95</v>
      </c>
    </row>
    <row r="29" spans="1:17" x14ac:dyDescent="0.4">
      <c r="A29" t="s">
        <v>128</v>
      </c>
      <c r="B29">
        <v>28</v>
      </c>
      <c r="C29">
        <v>58.692999999999998</v>
      </c>
      <c r="D29">
        <v>2.4742781699999998</v>
      </c>
      <c r="E29">
        <v>4.0701809999999998</v>
      </c>
      <c r="F29">
        <v>-5.7539999999999996</v>
      </c>
      <c r="G29">
        <v>197</v>
      </c>
      <c r="H29">
        <v>78</v>
      </c>
      <c r="I29">
        <v>320</v>
      </c>
      <c r="J29">
        <v>142</v>
      </c>
      <c r="K29">
        <v>128</v>
      </c>
      <c r="L29">
        <v>320</v>
      </c>
      <c r="M29">
        <v>128</v>
      </c>
      <c r="N29">
        <v>336</v>
      </c>
      <c r="O29">
        <v>55</v>
      </c>
      <c r="P29">
        <v>55</v>
      </c>
      <c r="Q29">
        <v>89</v>
      </c>
    </row>
    <row r="30" spans="1:17" x14ac:dyDescent="0.4">
      <c r="A30" t="s">
        <v>105</v>
      </c>
      <c r="B30">
        <v>29</v>
      </c>
      <c r="C30">
        <v>63.545999999999999</v>
      </c>
    </row>
    <row r="31" spans="1:17" x14ac:dyDescent="0.4">
      <c r="A31" t="s">
        <v>129</v>
      </c>
      <c r="B31">
        <v>30</v>
      </c>
      <c r="C31">
        <v>65.38</v>
      </c>
      <c r="D31">
        <v>2.62673047</v>
      </c>
      <c r="E31">
        <v>5.2072339999999997</v>
      </c>
      <c r="F31">
        <v>-1.2595000000000001</v>
      </c>
      <c r="G31">
        <v>75</v>
      </c>
      <c r="H31">
        <v>41</v>
      </c>
      <c r="I31">
        <v>163</v>
      </c>
      <c r="J31">
        <v>45</v>
      </c>
      <c r="K31">
        <v>48</v>
      </c>
      <c r="L31">
        <v>163</v>
      </c>
      <c r="M31">
        <v>48</v>
      </c>
      <c r="N31">
        <v>61</v>
      </c>
      <c r="O31">
        <v>32</v>
      </c>
      <c r="P31">
        <v>32</v>
      </c>
      <c r="Q31">
        <v>59</v>
      </c>
    </row>
    <row r="32" spans="1:17" x14ac:dyDescent="0.4">
      <c r="A32" t="s">
        <v>196</v>
      </c>
      <c r="B32">
        <v>31</v>
      </c>
      <c r="C32">
        <v>69.722999999999999</v>
      </c>
    </row>
    <row r="33" spans="1:17" x14ac:dyDescent="0.4">
      <c r="A33" t="s">
        <v>130</v>
      </c>
      <c r="B33">
        <v>32</v>
      </c>
      <c r="C33">
        <v>72.63</v>
      </c>
      <c r="D33">
        <v>2.9911238400000002</v>
      </c>
      <c r="E33">
        <v>5.0033859999999999</v>
      </c>
      <c r="F33">
        <v>-4.2916999999999996</v>
      </c>
      <c r="G33">
        <v>49</v>
      </c>
      <c r="H33">
        <v>16</v>
      </c>
      <c r="I33">
        <v>73</v>
      </c>
      <c r="J33">
        <v>48</v>
      </c>
      <c r="K33">
        <v>30</v>
      </c>
      <c r="L33">
        <v>74</v>
      </c>
      <c r="M33">
        <v>30</v>
      </c>
      <c r="N33">
        <v>83</v>
      </c>
      <c r="O33">
        <v>12</v>
      </c>
      <c r="P33">
        <v>12</v>
      </c>
      <c r="Q33">
        <v>13</v>
      </c>
    </row>
    <row r="34" spans="1:17" x14ac:dyDescent="0.4">
      <c r="A34" t="s">
        <v>229</v>
      </c>
      <c r="B34">
        <v>33</v>
      </c>
      <c r="C34">
        <v>74.921999999999997</v>
      </c>
    </row>
    <row r="35" spans="1:17" x14ac:dyDescent="0.4">
      <c r="A35" t="s">
        <v>230</v>
      </c>
      <c r="B35">
        <v>34</v>
      </c>
      <c r="C35">
        <v>78.971000000000004</v>
      </c>
    </row>
    <row r="36" spans="1:17" x14ac:dyDescent="0.4">
      <c r="A36" t="s">
        <v>232</v>
      </c>
      <c r="B36">
        <v>35</v>
      </c>
      <c r="C36">
        <v>79.903999999999996</v>
      </c>
    </row>
    <row r="37" spans="1:17" x14ac:dyDescent="0.4">
      <c r="A37" t="s">
        <v>432</v>
      </c>
      <c r="B37">
        <v>36</v>
      </c>
      <c r="C37">
        <v>83.798000000000002</v>
      </c>
    </row>
    <row r="38" spans="1:17" x14ac:dyDescent="0.4">
      <c r="A38" t="s">
        <v>131</v>
      </c>
      <c r="B38">
        <v>37</v>
      </c>
      <c r="C38">
        <v>85.468000000000004</v>
      </c>
    </row>
    <row r="39" spans="1:17" x14ac:dyDescent="0.4">
      <c r="A39" t="s">
        <v>198</v>
      </c>
      <c r="B39">
        <v>38</v>
      </c>
      <c r="C39">
        <v>87.62</v>
      </c>
      <c r="D39">
        <v>4.2513880000000004</v>
      </c>
      <c r="E39">
        <v>7.0556489999999998</v>
      </c>
      <c r="F39">
        <v>-1.6839</v>
      </c>
      <c r="G39">
        <v>11</v>
      </c>
      <c r="H39">
        <v>7</v>
      </c>
      <c r="I39">
        <v>20</v>
      </c>
      <c r="J39">
        <v>9</v>
      </c>
      <c r="K39">
        <v>5</v>
      </c>
      <c r="L39">
        <v>20</v>
      </c>
      <c r="M39">
        <v>5</v>
      </c>
      <c r="N39">
        <v>26</v>
      </c>
      <c r="O39">
        <v>5</v>
      </c>
      <c r="P39">
        <v>5</v>
      </c>
      <c r="Q39">
        <v>5</v>
      </c>
    </row>
    <row r="40" spans="1:17" x14ac:dyDescent="0.4">
      <c r="A40" t="s">
        <v>132</v>
      </c>
      <c r="B40">
        <v>39</v>
      </c>
      <c r="C40">
        <v>88.906000000000006</v>
      </c>
      <c r="D40">
        <v>3.65898776</v>
      </c>
      <c r="E40">
        <v>5.6659649999999999</v>
      </c>
      <c r="F40">
        <v>-6.4629000000000003</v>
      </c>
      <c r="G40">
        <v>41</v>
      </c>
      <c r="H40">
        <v>26</v>
      </c>
      <c r="I40">
        <v>77</v>
      </c>
      <c r="J40">
        <v>26</v>
      </c>
      <c r="K40">
        <v>21</v>
      </c>
      <c r="L40">
        <v>77</v>
      </c>
      <c r="M40">
        <v>21</v>
      </c>
      <c r="N40">
        <v>81</v>
      </c>
      <c r="O40">
        <v>25</v>
      </c>
      <c r="P40">
        <v>25</v>
      </c>
      <c r="Q40">
        <v>25</v>
      </c>
    </row>
    <row r="41" spans="1:17" x14ac:dyDescent="0.4">
      <c r="A41" t="s">
        <v>133</v>
      </c>
      <c r="B41">
        <v>40</v>
      </c>
      <c r="C41">
        <v>91.224000000000004</v>
      </c>
      <c r="D41">
        <v>3.23923191</v>
      </c>
      <c r="E41">
        <v>5.1722200000000003</v>
      </c>
      <c r="F41">
        <v>-8.5477000000000007</v>
      </c>
      <c r="G41">
        <v>94</v>
      </c>
      <c r="H41">
        <v>35</v>
      </c>
      <c r="I41">
        <v>144</v>
      </c>
      <c r="J41">
        <v>65</v>
      </c>
      <c r="K41">
        <v>67</v>
      </c>
      <c r="L41">
        <v>144</v>
      </c>
      <c r="M41">
        <v>67</v>
      </c>
      <c r="N41">
        <v>162</v>
      </c>
      <c r="O41">
        <v>26</v>
      </c>
      <c r="P41">
        <v>26</v>
      </c>
      <c r="Q41">
        <v>40</v>
      </c>
    </row>
    <row r="42" spans="1:17" x14ac:dyDescent="0.4">
      <c r="A42" t="s">
        <v>134</v>
      </c>
      <c r="B42">
        <v>41</v>
      </c>
      <c r="C42">
        <v>92.906000000000006</v>
      </c>
    </row>
    <row r="43" spans="1:17" x14ac:dyDescent="0.4">
      <c r="A43" t="s">
        <v>135</v>
      </c>
      <c r="B43">
        <v>42</v>
      </c>
      <c r="C43">
        <v>95.95</v>
      </c>
    </row>
    <row r="44" spans="1:17" x14ac:dyDescent="0.4">
      <c r="A44" t="s">
        <v>200</v>
      </c>
      <c r="B44">
        <v>43</v>
      </c>
      <c r="C44">
        <v>98</v>
      </c>
      <c r="D44">
        <v>2.76071635</v>
      </c>
      <c r="E44">
        <v>4.4213399999999998</v>
      </c>
      <c r="F44">
        <v>-10.3606</v>
      </c>
      <c r="G44">
        <v>300</v>
      </c>
      <c r="H44">
        <v>144</v>
      </c>
      <c r="I44">
        <v>497</v>
      </c>
      <c r="J44">
        <v>222</v>
      </c>
      <c r="K44">
        <v>174</v>
      </c>
      <c r="L44">
        <v>497</v>
      </c>
      <c r="M44">
        <v>174</v>
      </c>
      <c r="N44">
        <v>566</v>
      </c>
      <c r="O44">
        <v>126</v>
      </c>
      <c r="P44">
        <v>126</v>
      </c>
      <c r="Q44">
        <v>137</v>
      </c>
    </row>
    <row r="45" spans="1:17" x14ac:dyDescent="0.4">
      <c r="A45" t="s">
        <v>136</v>
      </c>
      <c r="B45">
        <v>44</v>
      </c>
      <c r="C45">
        <v>101.07</v>
      </c>
      <c r="D45">
        <v>2.73293008</v>
      </c>
      <c r="E45">
        <v>4.313923</v>
      </c>
      <c r="F45">
        <v>-9.2744</v>
      </c>
      <c r="G45">
        <v>308</v>
      </c>
      <c r="H45">
        <v>193</v>
      </c>
      <c r="I45">
        <v>559</v>
      </c>
      <c r="J45">
        <v>178</v>
      </c>
      <c r="K45">
        <v>166</v>
      </c>
      <c r="L45">
        <v>559</v>
      </c>
      <c r="M45">
        <v>166</v>
      </c>
      <c r="N45">
        <v>635</v>
      </c>
      <c r="O45">
        <v>181</v>
      </c>
      <c r="P45">
        <v>181</v>
      </c>
      <c r="Q45">
        <v>190</v>
      </c>
    </row>
    <row r="46" spans="1:17" x14ac:dyDescent="0.4">
      <c r="A46" t="s">
        <v>159</v>
      </c>
      <c r="B46">
        <v>45</v>
      </c>
      <c r="C46">
        <v>102.91</v>
      </c>
    </row>
    <row r="47" spans="1:17" x14ac:dyDescent="0.4">
      <c r="A47" t="s">
        <v>137</v>
      </c>
      <c r="B47">
        <v>46</v>
      </c>
      <c r="C47">
        <v>106.42</v>
      </c>
    </row>
    <row r="48" spans="1:17" x14ac:dyDescent="0.4">
      <c r="A48" t="s">
        <v>112</v>
      </c>
      <c r="B48">
        <v>47</v>
      </c>
      <c r="C48">
        <v>107.87</v>
      </c>
      <c r="D48">
        <v>2.95264792</v>
      </c>
      <c r="E48">
        <v>4.7983209999999996</v>
      </c>
      <c r="F48">
        <v>-2.8250000000000002</v>
      </c>
      <c r="G48">
        <v>88</v>
      </c>
      <c r="H48">
        <v>29</v>
      </c>
      <c r="I48">
        <v>126</v>
      </c>
      <c r="J48">
        <v>74</v>
      </c>
      <c r="K48">
        <v>60</v>
      </c>
      <c r="L48">
        <v>126</v>
      </c>
      <c r="M48">
        <v>60</v>
      </c>
      <c r="N48">
        <v>147</v>
      </c>
      <c r="O48">
        <v>24</v>
      </c>
      <c r="P48">
        <v>24</v>
      </c>
      <c r="Q48">
        <v>26</v>
      </c>
    </row>
    <row r="49" spans="1:17" x14ac:dyDescent="0.4">
      <c r="A49" t="s">
        <v>138</v>
      </c>
      <c r="B49">
        <v>48</v>
      </c>
      <c r="C49">
        <v>112.41</v>
      </c>
      <c r="D49">
        <v>3.0078459799999999</v>
      </c>
      <c r="E49">
        <v>5.9419630000000003</v>
      </c>
      <c r="F49">
        <v>-0.90620000000000001</v>
      </c>
      <c r="G49">
        <v>45</v>
      </c>
      <c r="H49">
        <v>18</v>
      </c>
      <c r="I49">
        <v>87</v>
      </c>
      <c r="J49">
        <v>39</v>
      </c>
      <c r="K49">
        <v>28</v>
      </c>
      <c r="L49">
        <v>87</v>
      </c>
      <c r="M49">
        <v>28</v>
      </c>
      <c r="N49">
        <v>43</v>
      </c>
      <c r="O49">
        <v>11</v>
      </c>
      <c r="P49">
        <v>11</v>
      </c>
      <c r="Q49">
        <v>24</v>
      </c>
    </row>
    <row r="50" spans="1:17" x14ac:dyDescent="0.4">
      <c r="A50" t="s">
        <v>139</v>
      </c>
      <c r="B50">
        <v>49</v>
      </c>
      <c r="C50">
        <v>114.82</v>
      </c>
      <c r="D50">
        <v>3.4225177699999998</v>
      </c>
      <c r="E50">
        <v>5.5760160000000001</v>
      </c>
      <c r="F50">
        <v>-2.7040000000000002</v>
      </c>
      <c r="G50">
        <v>117</v>
      </c>
      <c r="H50">
        <v>1</v>
      </c>
      <c r="I50">
        <v>144</v>
      </c>
      <c r="J50">
        <v>170</v>
      </c>
      <c r="K50">
        <v>71</v>
      </c>
      <c r="L50">
        <v>144</v>
      </c>
      <c r="M50">
        <v>71</v>
      </c>
      <c r="N50">
        <v>144</v>
      </c>
      <c r="O50">
        <v>-12</v>
      </c>
      <c r="P50">
        <v>-12</v>
      </c>
      <c r="Q50">
        <v>-12</v>
      </c>
    </row>
    <row r="51" spans="1:17" x14ac:dyDescent="0.4">
      <c r="A51" t="s">
        <v>201</v>
      </c>
      <c r="B51">
        <v>50</v>
      </c>
      <c r="C51">
        <v>118.71</v>
      </c>
    </row>
    <row r="52" spans="1:17" x14ac:dyDescent="0.4">
      <c r="A52" t="s">
        <v>203</v>
      </c>
      <c r="B52">
        <v>51</v>
      </c>
      <c r="C52">
        <v>11.76</v>
      </c>
      <c r="D52">
        <v>3.3941097899999999</v>
      </c>
      <c r="E52">
        <v>5.4946760000000001</v>
      </c>
      <c r="F52">
        <v>-3.8386999999999998</v>
      </c>
      <c r="G52">
        <v>60</v>
      </c>
      <c r="H52">
        <v>4</v>
      </c>
      <c r="I52">
        <v>64</v>
      </c>
      <c r="J52">
        <v>68</v>
      </c>
      <c r="K52">
        <v>51</v>
      </c>
      <c r="L52">
        <v>64</v>
      </c>
      <c r="M52">
        <v>51</v>
      </c>
      <c r="N52">
        <v>73</v>
      </c>
      <c r="O52">
        <v>5</v>
      </c>
      <c r="P52">
        <v>5</v>
      </c>
      <c r="Q52">
        <v>-2</v>
      </c>
    </row>
    <row r="53" spans="1:17" x14ac:dyDescent="0.4">
      <c r="A53" t="s">
        <v>233</v>
      </c>
      <c r="B53">
        <v>52</v>
      </c>
      <c r="C53">
        <v>127.6</v>
      </c>
    </row>
    <row r="54" spans="1:17" x14ac:dyDescent="0.4">
      <c r="A54" t="s">
        <v>234</v>
      </c>
      <c r="B54">
        <v>53</v>
      </c>
      <c r="C54">
        <v>126.9</v>
      </c>
    </row>
    <row r="55" spans="1:17" x14ac:dyDescent="0.4">
      <c r="A55" t="s">
        <v>433</v>
      </c>
      <c r="B55">
        <v>54</v>
      </c>
      <c r="C55">
        <v>131.29</v>
      </c>
    </row>
    <row r="56" spans="1:17" x14ac:dyDescent="0.4">
      <c r="A56" t="s">
        <v>140</v>
      </c>
      <c r="B56">
        <v>55</v>
      </c>
      <c r="C56">
        <v>132.91</v>
      </c>
      <c r="D56">
        <v>5.5123161300000003</v>
      </c>
      <c r="E56">
        <v>8.8941330000000001</v>
      </c>
      <c r="F56">
        <v>-0.86029999999999995</v>
      </c>
      <c r="G56">
        <v>2</v>
      </c>
      <c r="H56">
        <v>1</v>
      </c>
      <c r="I56">
        <v>3</v>
      </c>
      <c r="J56">
        <v>2</v>
      </c>
      <c r="K56">
        <v>1</v>
      </c>
      <c r="L56">
        <v>3</v>
      </c>
      <c r="M56">
        <v>1</v>
      </c>
      <c r="N56">
        <v>3</v>
      </c>
      <c r="O56">
        <v>1</v>
      </c>
      <c r="P56">
        <v>1</v>
      </c>
      <c r="Q56">
        <v>1</v>
      </c>
    </row>
    <row r="57" spans="1:17" x14ac:dyDescent="0.4">
      <c r="A57" t="s">
        <v>141</v>
      </c>
      <c r="B57">
        <v>56</v>
      </c>
      <c r="C57">
        <v>137.33000000000001</v>
      </c>
      <c r="D57">
        <v>4.4785575700000004</v>
      </c>
      <c r="E57">
        <v>7.3520200000000004</v>
      </c>
      <c r="F57">
        <v>-1.903</v>
      </c>
      <c r="G57">
        <v>8</v>
      </c>
      <c r="H57">
        <v>5</v>
      </c>
      <c r="I57">
        <v>14</v>
      </c>
      <c r="J57">
        <v>10</v>
      </c>
      <c r="K57">
        <v>1</v>
      </c>
      <c r="L57">
        <v>14</v>
      </c>
      <c r="M57">
        <v>1</v>
      </c>
      <c r="N57">
        <v>21</v>
      </c>
      <c r="O57">
        <v>5</v>
      </c>
      <c r="P57">
        <v>5</v>
      </c>
      <c r="Q57">
        <v>2</v>
      </c>
    </row>
    <row r="58" spans="1:17" x14ac:dyDescent="0.4">
      <c r="A58" t="s">
        <v>204</v>
      </c>
      <c r="B58">
        <v>57</v>
      </c>
      <c r="C58">
        <v>138.91</v>
      </c>
    </row>
    <row r="59" spans="1:17" x14ac:dyDescent="0.4">
      <c r="A59" t="s">
        <v>142</v>
      </c>
      <c r="B59">
        <v>58</v>
      </c>
      <c r="C59">
        <v>140.12</v>
      </c>
    </row>
    <row r="60" spans="1:17" x14ac:dyDescent="0.4">
      <c r="A60" t="s">
        <v>205</v>
      </c>
      <c r="B60">
        <v>59</v>
      </c>
      <c r="C60">
        <v>140.91</v>
      </c>
    </row>
    <row r="61" spans="1:17" x14ac:dyDescent="0.4">
      <c r="A61" t="s">
        <v>160</v>
      </c>
      <c r="B61">
        <v>60</v>
      </c>
      <c r="C61">
        <v>144.24</v>
      </c>
    </row>
    <row r="62" spans="1:17" x14ac:dyDescent="0.4">
      <c r="A62" t="s">
        <v>206</v>
      </c>
      <c r="B62">
        <v>61</v>
      </c>
      <c r="C62">
        <v>145</v>
      </c>
    </row>
    <row r="63" spans="1:17" x14ac:dyDescent="0.4">
      <c r="A63" t="s">
        <v>207</v>
      </c>
      <c r="B63">
        <v>62</v>
      </c>
      <c r="C63">
        <v>150.36000000000001</v>
      </c>
      <c r="D63">
        <v>3.68171026</v>
      </c>
      <c r="E63">
        <v>5.850009</v>
      </c>
      <c r="F63">
        <v>-4.6965000000000003</v>
      </c>
      <c r="G63">
        <v>35</v>
      </c>
      <c r="H63">
        <v>18</v>
      </c>
      <c r="I63">
        <v>60</v>
      </c>
      <c r="J63">
        <v>16</v>
      </c>
      <c r="K63">
        <v>25</v>
      </c>
      <c r="L63">
        <v>60</v>
      </c>
      <c r="M63">
        <v>25</v>
      </c>
      <c r="N63">
        <v>64</v>
      </c>
      <c r="O63">
        <v>16</v>
      </c>
      <c r="P63">
        <v>16</v>
      </c>
      <c r="Q63">
        <v>22</v>
      </c>
    </row>
    <row r="64" spans="1:17" x14ac:dyDescent="0.4">
      <c r="A64" t="s">
        <v>143</v>
      </c>
      <c r="B64">
        <v>63</v>
      </c>
      <c r="C64">
        <v>151.96</v>
      </c>
      <c r="D64">
        <v>4.050656</v>
      </c>
      <c r="E64">
        <v>6.5137859999999996</v>
      </c>
      <c r="F64">
        <v>-10.246499999999999</v>
      </c>
      <c r="G64">
        <v>13</v>
      </c>
      <c r="H64">
        <v>10</v>
      </c>
      <c r="I64">
        <v>27</v>
      </c>
      <c r="J64">
        <v>9</v>
      </c>
      <c r="K64">
        <v>4</v>
      </c>
      <c r="L64">
        <v>27</v>
      </c>
      <c r="M64">
        <v>4</v>
      </c>
      <c r="N64">
        <v>30</v>
      </c>
      <c r="O64">
        <v>10</v>
      </c>
      <c r="P64">
        <v>10</v>
      </c>
      <c r="Q64">
        <v>9</v>
      </c>
    </row>
    <row r="65" spans="1:17" x14ac:dyDescent="0.4">
      <c r="A65" t="s">
        <v>144</v>
      </c>
      <c r="B65">
        <v>64</v>
      </c>
      <c r="C65">
        <v>157.25</v>
      </c>
      <c r="D65">
        <v>3.6139337199999999</v>
      </c>
      <c r="E65">
        <v>5.7700740000000001</v>
      </c>
      <c r="F65">
        <v>-14.0761</v>
      </c>
      <c r="G65">
        <v>37</v>
      </c>
      <c r="H65">
        <v>24</v>
      </c>
      <c r="I65">
        <v>67</v>
      </c>
      <c r="J65">
        <v>22</v>
      </c>
      <c r="K65">
        <v>20</v>
      </c>
      <c r="L65">
        <v>67</v>
      </c>
      <c r="M65">
        <v>20</v>
      </c>
      <c r="N65">
        <v>80</v>
      </c>
      <c r="O65">
        <v>23</v>
      </c>
      <c r="P65">
        <v>23</v>
      </c>
      <c r="Q65">
        <v>23</v>
      </c>
    </row>
    <row r="66" spans="1:17" x14ac:dyDescent="0.4">
      <c r="A66" t="s">
        <v>208</v>
      </c>
      <c r="B66">
        <v>65</v>
      </c>
      <c r="C66">
        <v>158.93</v>
      </c>
      <c r="D66">
        <v>3.6403839900000001</v>
      </c>
      <c r="E66">
        <v>5.6635850000000003</v>
      </c>
      <c r="F66">
        <v>-4.6154999999999999</v>
      </c>
      <c r="G66">
        <v>39</v>
      </c>
      <c r="H66">
        <v>23</v>
      </c>
      <c r="I66">
        <v>67</v>
      </c>
      <c r="J66">
        <v>21</v>
      </c>
      <c r="K66">
        <v>22</v>
      </c>
      <c r="L66">
        <v>67</v>
      </c>
      <c r="M66">
        <v>22</v>
      </c>
      <c r="N66">
        <v>81</v>
      </c>
      <c r="O66">
        <v>22</v>
      </c>
      <c r="P66">
        <v>22</v>
      </c>
      <c r="Q66">
        <v>23</v>
      </c>
    </row>
    <row r="67" spans="1:17" x14ac:dyDescent="0.4">
      <c r="A67" t="s">
        <v>145</v>
      </c>
      <c r="B67">
        <v>66</v>
      </c>
      <c r="C67">
        <v>162.5</v>
      </c>
      <c r="D67">
        <v>3.62670366</v>
      </c>
      <c r="E67">
        <v>5.6163720000000001</v>
      </c>
      <c r="F67">
        <v>-4.5872999999999999</v>
      </c>
      <c r="G67">
        <v>39</v>
      </c>
      <c r="H67">
        <v>24</v>
      </c>
      <c r="I67">
        <v>67</v>
      </c>
      <c r="J67">
        <v>17</v>
      </c>
      <c r="K67">
        <v>26</v>
      </c>
      <c r="L67">
        <v>67</v>
      </c>
      <c r="M67">
        <v>26</v>
      </c>
      <c r="N67">
        <v>82</v>
      </c>
      <c r="O67">
        <v>24</v>
      </c>
      <c r="P67">
        <v>24</v>
      </c>
      <c r="Q67">
        <v>25</v>
      </c>
    </row>
    <row r="68" spans="1:17" x14ac:dyDescent="0.4">
      <c r="A68" t="s">
        <v>209</v>
      </c>
      <c r="B68">
        <v>67</v>
      </c>
      <c r="C68">
        <v>164.93</v>
      </c>
      <c r="D68">
        <v>3.6087537200000002</v>
      </c>
      <c r="E68">
        <v>5.577528</v>
      </c>
      <c r="F68">
        <v>-4.5682999999999998</v>
      </c>
      <c r="G68">
        <v>43</v>
      </c>
      <c r="H68">
        <v>28</v>
      </c>
      <c r="I68">
        <v>80</v>
      </c>
      <c r="J68">
        <v>23</v>
      </c>
      <c r="K68">
        <v>24</v>
      </c>
      <c r="L68">
        <v>80</v>
      </c>
      <c r="M68">
        <v>24</v>
      </c>
      <c r="N68">
        <v>87</v>
      </c>
      <c r="O68">
        <v>27</v>
      </c>
      <c r="P68">
        <v>27</v>
      </c>
      <c r="Q68">
        <v>28</v>
      </c>
    </row>
    <row r="69" spans="1:17" x14ac:dyDescent="0.4">
      <c r="A69" t="s">
        <v>146</v>
      </c>
      <c r="B69">
        <v>68</v>
      </c>
      <c r="C69">
        <v>167.26</v>
      </c>
      <c r="D69">
        <v>3.5873042599999998</v>
      </c>
      <c r="E69">
        <v>5.5456830000000004</v>
      </c>
      <c r="F69">
        <v>-4.5574000000000003</v>
      </c>
      <c r="G69">
        <v>44</v>
      </c>
      <c r="H69">
        <v>30</v>
      </c>
      <c r="I69">
        <v>85</v>
      </c>
      <c r="J69">
        <v>26</v>
      </c>
      <c r="K69">
        <v>23</v>
      </c>
      <c r="L69">
        <v>85</v>
      </c>
      <c r="M69">
        <v>23</v>
      </c>
      <c r="N69">
        <v>89</v>
      </c>
      <c r="O69">
        <v>28</v>
      </c>
      <c r="P69">
        <v>28</v>
      </c>
      <c r="Q69">
        <v>30</v>
      </c>
    </row>
    <row r="70" spans="1:17" x14ac:dyDescent="0.4">
      <c r="A70" t="s">
        <v>237</v>
      </c>
      <c r="B70">
        <v>69</v>
      </c>
      <c r="C70">
        <v>168.93</v>
      </c>
      <c r="D70">
        <v>3.5626455899999998</v>
      </c>
      <c r="E70">
        <v>5.5131550000000002</v>
      </c>
      <c r="F70">
        <v>-4.4722</v>
      </c>
      <c r="G70">
        <v>46</v>
      </c>
      <c r="H70">
        <v>31</v>
      </c>
      <c r="I70">
        <v>89</v>
      </c>
      <c r="J70">
        <v>27</v>
      </c>
      <c r="K70">
        <v>22</v>
      </c>
      <c r="L70">
        <v>89</v>
      </c>
      <c r="M70">
        <v>22</v>
      </c>
      <c r="N70">
        <v>92</v>
      </c>
      <c r="O70">
        <v>29</v>
      </c>
      <c r="P70">
        <v>29</v>
      </c>
      <c r="Q70">
        <v>31</v>
      </c>
    </row>
    <row r="71" spans="1:17" x14ac:dyDescent="0.4">
      <c r="A71" t="s">
        <v>147</v>
      </c>
      <c r="B71">
        <v>70</v>
      </c>
      <c r="C71">
        <v>173.05</v>
      </c>
      <c r="D71">
        <v>3.8528719900000001</v>
      </c>
      <c r="E71">
        <v>6.3770470000000001</v>
      </c>
      <c r="F71">
        <v>-1.5259</v>
      </c>
      <c r="G71">
        <v>15</v>
      </c>
      <c r="H71">
        <v>10</v>
      </c>
      <c r="I71">
        <v>29</v>
      </c>
      <c r="J71">
        <v>11</v>
      </c>
      <c r="K71">
        <v>7</v>
      </c>
      <c r="L71">
        <v>29</v>
      </c>
      <c r="M71">
        <v>7</v>
      </c>
      <c r="N71">
        <v>29</v>
      </c>
      <c r="O71">
        <v>10</v>
      </c>
      <c r="P71">
        <v>10</v>
      </c>
      <c r="Q71">
        <v>9</v>
      </c>
    </row>
    <row r="72" spans="1:17" x14ac:dyDescent="0.4">
      <c r="A72" t="s">
        <v>210</v>
      </c>
      <c r="B72">
        <v>71</v>
      </c>
      <c r="C72">
        <v>174.97</v>
      </c>
    </row>
    <row r="73" spans="1:17" x14ac:dyDescent="0.4">
      <c r="A73" t="s">
        <v>148</v>
      </c>
      <c r="B73">
        <v>72</v>
      </c>
      <c r="C73">
        <v>178.49</v>
      </c>
      <c r="D73">
        <v>3.1984859399999999</v>
      </c>
      <c r="E73">
        <v>5.0751850000000003</v>
      </c>
      <c r="F73">
        <v>-9.9572000000000003</v>
      </c>
      <c r="G73">
        <v>108</v>
      </c>
      <c r="H73">
        <v>56</v>
      </c>
      <c r="I73">
        <v>184</v>
      </c>
      <c r="J73">
        <v>70</v>
      </c>
      <c r="K73">
        <v>68</v>
      </c>
      <c r="L73">
        <v>184</v>
      </c>
      <c r="M73">
        <v>68</v>
      </c>
      <c r="N73">
        <v>194</v>
      </c>
      <c r="O73">
        <v>52</v>
      </c>
      <c r="P73">
        <v>52</v>
      </c>
      <c r="Q73">
        <v>57</v>
      </c>
    </row>
    <row r="74" spans="1:17" x14ac:dyDescent="0.4">
      <c r="A74" t="s">
        <v>149</v>
      </c>
      <c r="B74">
        <v>73</v>
      </c>
      <c r="C74">
        <v>180.95</v>
      </c>
    </row>
    <row r="75" spans="1:17" x14ac:dyDescent="0.4">
      <c r="A75" t="s">
        <v>150</v>
      </c>
      <c r="B75">
        <v>74</v>
      </c>
      <c r="C75">
        <v>183.84</v>
      </c>
    </row>
    <row r="76" spans="1:17" x14ac:dyDescent="0.4">
      <c r="A76" t="s">
        <v>151</v>
      </c>
      <c r="B76">
        <v>75</v>
      </c>
      <c r="C76">
        <v>186.21</v>
      </c>
      <c r="D76">
        <v>2.7810500199999999</v>
      </c>
      <c r="E76">
        <v>4.4971360000000002</v>
      </c>
      <c r="F76">
        <v>-12.4445</v>
      </c>
      <c r="G76">
        <v>365</v>
      </c>
      <c r="H76">
        <v>175</v>
      </c>
      <c r="I76">
        <v>607</v>
      </c>
      <c r="J76">
        <v>273</v>
      </c>
      <c r="K76">
        <v>214</v>
      </c>
      <c r="L76">
        <v>607</v>
      </c>
      <c r="M76">
        <v>214</v>
      </c>
      <c r="N76">
        <v>670</v>
      </c>
      <c r="O76">
        <v>156</v>
      </c>
      <c r="P76">
        <v>156</v>
      </c>
      <c r="Q76">
        <v>167</v>
      </c>
    </row>
    <row r="77" spans="1:17" x14ac:dyDescent="0.4">
      <c r="A77" t="s">
        <v>211</v>
      </c>
      <c r="B77">
        <v>76</v>
      </c>
      <c r="C77">
        <v>190.23</v>
      </c>
      <c r="D77">
        <v>2.7585156</v>
      </c>
      <c r="E77">
        <v>4.3567989999999996</v>
      </c>
      <c r="F77">
        <v>-11.2273</v>
      </c>
      <c r="G77">
        <v>402</v>
      </c>
      <c r="H77">
        <v>259</v>
      </c>
      <c r="I77">
        <v>730</v>
      </c>
      <c r="J77">
        <v>226</v>
      </c>
      <c r="K77">
        <v>220</v>
      </c>
      <c r="L77">
        <v>730</v>
      </c>
      <c r="M77">
        <v>220</v>
      </c>
      <c r="N77">
        <v>824</v>
      </c>
      <c r="O77">
        <v>252</v>
      </c>
      <c r="P77">
        <v>252</v>
      </c>
      <c r="Q77">
        <v>252</v>
      </c>
    </row>
    <row r="78" spans="1:17" x14ac:dyDescent="0.4">
      <c r="A78" t="s">
        <v>152</v>
      </c>
      <c r="B78">
        <v>77</v>
      </c>
      <c r="C78">
        <v>192.22</v>
      </c>
    </row>
    <row r="79" spans="1:17" x14ac:dyDescent="0.4">
      <c r="A79" t="s">
        <v>153</v>
      </c>
      <c r="B79">
        <v>78</v>
      </c>
      <c r="C79">
        <v>195.08</v>
      </c>
    </row>
    <row r="80" spans="1:17" x14ac:dyDescent="0.4">
      <c r="A80" t="s">
        <v>154</v>
      </c>
      <c r="B80">
        <v>79</v>
      </c>
      <c r="C80">
        <v>196.97</v>
      </c>
    </row>
    <row r="81" spans="1:17" x14ac:dyDescent="0.4">
      <c r="A81" t="s">
        <v>270</v>
      </c>
      <c r="B81">
        <v>80</v>
      </c>
      <c r="C81">
        <v>200.59</v>
      </c>
    </row>
    <row r="82" spans="1:17" x14ac:dyDescent="0.4">
      <c r="A82" t="s">
        <v>155</v>
      </c>
      <c r="B82">
        <v>81</v>
      </c>
      <c r="C82">
        <v>204.38</v>
      </c>
      <c r="D82">
        <v>3.54892429</v>
      </c>
      <c r="E82">
        <v>5.7384139999999997</v>
      </c>
      <c r="F82">
        <v>-2.3586999999999998</v>
      </c>
      <c r="G82">
        <v>27</v>
      </c>
      <c r="H82">
        <v>7</v>
      </c>
      <c r="I82">
        <v>32</v>
      </c>
      <c r="J82">
        <v>21</v>
      </c>
      <c r="K82">
        <v>2</v>
      </c>
      <c r="L82">
        <v>32</v>
      </c>
      <c r="M82">
        <v>22</v>
      </c>
      <c r="N82">
        <v>48</v>
      </c>
      <c r="O82">
        <v>7</v>
      </c>
      <c r="P82">
        <v>7</v>
      </c>
      <c r="Q82">
        <v>5</v>
      </c>
    </row>
    <row r="83" spans="1:17" x14ac:dyDescent="0.4">
      <c r="A83" t="s">
        <v>156</v>
      </c>
      <c r="B83">
        <v>82</v>
      </c>
      <c r="C83">
        <v>207.2</v>
      </c>
      <c r="D83">
        <v>3.5483879300000001</v>
      </c>
      <c r="E83">
        <v>5.8412750000000004</v>
      </c>
      <c r="F83">
        <v>-3.6983000000000001</v>
      </c>
      <c r="G83">
        <v>40</v>
      </c>
      <c r="H83">
        <v>10</v>
      </c>
      <c r="I83">
        <v>58</v>
      </c>
      <c r="J83">
        <v>32</v>
      </c>
      <c r="K83">
        <v>32</v>
      </c>
      <c r="L83">
        <v>58</v>
      </c>
      <c r="M83">
        <v>32</v>
      </c>
      <c r="N83">
        <v>56</v>
      </c>
      <c r="O83">
        <v>6</v>
      </c>
      <c r="P83">
        <v>6</v>
      </c>
      <c r="Q83">
        <v>13</v>
      </c>
    </row>
    <row r="84" spans="1:17" x14ac:dyDescent="0.4">
      <c r="A84" t="s">
        <v>161</v>
      </c>
      <c r="B84">
        <v>83</v>
      </c>
      <c r="C84">
        <v>208.98</v>
      </c>
    </row>
    <row r="85" spans="1:17" x14ac:dyDescent="0.4">
      <c r="A85" t="s">
        <v>434</v>
      </c>
      <c r="B85">
        <v>84</v>
      </c>
      <c r="C85">
        <v>209</v>
      </c>
    </row>
    <row r="86" spans="1:17" x14ac:dyDescent="0.4">
      <c r="A86" t="s">
        <v>435</v>
      </c>
      <c r="B86">
        <v>85</v>
      </c>
      <c r="C86">
        <v>210</v>
      </c>
    </row>
    <row r="87" spans="1:17" x14ac:dyDescent="0.4">
      <c r="A87" t="s">
        <v>436</v>
      </c>
      <c r="B87">
        <v>86</v>
      </c>
      <c r="C87">
        <v>222</v>
      </c>
    </row>
    <row r="88" spans="1:17" x14ac:dyDescent="0.4">
      <c r="A88" t="s">
        <v>437</v>
      </c>
      <c r="B88">
        <v>87</v>
      </c>
      <c r="C88">
        <v>223</v>
      </c>
    </row>
    <row r="89" spans="1:17" x14ac:dyDescent="0.4">
      <c r="A89" t="s">
        <v>438</v>
      </c>
      <c r="B89">
        <v>88</v>
      </c>
      <c r="C89">
        <v>226</v>
      </c>
    </row>
    <row r="90" spans="1:17" x14ac:dyDescent="0.4">
      <c r="A90" t="s">
        <v>212</v>
      </c>
      <c r="B90">
        <v>89</v>
      </c>
      <c r="C90">
        <v>227</v>
      </c>
    </row>
    <row r="91" spans="1:17" x14ac:dyDescent="0.4">
      <c r="A91" t="s">
        <v>157</v>
      </c>
      <c r="B91">
        <v>90</v>
      </c>
      <c r="C91">
        <v>232.04</v>
      </c>
    </row>
    <row r="92" spans="1:17" x14ac:dyDescent="0.4">
      <c r="A92" t="s">
        <v>214</v>
      </c>
      <c r="B92">
        <v>91</v>
      </c>
      <c r="C92">
        <v>231.04</v>
      </c>
    </row>
    <row r="93" spans="1:17" x14ac:dyDescent="0.4">
      <c r="A93" t="s">
        <v>215</v>
      </c>
      <c r="B93">
        <v>92</v>
      </c>
      <c r="C93">
        <v>238.03</v>
      </c>
    </row>
    <row r="94" spans="1:17" x14ac:dyDescent="0.4">
      <c r="A94" t="s">
        <v>217</v>
      </c>
      <c r="B94">
        <v>93</v>
      </c>
      <c r="C94">
        <v>237</v>
      </c>
    </row>
    <row r="95" spans="1:17" x14ac:dyDescent="0.4">
      <c r="A95" t="s">
        <v>236</v>
      </c>
      <c r="B95">
        <v>94</v>
      </c>
      <c r="C95">
        <v>244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fit_1NN_FCC</vt:lpstr>
      <vt:lpstr>fit_1NN_BCC</vt:lpstr>
      <vt:lpstr>fit_1NN_HCP</vt:lpstr>
      <vt:lpstr>fit_1NN_SC</vt:lpstr>
      <vt:lpstr>table</vt:lpstr>
      <vt:lpstr>Data</vt:lpstr>
      <vt:lpstr>FCC</vt:lpstr>
      <vt:lpstr>BCC</vt:lpstr>
      <vt:lpstr>HCP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2025-02-03T04:45:46Z</dcterms:modified>
</cp:coreProperties>
</file>